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bhinav Chaturvedi's Assignments\In-Progress\OPaL\Report\"/>
    </mc:Choice>
  </mc:AlternateContent>
  <xr:revisionPtr revIDLastSave="0" documentId="13_ncr:1_{F7636FD6-3FFB-41EB-9E3C-DA5D76535211}" xr6:coauthVersionLast="47" xr6:coauthVersionMax="47" xr10:uidLastSave="{00000000-0000-0000-0000-000000000000}"/>
  <bookViews>
    <workbookView xWindow="-120" yWindow="-120" windowWidth="24240" windowHeight="13140" tabRatio="790" activeTab="2" xr2:uid="{00000000-000D-0000-FFFF-FFFF00000000}"/>
  </bookViews>
  <sheets>
    <sheet name="Sheet1" sheetId="9" r:id="rId1"/>
    <sheet name="IMPORT BoE required." sheetId="8" r:id="rId2"/>
    <sheet name="Sheet2" sheetId="10" r:id="rId3"/>
  </sheets>
  <externalReferences>
    <externalReference r:id="rId4"/>
  </externalReferences>
  <definedNames>
    <definedName name="_xlnm._FilterDatabase" localSheetId="1" hidden="1">'IMPORT BoE required.'!$A$3:$AG$730</definedName>
    <definedName name="_xlnm._FilterDatabase" localSheetId="2" hidden="1">Sheet2!$C$3:$F$8</definedName>
  </definedNames>
  <calcPr calcId="181029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0" l="1"/>
  <c r="F17" i="10"/>
  <c r="AG657" i="8"/>
  <c r="AG629" i="8"/>
  <c r="AG493" i="8"/>
  <c r="AG492" i="8"/>
  <c r="AG459" i="8"/>
  <c r="AG436" i="8"/>
  <c r="AG395" i="8"/>
  <c r="AG371" i="8"/>
  <c r="AG328" i="8"/>
  <c r="AG327" i="8"/>
  <c r="AG225" i="8"/>
  <c r="AG217" i="8"/>
  <c r="AG188" i="8"/>
  <c r="AG61" i="8"/>
  <c r="AG59" i="8"/>
  <c r="AG58" i="8"/>
  <c r="AG57" i="8"/>
  <c r="AG56" i="8"/>
  <c r="AG17" i="8"/>
  <c r="AG16" i="8"/>
  <c r="AG14" i="8"/>
  <c r="AG13" i="8"/>
  <c r="AG12" i="8"/>
  <c r="AG11" i="8"/>
  <c r="AG10" i="8"/>
  <c r="AG9" i="8"/>
  <c r="AG8" i="8"/>
  <c r="AG7" i="8"/>
  <c r="AG6" i="8"/>
  <c r="AG5" i="8"/>
  <c r="AG4" i="8"/>
  <c r="AF730" i="8"/>
  <c r="AG730" i="8" s="1"/>
  <c r="AF729" i="8"/>
  <c r="AG729" i="8" s="1"/>
  <c r="AF728" i="8"/>
  <c r="AG728" i="8" s="1"/>
  <c r="AF727" i="8"/>
  <c r="AG727" i="8" s="1"/>
  <c r="AF726" i="8"/>
  <c r="AG726" i="8" s="1"/>
  <c r="AF725" i="8"/>
  <c r="AG725" i="8" s="1"/>
  <c r="AF724" i="8"/>
  <c r="AG724" i="8" s="1"/>
  <c r="AF723" i="8"/>
  <c r="AG723" i="8" s="1"/>
  <c r="AF722" i="8"/>
  <c r="AG722" i="8" s="1"/>
  <c r="AF721" i="8"/>
  <c r="AG721" i="8" s="1"/>
  <c r="AF720" i="8"/>
  <c r="AG720" i="8" s="1"/>
  <c r="AF719" i="8"/>
  <c r="AG719" i="8" s="1"/>
  <c r="AF718" i="8"/>
  <c r="AG718" i="8" s="1"/>
  <c r="AF717" i="8"/>
  <c r="AG717" i="8" s="1"/>
  <c r="AF716" i="8"/>
  <c r="AG716" i="8" s="1"/>
  <c r="AF715" i="8"/>
  <c r="AG715" i="8" s="1"/>
  <c r="AF714" i="8"/>
  <c r="AG714" i="8" s="1"/>
  <c r="AF713" i="8"/>
  <c r="AG713" i="8" s="1"/>
  <c r="AF712" i="8"/>
  <c r="AG712" i="8" s="1"/>
  <c r="AF711" i="8"/>
  <c r="AG711" i="8" s="1"/>
  <c r="AF710" i="8"/>
  <c r="AG710" i="8" s="1"/>
  <c r="AF709" i="8"/>
  <c r="AG709" i="8" s="1"/>
  <c r="AF708" i="8"/>
  <c r="AG708" i="8" s="1"/>
  <c r="AF707" i="8"/>
  <c r="AG707" i="8" s="1"/>
  <c r="AF706" i="8"/>
  <c r="AG706" i="8" s="1"/>
  <c r="AF705" i="8"/>
  <c r="AG705" i="8" s="1"/>
  <c r="AF704" i="8"/>
  <c r="AG704" i="8" s="1"/>
  <c r="AF703" i="8"/>
  <c r="AG703" i="8" s="1"/>
  <c r="AF702" i="8"/>
  <c r="AG702" i="8" s="1"/>
  <c r="AF701" i="8"/>
  <c r="AG701" i="8" s="1"/>
  <c r="AF700" i="8"/>
  <c r="AG700" i="8" s="1"/>
  <c r="AF699" i="8"/>
  <c r="AG699" i="8" s="1"/>
  <c r="AF698" i="8"/>
  <c r="AG698" i="8" s="1"/>
  <c r="AF697" i="8"/>
  <c r="AG697" i="8" s="1"/>
  <c r="AF696" i="8"/>
  <c r="AG696" i="8" s="1"/>
  <c r="AF695" i="8"/>
  <c r="AG695" i="8" s="1"/>
  <c r="AF694" i="8"/>
  <c r="AG694" i="8" s="1"/>
  <c r="AF693" i="8"/>
  <c r="AG693" i="8" s="1"/>
  <c r="AF692" i="8"/>
  <c r="AG692" i="8" s="1"/>
  <c r="AF691" i="8"/>
  <c r="AG691" i="8" s="1"/>
  <c r="AF690" i="8"/>
  <c r="AG690" i="8" s="1"/>
  <c r="AF689" i="8"/>
  <c r="AG689" i="8" s="1"/>
  <c r="AF688" i="8"/>
  <c r="AG688" i="8" s="1"/>
  <c r="AF687" i="8"/>
  <c r="AG687" i="8" s="1"/>
  <c r="AF686" i="8"/>
  <c r="AG686" i="8" s="1"/>
  <c r="AF685" i="8"/>
  <c r="AG685" i="8" s="1"/>
  <c r="AF684" i="8"/>
  <c r="AG684" i="8" s="1"/>
  <c r="AF683" i="8"/>
  <c r="AG683" i="8" s="1"/>
  <c r="AF682" i="8"/>
  <c r="AG682" i="8" s="1"/>
  <c r="AF681" i="8"/>
  <c r="AG681" i="8" s="1"/>
  <c r="AF680" i="8"/>
  <c r="AG680" i="8" s="1"/>
  <c r="AF679" i="8"/>
  <c r="AG679" i="8" s="1"/>
  <c r="AF678" i="8"/>
  <c r="AG678" i="8" s="1"/>
  <c r="AF677" i="8"/>
  <c r="AG677" i="8" s="1"/>
  <c r="AF676" i="8"/>
  <c r="AG676" i="8" s="1"/>
  <c r="AF675" i="8"/>
  <c r="AG675" i="8" s="1"/>
  <c r="AF674" i="8"/>
  <c r="AG674" i="8" s="1"/>
  <c r="AF673" i="8"/>
  <c r="AG673" i="8" s="1"/>
  <c r="AF672" i="8"/>
  <c r="AG672" i="8" s="1"/>
  <c r="AF671" i="8"/>
  <c r="AG671" i="8" s="1"/>
  <c r="AF670" i="8"/>
  <c r="AG670" i="8" s="1"/>
  <c r="AF669" i="8"/>
  <c r="AG669" i="8" s="1"/>
  <c r="AF668" i="8"/>
  <c r="AG668" i="8" s="1"/>
  <c r="AF667" i="8"/>
  <c r="AG667" i="8" s="1"/>
  <c r="AF666" i="8"/>
  <c r="AG666" i="8" s="1"/>
  <c r="AF665" i="8"/>
  <c r="AG665" i="8" s="1"/>
  <c r="AF664" i="8"/>
  <c r="AG664" i="8" s="1"/>
  <c r="AF663" i="8"/>
  <c r="AG663" i="8" s="1"/>
  <c r="AF662" i="8"/>
  <c r="AG662" i="8" s="1"/>
  <c r="AF661" i="8"/>
  <c r="AG661" i="8" s="1"/>
  <c r="AF660" i="8"/>
  <c r="AG660" i="8" s="1"/>
  <c r="AF659" i="8"/>
  <c r="AG659" i="8" s="1"/>
  <c r="AF658" i="8"/>
  <c r="AG658" i="8" s="1"/>
  <c r="AF656" i="8"/>
  <c r="AG656" i="8" s="1"/>
  <c r="AF655" i="8"/>
  <c r="AG655" i="8" s="1"/>
  <c r="AF654" i="8"/>
  <c r="AG654" i="8" s="1"/>
  <c r="AF653" i="8"/>
  <c r="AG653" i="8" s="1"/>
  <c r="AF652" i="8"/>
  <c r="AG652" i="8" s="1"/>
  <c r="AF651" i="8"/>
  <c r="AG651" i="8" s="1"/>
  <c r="AF650" i="8"/>
  <c r="AG650" i="8" s="1"/>
  <c r="AF649" i="8"/>
  <c r="AG649" i="8" s="1"/>
  <c r="AF648" i="8"/>
  <c r="AG648" i="8" s="1"/>
  <c r="AF647" i="8"/>
  <c r="AG647" i="8" s="1"/>
  <c r="AF646" i="8"/>
  <c r="AG646" i="8" s="1"/>
  <c r="AF645" i="8"/>
  <c r="AG645" i="8" s="1"/>
  <c r="AF644" i="8"/>
  <c r="AG644" i="8" s="1"/>
  <c r="AF643" i="8"/>
  <c r="AG643" i="8" s="1"/>
  <c r="AF642" i="8"/>
  <c r="AG642" i="8" s="1"/>
  <c r="AF641" i="8"/>
  <c r="AG641" i="8" s="1"/>
  <c r="AF640" i="8"/>
  <c r="AG640" i="8" s="1"/>
  <c r="AF639" i="8"/>
  <c r="AG639" i="8" s="1"/>
  <c r="AF638" i="8"/>
  <c r="AG638" i="8" s="1"/>
  <c r="AF637" i="8"/>
  <c r="AG637" i="8" s="1"/>
  <c r="AF636" i="8"/>
  <c r="AG636" i="8" s="1"/>
  <c r="AF635" i="8"/>
  <c r="AG635" i="8" s="1"/>
  <c r="AF634" i="8"/>
  <c r="AG634" i="8" s="1"/>
  <c r="AF633" i="8"/>
  <c r="AG633" i="8" s="1"/>
  <c r="AF632" i="8"/>
  <c r="AG632" i="8" s="1"/>
  <c r="AF631" i="8"/>
  <c r="AG631" i="8" s="1"/>
  <c r="AF630" i="8"/>
  <c r="AG630" i="8" s="1"/>
  <c r="AF628" i="8"/>
  <c r="AG628" i="8" s="1"/>
  <c r="AF627" i="8"/>
  <c r="AG627" i="8" s="1"/>
  <c r="AF626" i="8"/>
  <c r="AG626" i="8" s="1"/>
  <c r="AF625" i="8"/>
  <c r="AG625" i="8" s="1"/>
  <c r="AF624" i="8"/>
  <c r="AG624" i="8" s="1"/>
  <c r="AF623" i="8"/>
  <c r="AG623" i="8" s="1"/>
  <c r="AF622" i="8"/>
  <c r="AG622" i="8" s="1"/>
  <c r="AF621" i="8"/>
  <c r="AG621" i="8" s="1"/>
  <c r="AF620" i="8"/>
  <c r="AG620" i="8" s="1"/>
  <c r="AF619" i="8"/>
  <c r="AG619" i="8" s="1"/>
  <c r="AF618" i="8"/>
  <c r="AG618" i="8" s="1"/>
  <c r="AF617" i="8"/>
  <c r="AG617" i="8" s="1"/>
  <c r="AF616" i="8"/>
  <c r="AG616" i="8" s="1"/>
  <c r="AF615" i="8"/>
  <c r="AG615" i="8" s="1"/>
  <c r="AF614" i="8"/>
  <c r="AG614" i="8" s="1"/>
  <c r="AF613" i="8"/>
  <c r="AG613" i="8" s="1"/>
  <c r="AF612" i="8"/>
  <c r="AG612" i="8" s="1"/>
  <c r="AF611" i="8"/>
  <c r="AG611" i="8" s="1"/>
  <c r="AF610" i="8"/>
  <c r="AG610" i="8" s="1"/>
  <c r="AF609" i="8"/>
  <c r="AG609" i="8" s="1"/>
  <c r="AF608" i="8"/>
  <c r="AG608" i="8" s="1"/>
  <c r="AF607" i="8"/>
  <c r="AG607" i="8" s="1"/>
  <c r="AF606" i="8"/>
  <c r="AG606" i="8" s="1"/>
  <c r="AF605" i="8"/>
  <c r="AG605" i="8" s="1"/>
  <c r="AF604" i="8"/>
  <c r="AG604" i="8" s="1"/>
  <c r="AF603" i="8"/>
  <c r="AG603" i="8" s="1"/>
  <c r="AF602" i="8"/>
  <c r="AG602" i="8" s="1"/>
  <c r="AF601" i="8"/>
  <c r="AG601" i="8" s="1"/>
  <c r="AF600" i="8"/>
  <c r="AG600" i="8" s="1"/>
  <c r="AF599" i="8"/>
  <c r="AG599" i="8" s="1"/>
  <c r="AF598" i="8"/>
  <c r="AG598" i="8" s="1"/>
  <c r="AF597" i="8"/>
  <c r="AG597" i="8" s="1"/>
  <c r="AF596" i="8"/>
  <c r="AG596" i="8" s="1"/>
  <c r="AF595" i="8"/>
  <c r="AG595" i="8" s="1"/>
  <c r="AF594" i="8"/>
  <c r="AG594" i="8" s="1"/>
  <c r="AF593" i="8"/>
  <c r="AG593" i="8" s="1"/>
  <c r="AF592" i="8"/>
  <c r="AG592" i="8" s="1"/>
  <c r="AF591" i="8"/>
  <c r="AG591" i="8" s="1"/>
  <c r="AF590" i="8"/>
  <c r="AG590" i="8" s="1"/>
  <c r="AF589" i="8"/>
  <c r="AG589" i="8" s="1"/>
  <c r="AF588" i="8"/>
  <c r="AG588" i="8" s="1"/>
  <c r="AF587" i="8"/>
  <c r="AG587" i="8" s="1"/>
  <c r="AF586" i="8"/>
  <c r="AG586" i="8" s="1"/>
  <c r="AF585" i="8"/>
  <c r="AG585" i="8" s="1"/>
  <c r="AF584" i="8"/>
  <c r="AG584" i="8" s="1"/>
  <c r="AF583" i="8"/>
  <c r="AG583" i="8" s="1"/>
  <c r="AF582" i="8"/>
  <c r="AG582" i="8" s="1"/>
  <c r="AF581" i="8"/>
  <c r="AG581" i="8" s="1"/>
  <c r="AF580" i="8"/>
  <c r="AG580" i="8" s="1"/>
  <c r="AF579" i="8"/>
  <c r="AG579" i="8" s="1"/>
  <c r="AF578" i="8"/>
  <c r="AG578" i="8" s="1"/>
  <c r="AF577" i="8"/>
  <c r="AG577" i="8" s="1"/>
  <c r="AF576" i="8"/>
  <c r="AG576" i="8" s="1"/>
  <c r="AF575" i="8"/>
  <c r="AG575" i="8" s="1"/>
  <c r="AF574" i="8"/>
  <c r="AG574" i="8" s="1"/>
  <c r="AF573" i="8"/>
  <c r="AG573" i="8" s="1"/>
  <c r="AF572" i="8"/>
  <c r="AG572" i="8" s="1"/>
  <c r="AF571" i="8"/>
  <c r="AG571" i="8" s="1"/>
  <c r="AF570" i="8"/>
  <c r="AG570" i="8" s="1"/>
  <c r="AF569" i="8"/>
  <c r="AG569" i="8" s="1"/>
  <c r="AF568" i="8"/>
  <c r="AG568" i="8" s="1"/>
  <c r="AF567" i="8"/>
  <c r="AG567" i="8" s="1"/>
  <c r="AF566" i="8"/>
  <c r="AG566" i="8" s="1"/>
  <c r="AF565" i="8"/>
  <c r="AG565" i="8" s="1"/>
  <c r="AF564" i="8"/>
  <c r="AG564" i="8" s="1"/>
  <c r="AF563" i="8"/>
  <c r="AG563" i="8" s="1"/>
  <c r="AF562" i="8"/>
  <c r="AG562" i="8" s="1"/>
  <c r="AF561" i="8"/>
  <c r="AG561" i="8" s="1"/>
  <c r="AF560" i="8"/>
  <c r="AG560" i="8" s="1"/>
  <c r="AF559" i="8"/>
  <c r="AG559" i="8" s="1"/>
  <c r="AF558" i="8"/>
  <c r="AG558" i="8" s="1"/>
  <c r="AF557" i="8"/>
  <c r="AG557" i="8" s="1"/>
  <c r="AF556" i="8"/>
  <c r="AG556" i="8" s="1"/>
  <c r="AF555" i="8"/>
  <c r="AG555" i="8" s="1"/>
  <c r="AF554" i="8"/>
  <c r="AG554" i="8" s="1"/>
  <c r="AF553" i="8"/>
  <c r="AG553" i="8" s="1"/>
  <c r="AF552" i="8"/>
  <c r="AG552" i="8" s="1"/>
  <c r="AF551" i="8"/>
  <c r="AG551" i="8" s="1"/>
  <c r="AF550" i="8"/>
  <c r="AG550" i="8" s="1"/>
  <c r="AF549" i="8"/>
  <c r="AG549" i="8" s="1"/>
  <c r="AF548" i="8"/>
  <c r="AG548" i="8" s="1"/>
  <c r="AF547" i="8"/>
  <c r="AG547" i="8" s="1"/>
  <c r="AF546" i="8"/>
  <c r="AG546" i="8" s="1"/>
  <c r="AF545" i="8"/>
  <c r="AG545" i="8" s="1"/>
  <c r="AF544" i="8"/>
  <c r="AG544" i="8" s="1"/>
  <c r="AF543" i="8"/>
  <c r="AG543" i="8" s="1"/>
  <c r="AF542" i="8"/>
  <c r="AG542" i="8" s="1"/>
  <c r="AF541" i="8"/>
  <c r="AG541" i="8" s="1"/>
  <c r="AF540" i="8"/>
  <c r="AG540" i="8" s="1"/>
  <c r="AF539" i="8"/>
  <c r="AG539" i="8" s="1"/>
  <c r="AF538" i="8"/>
  <c r="AG538" i="8" s="1"/>
  <c r="AF537" i="8"/>
  <c r="AG537" i="8" s="1"/>
  <c r="AF536" i="8"/>
  <c r="AG536" i="8" s="1"/>
  <c r="AF535" i="8"/>
  <c r="AG535" i="8" s="1"/>
  <c r="AF534" i="8"/>
  <c r="AG534" i="8" s="1"/>
  <c r="AF533" i="8"/>
  <c r="AG533" i="8" s="1"/>
  <c r="AF532" i="8"/>
  <c r="AG532" i="8" s="1"/>
  <c r="AF531" i="8"/>
  <c r="AG531" i="8" s="1"/>
  <c r="AF530" i="8"/>
  <c r="AG530" i="8" s="1"/>
  <c r="AF529" i="8"/>
  <c r="AG529" i="8" s="1"/>
  <c r="AF528" i="8"/>
  <c r="AG528" i="8" s="1"/>
  <c r="AF527" i="8"/>
  <c r="AG527" i="8" s="1"/>
  <c r="AF526" i="8"/>
  <c r="AG526" i="8" s="1"/>
  <c r="AF525" i="8"/>
  <c r="AG525" i="8" s="1"/>
  <c r="AF524" i="8"/>
  <c r="AG524" i="8" s="1"/>
  <c r="AF523" i="8"/>
  <c r="AG523" i="8" s="1"/>
  <c r="AF522" i="8"/>
  <c r="AG522" i="8" s="1"/>
  <c r="AF521" i="8"/>
  <c r="AG521" i="8" s="1"/>
  <c r="AF520" i="8"/>
  <c r="AG520" i="8" s="1"/>
  <c r="AF519" i="8"/>
  <c r="AG519" i="8" s="1"/>
  <c r="AF518" i="8"/>
  <c r="AG518" i="8" s="1"/>
  <c r="AF517" i="8"/>
  <c r="AG517" i="8" s="1"/>
  <c r="AF516" i="8"/>
  <c r="AG516" i="8" s="1"/>
  <c r="AF515" i="8"/>
  <c r="AG515" i="8" s="1"/>
  <c r="AF514" i="8"/>
  <c r="AG514" i="8" s="1"/>
  <c r="AF513" i="8"/>
  <c r="AG513" i="8" s="1"/>
  <c r="AF512" i="8"/>
  <c r="AG512" i="8" s="1"/>
  <c r="AF511" i="8"/>
  <c r="AG511" i="8" s="1"/>
  <c r="AF510" i="8"/>
  <c r="AG510" i="8" s="1"/>
  <c r="AF509" i="8"/>
  <c r="AG509" i="8" s="1"/>
  <c r="AF508" i="8"/>
  <c r="AG508" i="8" s="1"/>
  <c r="AF507" i="8"/>
  <c r="AG507" i="8" s="1"/>
  <c r="AF506" i="8"/>
  <c r="AG506" i="8" s="1"/>
  <c r="AF505" i="8"/>
  <c r="AG505" i="8" s="1"/>
  <c r="AF504" i="8"/>
  <c r="AG504" i="8" s="1"/>
  <c r="AF503" i="8"/>
  <c r="AG503" i="8" s="1"/>
  <c r="AF502" i="8"/>
  <c r="AG502" i="8" s="1"/>
  <c r="AF501" i="8"/>
  <c r="AG501" i="8" s="1"/>
  <c r="AF500" i="8"/>
  <c r="AG500" i="8" s="1"/>
  <c r="AF499" i="8"/>
  <c r="AG499" i="8" s="1"/>
  <c r="AF498" i="8"/>
  <c r="AG498" i="8" s="1"/>
  <c r="AF497" i="8"/>
  <c r="AG497" i="8" s="1"/>
  <c r="AF496" i="8"/>
  <c r="AG496" i="8" s="1"/>
  <c r="AF495" i="8"/>
  <c r="AG495" i="8" s="1"/>
  <c r="AF494" i="8"/>
  <c r="AG494" i="8" s="1"/>
  <c r="AF491" i="8"/>
  <c r="AG491" i="8" s="1"/>
  <c r="AF490" i="8"/>
  <c r="AG490" i="8" s="1"/>
  <c r="AF489" i="8"/>
  <c r="AG489" i="8" s="1"/>
  <c r="AF488" i="8"/>
  <c r="AG488" i="8" s="1"/>
  <c r="AF487" i="8"/>
  <c r="AG487" i="8" s="1"/>
  <c r="AF486" i="8"/>
  <c r="AG486" i="8" s="1"/>
  <c r="AF485" i="8"/>
  <c r="AG485" i="8" s="1"/>
  <c r="AF484" i="8"/>
  <c r="AG484" i="8" s="1"/>
  <c r="AF483" i="8"/>
  <c r="AG483" i="8" s="1"/>
  <c r="AF482" i="8"/>
  <c r="AG482" i="8" s="1"/>
  <c r="AF481" i="8"/>
  <c r="AG481" i="8" s="1"/>
  <c r="AF480" i="8"/>
  <c r="AG480" i="8" s="1"/>
  <c r="AF479" i="8"/>
  <c r="AG479" i="8" s="1"/>
  <c r="AF478" i="8"/>
  <c r="AG478" i="8" s="1"/>
  <c r="AF477" i="8"/>
  <c r="AG477" i="8" s="1"/>
  <c r="AF476" i="8"/>
  <c r="AG476" i="8" s="1"/>
  <c r="AF475" i="8"/>
  <c r="AG475" i="8" s="1"/>
  <c r="AF474" i="8"/>
  <c r="AG474" i="8" s="1"/>
  <c r="AF473" i="8"/>
  <c r="AG473" i="8" s="1"/>
  <c r="AF472" i="8"/>
  <c r="AG472" i="8" s="1"/>
  <c r="AF471" i="8"/>
  <c r="AG471" i="8" s="1"/>
  <c r="AF470" i="8"/>
  <c r="AG470" i="8" s="1"/>
  <c r="AF469" i="8"/>
  <c r="AG469" i="8" s="1"/>
  <c r="AF468" i="8"/>
  <c r="AG468" i="8" s="1"/>
  <c r="AF467" i="8"/>
  <c r="AG467" i="8" s="1"/>
  <c r="AF466" i="8"/>
  <c r="AG466" i="8" s="1"/>
  <c r="AF465" i="8"/>
  <c r="AG465" i="8" s="1"/>
  <c r="AF464" i="8"/>
  <c r="AG464" i="8" s="1"/>
  <c r="AF463" i="8"/>
  <c r="AG463" i="8" s="1"/>
  <c r="AF462" i="8"/>
  <c r="AG462" i="8" s="1"/>
  <c r="AF461" i="8"/>
  <c r="AG461" i="8" s="1"/>
  <c r="AF460" i="8"/>
  <c r="AG460" i="8" s="1"/>
  <c r="AF458" i="8"/>
  <c r="AG458" i="8" s="1"/>
  <c r="AF457" i="8"/>
  <c r="AG457" i="8" s="1"/>
  <c r="AF456" i="8"/>
  <c r="AG456" i="8" s="1"/>
  <c r="AF455" i="8"/>
  <c r="AG455" i="8" s="1"/>
  <c r="AF454" i="8"/>
  <c r="AG454" i="8" s="1"/>
  <c r="AF453" i="8"/>
  <c r="AG453" i="8" s="1"/>
  <c r="AF452" i="8"/>
  <c r="AG452" i="8" s="1"/>
  <c r="AF451" i="8"/>
  <c r="AG451" i="8" s="1"/>
  <c r="AF450" i="8"/>
  <c r="AG450" i="8" s="1"/>
  <c r="AF449" i="8"/>
  <c r="AG449" i="8" s="1"/>
  <c r="AF448" i="8"/>
  <c r="AG448" i="8" s="1"/>
  <c r="AF447" i="8"/>
  <c r="AG447" i="8" s="1"/>
  <c r="AF446" i="8"/>
  <c r="AG446" i="8" s="1"/>
  <c r="AF445" i="8"/>
  <c r="AG445" i="8" s="1"/>
  <c r="AF444" i="8"/>
  <c r="AG444" i="8" s="1"/>
  <c r="AF443" i="8"/>
  <c r="AG443" i="8" s="1"/>
  <c r="AF442" i="8"/>
  <c r="AG442" i="8" s="1"/>
  <c r="AF441" i="8"/>
  <c r="AG441" i="8" s="1"/>
  <c r="AF440" i="8"/>
  <c r="AG440" i="8" s="1"/>
  <c r="AF439" i="8"/>
  <c r="AG439" i="8" s="1"/>
  <c r="AF438" i="8"/>
  <c r="AG438" i="8" s="1"/>
  <c r="AF437" i="8"/>
  <c r="AG437" i="8" s="1"/>
  <c r="AF435" i="8"/>
  <c r="AG435" i="8" s="1"/>
  <c r="AF434" i="8"/>
  <c r="AG434" i="8" s="1"/>
  <c r="AF433" i="8"/>
  <c r="AG433" i="8" s="1"/>
  <c r="AF432" i="8"/>
  <c r="AG432" i="8" s="1"/>
  <c r="AF431" i="8"/>
  <c r="AG431" i="8" s="1"/>
  <c r="AF430" i="8"/>
  <c r="AG430" i="8" s="1"/>
  <c r="AF429" i="8"/>
  <c r="AG429" i="8" s="1"/>
  <c r="AF428" i="8"/>
  <c r="AG428" i="8" s="1"/>
  <c r="AF427" i="8"/>
  <c r="AG427" i="8" s="1"/>
  <c r="AF426" i="8"/>
  <c r="AG426" i="8" s="1"/>
  <c r="AF425" i="8"/>
  <c r="AG425" i="8" s="1"/>
  <c r="AF424" i="8"/>
  <c r="AG424" i="8" s="1"/>
  <c r="AF423" i="8"/>
  <c r="AG423" i="8" s="1"/>
  <c r="AF422" i="8"/>
  <c r="AG422" i="8" s="1"/>
  <c r="AF421" i="8"/>
  <c r="AG421" i="8" s="1"/>
  <c r="AF420" i="8"/>
  <c r="AG420" i="8" s="1"/>
  <c r="AF419" i="8"/>
  <c r="AG419" i="8" s="1"/>
  <c r="AF418" i="8"/>
  <c r="AG418" i="8" s="1"/>
  <c r="AF417" i="8"/>
  <c r="AG417" i="8" s="1"/>
  <c r="AF416" i="8"/>
  <c r="AG416" i="8" s="1"/>
  <c r="AF415" i="8"/>
  <c r="AG415" i="8" s="1"/>
  <c r="AF414" i="8"/>
  <c r="AG414" i="8" s="1"/>
  <c r="AF413" i="8"/>
  <c r="AG413" i="8" s="1"/>
  <c r="AF412" i="8"/>
  <c r="AG412" i="8" s="1"/>
  <c r="AF411" i="8"/>
  <c r="AG411" i="8" s="1"/>
  <c r="AF410" i="8"/>
  <c r="AG410" i="8" s="1"/>
  <c r="AF409" i="8"/>
  <c r="AG409" i="8" s="1"/>
  <c r="AF408" i="8"/>
  <c r="AG408" i="8" s="1"/>
  <c r="AF407" i="8"/>
  <c r="AG407" i="8" s="1"/>
  <c r="AF406" i="8"/>
  <c r="AG406" i="8" s="1"/>
  <c r="AF405" i="8"/>
  <c r="AG405" i="8" s="1"/>
  <c r="AF404" i="8"/>
  <c r="AG404" i="8" s="1"/>
  <c r="AF403" i="8"/>
  <c r="AG403" i="8" s="1"/>
  <c r="AF402" i="8"/>
  <c r="AG402" i="8" s="1"/>
  <c r="AF401" i="8"/>
  <c r="AG401" i="8" s="1"/>
  <c r="AF400" i="8"/>
  <c r="AG400" i="8" s="1"/>
  <c r="AF399" i="8"/>
  <c r="AG399" i="8" s="1"/>
  <c r="AF398" i="8"/>
  <c r="AG398" i="8" s="1"/>
  <c r="AF397" i="8"/>
  <c r="AG397" i="8" s="1"/>
  <c r="AF396" i="8"/>
  <c r="AG396" i="8" s="1"/>
  <c r="AF394" i="8"/>
  <c r="AG394" i="8" s="1"/>
  <c r="AF393" i="8"/>
  <c r="AG393" i="8" s="1"/>
  <c r="AF392" i="8"/>
  <c r="AG392" i="8" s="1"/>
  <c r="AF391" i="8"/>
  <c r="AG391" i="8" s="1"/>
  <c r="AF390" i="8"/>
  <c r="AG390" i="8" s="1"/>
  <c r="AF389" i="8"/>
  <c r="AG389" i="8" s="1"/>
  <c r="AF388" i="8"/>
  <c r="AG388" i="8" s="1"/>
  <c r="AF387" i="8"/>
  <c r="AG387" i="8" s="1"/>
  <c r="AF386" i="8"/>
  <c r="AG386" i="8" s="1"/>
  <c r="AF385" i="8"/>
  <c r="AG385" i="8" s="1"/>
  <c r="AF384" i="8"/>
  <c r="AG384" i="8" s="1"/>
  <c r="AF383" i="8"/>
  <c r="AG383" i="8" s="1"/>
  <c r="AF382" i="8"/>
  <c r="AG382" i="8" s="1"/>
  <c r="AF381" i="8"/>
  <c r="AG381" i="8" s="1"/>
  <c r="AF380" i="8"/>
  <c r="AG380" i="8" s="1"/>
  <c r="AF379" i="8"/>
  <c r="AG379" i="8" s="1"/>
  <c r="AF378" i="8"/>
  <c r="AG378" i="8" s="1"/>
  <c r="AF377" i="8"/>
  <c r="AG377" i="8" s="1"/>
  <c r="AF376" i="8"/>
  <c r="AG376" i="8" s="1"/>
  <c r="AF375" i="8"/>
  <c r="AG375" i="8" s="1"/>
  <c r="AF374" i="8"/>
  <c r="AG374" i="8" s="1"/>
  <c r="AF373" i="8"/>
  <c r="AG373" i="8" s="1"/>
  <c r="AF372" i="8"/>
  <c r="AG372" i="8" s="1"/>
  <c r="AF370" i="8"/>
  <c r="AG370" i="8" s="1"/>
  <c r="AF369" i="8"/>
  <c r="AG369" i="8" s="1"/>
  <c r="AF368" i="8"/>
  <c r="AG368" i="8" s="1"/>
  <c r="AF367" i="8"/>
  <c r="AG367" i="8" s="1"/>
  <c r="AF366" i="8"/>
  <c r="AG366" i="8" s="1"/>
  <c r="AF365" i="8"/>
  <c r="AG365" i="8" s="1"/>
  <c r="AF364" i="8"/>
  <c r="AG364" i="8" s="1"/>
  <c r="AF363" i="8"/>
  <c r="AG363" i="8" s="1"/>
  <c r="AF362" i="8"/>
  <c r="AG362" i="8" s="1"/>
  <c r="AF361" i="8"/>
  <c r="AG361" i="8" s="1"/>
  <c r="AF360" i="8"/>
  <c r="AG360" i="8" s="1"/>
  <c r="AF359" i="8"/>
  <c r="AG359" i="8" s="1"/>
  <c r="AF358" i="8"/>
  <c r="AG358" i="8" s="1"/>
  <c r="AF357" i="8"/>
  <c r="AG357" i="8" s="1"/>
  <c r="AF356" i="8"/>
  <c r="AG356" i="8" s="1"/>
  <c r="AF355" i="8"/>
  <c r="AG355" i="8" s="1"/>
  <c r="AF354" i="8"/>
  <c r="AG354" i="8" s="1"/>
  <c r="AF353" i="8"/>
  <c r="AG353" i="8" s="1"/>
  <c r="AF352" i="8"/>
  <c r="AG352" i="8" s="1"/>
  <c r="AF351" i="8"/>
  <c r="AG351" i="8" s="1"/>
  <c r="AF350" i="8"/>
  <c r="AG350" i="8" s="1"/>
  <c r="AF349" i="8"/>
  <c r="AG349" i="8" s="1"/>
  <c r="AF348" i="8"/>
  <c r="AG348" i="8" s="1"/>
  <c r="AF347" i="8"/>
  <c r="AG347" i="8" s="1"/>
  <c r="AF346" i="8"/>
  <c r="AG346" i="8" s="1"/>
  <c r="AF345" i="8"/>
  <c r="AG345" i="8" s="1"/>
  <c r="AF344" i="8"/>
  <c r="AG344" i="8" s="1"/>
  <c r="AF343" i="8"/>
  <c r="AG343" i="8" s="1"/>
  <c r="AF342" i="8"/>
  <c r="AG342" i="8" s="1"/>
  <c r="AF341" i="8"/>
  <c r="AG341" i="8" s="1"/>
  <c r="AF340" i="8"/>
  <c r="AG340" i="8" s="1"/>
  <c r="AF339" i="8"/>
  <c r="AG339" i="8" s="1"/>
  <c r="AF338" i="8"/>
  <c r="AG338" i="8" s="1"/>
  <c r="AF337" i="8"/>
  <c r="AG337" i="8" s="1"/>
  <c r="AF336" i="8"/>
  <c r="AG336" i="8" s="1"/>
  <c r="AF335" i="8"/>
  <c r="AG335" i="8" s="1"/>
  <c r="AF334" i="8"/>
  <c r="AG334" i="8" s="1"/>
  <c r="AF333" i="8"/>
  <c r="AG333" i="8" s="1"/>
  <c r="AF332" i="8"/>
  <c r="AG332" i="8" s="1"/>
  <c r="AF331" i="8"/>
  <c r="AG331" i="8" s="1"/>
  <c r="AF330" i="8"/>
  <c r="AG330" i="8" s="1"/>
  <c r="AF329" i="8"/>
  <c r="AG329" i="8" s="1"/>
  <c r="AF326" i="8"/>
  <c r="AG326" i="8" s="1"/>
  <c r="AF325" i="8"/>
  <c r="AG325" i="8" s="1"/>
  <c r="AF324" i="8"/>
  <c r="AG324" i="8" s="1"/>
  <c r="AF323" i="8"/>
  <c r="AG323" i="8" s="1"/>
  <c r="AF322" i="8"/>
  <c r="AG322" i="8" s="1"/>
  <c r="AF321" i="8"/>
  <c r="AG321" i="8" s="1"/>
  <c r="AF320" i="8"/>
  <c r="AG320" i="8" s="1"/>
  <c r="AF319" i="8"/>
  <c r="AG319" i="8" s="1"/>
  <c r="AF318" i="8"/>
  <c r="AG318" i="8" s="1"/>
  <c r="AF317" i="8"/>
  <c r="AG317" i="8" s="1"/>
  <c r="AF316" i="8"/>
  <c r="AG316" i="8" s="1"/>
  <c r="AF315" i="8"/>
  <c r="AG315" i="8" s="1"/>
  <c r="AF314" i="8"/>
  <c r="AG314" i="8" s="1"/>
  <c r="AF313" i="8"/>
  <c r="AG313" i="8" s="1"/>
  <c r="AF312" i="8"/>
  <c r="AG312" i="8" s="1"/>
  <c r="AF311" i="8"/>
  <c r="AG311" i="8" s="1"/>
  <c r="AF310" i="8"/>
  <c r="AG310" i="8" s="1"/>
  <c r="AF309" i="8"/>
  <c r="AG309" i="8" s="1"/>
  <c r="AF308" i="8"/>
  <c r="AG308" i="8" s="1"/>
  <c r="AF307" i="8"/>
  <c r="AG307" i="8" s="1"/>
  <c r="AF306" i="8"/>
  <c r="AG306" i="8" s="1"/>
  <c r="AF305" i="8"/>
  <c r="AG305" i="8" s="1"/>
  <c r="AF304" i="8"/>
  <c r="AG304" i="8" s="1"/>
  <c r="AF303" i="8"/>
  <c r="AG303" i="8" s="1"/>
  <c r="AF302" i="8"/>
  <c r="AG302" i="8" s="1"/>
  <c r="AF301" i="8"/>
  <c r="AG301" i="8" s="1"/>
  <c r="AF300" i="8"/>
  <c r="AG300" i="8" s="1"/>
  <c r="AF299" i="8"/>
  <c r="AG299" i="8" s="1"/>
  <c r="AF298" i="8"/>
  <c r="AG298" i="8" s="1"/>
  <c r="AF297" i="8"/>
  <c r="AG297" i="8" s="1"/>
  <c r="AF296" i="8"/>
  <c r="AG296" i="8" s="1"/>
  <c r="AF295" i="8"/>
  <c r="AG295" i="8" s="1"/>
  <c r="AF294" i="8"/>
  <c r="AG294" i="8" s="1"/>
  <c r="AF293" i="8"/>
  <c r="AG293" i="8" s="1"/>
  <c r="AF292" i="8"/>
  <c r="AG292" i="8" s="1"/>
  <c r="AF291" i="8"/>
  <c r="AG291" i="8" s="1"/>
  <c r="AF290" i="8"/>
  <c r="AG290" i="8" s="1"/>
  <c r="AF289" i="8"/>
  <c r="AG289" i="8" s="1"/>
  <c r="AF288" i="8"/>
  <c r="AG288" i="8" s="1"/>
  <c r="AF287" i="8"/>
  <c r="AG287" i="8" s="1"/>
  <c r="AF286" i="8"/>
  <c r="AG286" i="8" s="1"/>
  <c r="AF285" i="8"/>
  <c r="AG285" i="8" s="1"/>
  <c r="AF284" i="8"/>
  <c r="AG284" i="8" s="1"/>
  <c r="AF283" i="8"/>
  <c r="AG283" i="8" s="1"/>
  <c r="AF282" i="8"/>
  <c r="AG282" i="8" s="1"/>
  <c r="AF281" i="8"/>
  <c r="AG281" i="8" s="1"/>
  <c r="AF280" i="8"/>
  <c r="AG280" i="8" s="1"/>
  <c r="AF279" i="8"/>
  <c r="AG279" i="8" s="1"/>
  <c r="AF278" i="8"/>
  <c r="AG278" i="8" s="1"/>
  <c r="AF277" i="8"/>
  <c r="AG277" i="8" s="1"/>
  <c r="AF276" i="8"/>
  <c r="AG276" i="8" s="1"/>
  <c r="AF275" i="8"/>
  <c r="AG275" i="8" s="1"/>
  <c r="AF274" i="8"/>
  <c r="AG274" i="8" s="1"/>
  <c r="AF273" i="8"/>
  <c r="AG273" i="8" s="1"/>
  <c r="AF272" i="8"/>
  <c r="AG272" i="8" s="1"/>
  <c r="AF271" i="8"/>
  <c r="AG271" i="8" s="1"/>
  <c r="AF270" i="8"/>
  <c r="AG270" i="8" s="1"/>
  <c r="AF269" i="8"/>
  <c r="AG269" i="8" s="1"/>
  <c r="AF268" i="8"/>
  <c r="AG268" i="8" s="1"/>
  <c r="AF267" i="8"/>
  <c r="AG267" i="8" s="1"/>
  <c r="AF266" i="8"/>
  <c r="AG266" i="8" s="1"/>
  <c r="AF265" i="8"/>
  <c r="AG265" i="8" s="1"/>
  <c r="AF264" i="8"/>
  <c r="AG264" i="8" s="1"/>
  <c r="AF263" i="8"/>
  <c r="AG263" i="8" s="1"/>
  <c r="AF262" i="8"/>
  <c r="AG262" i="8" s="1"/>
  <c r="AF261" i="8"/>
  <c r="AG261" i="8" s="1"/>
  <c r="AF260" i="8"/>
  <c r="AG260" i="8" s="1"/>
  <c r="AF259" i="8"/>
  <c r="AG259" i="8" s="1"/>
  <c r="AF258" i="8"/>
  <c r="AG258" i="8" s="1"/>
  <c r="AF257" i="8"/>
  <c r="AG257" i="8" s="1"/>
  <c r="AF256" i="8"/>
  <c r="AG256" i="8" s="1"/>
  <c r="AF255" i="8"/>
  <c r="AG255" i="8" s="1"/>
  <c r="AF254" i="8"/>
  <c r="AG254" i="8" s="1"/>
  <c r="AF253" i="8"/>
  <c r="AG253" i="8" s="1"/>
  <c r="AF252" i="8"/>
  <c r="AG252" i="8" s="1"/>
  <c r="AF251" i="8"/>
  <c r="AG251" i="8" s="1"/>
  <c r="AF250" i="8"/>
  <c r="AG250" i="8" s="1"/>
  <c r="AF249" i="8"/>
  <c r="AG249" i="8" s="1"/>
  <c r="AF248" i="8"/>
  <c r="AG248" i="8" s="1"/>
  <c r="AF247" i="8"/>
  <c r="AG247" i="8" s="1"/>
  <c r="AF246" i="8"/>
  <c r="AG246" i="8" s="1"/>
  <c r="AF245" i="8"/>
  <c r="AG245" i="8" s="1"/>
  <c r="AF244" i="8"/>
  <c r="AG244" i="8" s="1"/>
  <c r="AF243" i="8"/>
  <c r="AG243" i="8" s="1"/>
  <c r="AF242" i="8"/>
  <c r="AG242" i="8" s="1"/>
  <c r="AF241" i="8"/>
  <c r="AG241" i="8" s="1"/>
  <c r="AF240" i="8"/>
  <c r="AG240" i="8" s="1"/>
  <c r="AF239" i="8"/>
  <c r="AG239" i="8" s="1"/>
  <c r="AF238" i="8"/>
  <c r="AG238" i="8" s="1"/>
  <c r="AF237" i="8"/>
  <c r="AG237" i="8" s="1"/>
  <c r="AF236" i="8"/>
  <c r="AG236" i="8" s="1"/>
  <c r="AF235" i="8"/>
  <c r="AG235" i="8" s="1"/>
  <c r="AF234" i="8"/>
  <c r="AG234" i="8" s="1"/>
  <c r="AF233" i="8"/>
  <c r="AG233" i="8" s="1"/>
  <c r="AF232" i="8"/>
  <c r="AG232" i="8" s="1"/>
  <c r="AF231" i="8"/>
  <c r="AG231" i="8" s="1"/>
  <c r="AF230" i="8"/>
  <c r="AG230" i="8" s="1"/>
  <c r="AF229" i="8"/>
  <c r="AG229" i="8" s="1"/>
  <c r="AF228" i="8"/>
  <c r="AG228" i="8" s="1"/>
  <c r="AF227" i="8"/>
  <c r="AG227" i="8" s="1"/>
  <c r="AF226" i="8"/>
  <c r="AG226" i="8" s="1"/>
  <c r="AF224" i="8"/>
  <c r="AG224" i="8" s="1"/>
  <c r="AF223" i="8"/>
  <c r="AG223" i="8" s="1"/>
  <c r="AF222" i="8"/>
  <c r="AG222" i="8" s="1"/>
  <c r="AF221" i="8"/>
  <c r="AG221" i="8" s="1"/>
  <c r="AF220" i="8"/>
  <c r="AG220" i="8" s="1"/>
  <c r="AF219" i="8"/>
  <c r="AG219" i="8" s="1"/>
  <c r="AF218" i="8"/>
  <c r="AG218" i="8" s="1"/>
  <c r="AF216" i="8"/>
  <c r="AG216" i="8" s="1"/>
  <c r="AF215" i="8"/>
  <c r="AG215" i="8" s="1"/>
  <c r="AF214" i="8"/>
  <c r="AG214" i="8" s="1"/>
  <c r="AF213" i="8"/>
  <c r="AG213" i="8" s="1"/>
  <c r="AF212" i="8"/>
  <c r="AG212" i="8" s="1"/>
  <c r="AF211" i="8"/>
  <c r="AG211" i="8" s="1"/>
  <c r="AF210" i="8"/>
  <c r="AG210" i="8" s="1"/>
  <c r="AF209" i="8"/>
  <c r="AG209" i="8" s="1"/>
  <c r="AF208" i="8"/>
  <c r="AG208" i="8" s="1"/>
  <c r="AF207" i="8"/>
  <c r="AG207" i="8" s="1"/>
  <c r="AG206" i="8"/>
  <c r="AF205" i="8"/>
  <c r="AG205" i="8" s="1"/>
  <c r="AF204" i="8"/>
  <c r="AG204" i="8" s="1"/>
  <c r="AF203" i="8"/>
  <c r="AG203" i="8" s="1"/>
  <c r="AF202" i="8"/>
  <c r="AG202" i="8" s="1"/>
  <c r="AF201" i="8"/>
  <c r="AG201" i="8" s="1"/>
  <c r="AF200" i="8"/>
  <c r="AG200" i="8" s="1"/>
  <c r="AF199" i="8"/>
  <c r="AG199" i="8" s="1"/>
  <c r="AF198" i="8"/>
  <c r="AG198" i="8" s="1"/>
  <c r="AF197" i="8"/>
  <c r="AG197" i="8" s="1"/>
  <c r="AF196" i="8"/>
  <c r="AG196" i="8" s="1"/>
  <c r="AF195" i="8"/>
  <c r="AG195" i="8" s="1"/>
  <c r="AF194" i="8"/>
  <c r="AG194" i="8" s="1"/>
  <c r="AF193" i="8"/>
  <c r="AG193" i="8" s="1"/>
  <c r="AF192" i="8"/>
  <c r="AG192" i="8" s="1"/>
  <c r="AF191" i="8"/>
  <c r="AG191" i="8" s="1"/>
  <c r="AF190" i="8"/>
  <c r="AG190" i="8" s="1"/>
  <c r="AF189" i="8"/>
  <c r="AG189" i="8" s="1"/>
  <c r="AF187" i="8"/>
  <c r="AG187" i="8" s="1"/>
  <c r="AF186" i="8"/>
  <c r="AG186" i="8" s="1"/>
  <c r="AF185" i="8"/>
  <c r="AG185" i="8" s="1"/>
  <c r="AF184" i="8"/>
  <c r="AG184" i="8" s="1"/>
  <c r="AF183" i="8"/>
  <c r="AG183" i="8" s="1"/>
  <c r="AF182" i="8"/>
  <c r="AG182" i="8" s="1"/>
  <c r="AF181" i="8"/>
  <c r="AG181" i="8" s="1"/>
  <c r="AF180" i="8"/>
  <c r="AG180" i="8" s="1"/>
  <c r="AF179" i="8"/>
  <c r="AG179" i="8" s="1"/>
  <c r="AF178" i="8"/>
  <c r="AG178" i="8" s="1"/>
  <c r="AF177" i="8"/>
  <c r="AG177" i="8" s="1"/>
  <c r="AF176" i="8"/>
  <c r="AG176" i="8" s="1"/>
  <c r="AF175" i="8"/>
  <c r="AG175" i="8" s="1"/>
  <c r="AF174" i="8"/>
  <c r="AG174" i="8" s="1"/>
  <c r="AF173" i="8"/>
  <c r="AG173" i="8" s="1"/>
  <c r="AF172" i="8"/>
  <c r="AG172" i="8" s="1"/>
  <c r="AF171" i="8"/>
  <c r="AG171" i="8" s="1"/>
  <c r="AF170" i="8"/>
  <c r="AG170" i="8" s="1"/>
  <c r="AF169" i="8"/>
  <c r="AG169" i="8" s="1"/>
  <c r="AF168" i="8"/>
  <c r="AG168" i="8" s="1"/>
  <c r="AF167" i="8"/>
  <c r="AG167" i="8" s="1"/>
  <c r="AF166" i="8"/>
  <c r="AG166" i="8" s="1"/>
  <c r="AF165" i="8"/>
  <c r="AG165" i="8" s="1"/>
  <c r="AF164" i="8"/>
  <c r="AG164" i="8" s="1"/>
  <c r="AF163" i="8"/>
  <c r="AG163" i="8" s="1"/>
  <c r="AF162" i="8"/>
  <c r="AG162" i="8" s="1"/>
  <c r="AF161" i="8"/>
  <c r="AG161" i="8" s="1"/>
  <c r="AF160" i="8"/>
  <c r="AG160" i="8" s="1"/>
  <c r="AF159" i="8"/>
  <c r="AG159" i="8" s="1"/>
  <c r="AF158" i="8"/>
  <c r="AG158" i="8" s="1"/>
  <c r="AF157" i="8"/>
  <c r="AG157" i="8" s="1"/>
  <c r="AF156" i="8"/>
  <c r="AG156" i="8" s="1"/>
  <c r="AF155" i="8"/>
  <c r="AG155" i="8" s="1"/>
  <c r="AF154" i="8"/>
  <c r="AG154" i="8" s="1"/>
  <c r="AF153" i="8"/>
  <c r="AG153" i="8" s="1"/>
  <c r="AF152" i="8"/>
  <c r="AG152" i="8" s="1"/>
  <c r="AF151" i="8"/>
  <c r="AG151" i="8" s="1"/>
  <c r="AF150" i="8"/>
  <c r="AG150" i="8" s="1"/>
  <c r="AF149" i="8"/>
  <c r="AG149" i="8" s="1"/>
  <c r="AF148" i="8"/>
  <c r="AG148" i="8" s="1"/>
  <c r="AF147" i="8"/>
  <c r="AG147" i="8" s="1"/>
  <c r="AF146" i="8"/>
  <c r="AG146" i="8" s="1"/>
  <c r="AF145" i="8"/>
  <c r="AG145" i="8" s="1"/>
  <c r="AF144" i="8"/>
  <c r="AG144" i="8" s="1"/>
  <c r="AF143" i="8"/>
  <c r="AG143" i="8" s="1"/>
  <c r="AF142" i="8"/>
  <c r="AG142" i="8" s="1"/>
  <c r="AF141" i="8"/>
  <c r="AG141" i="8" s="1"/>
  <c r="AF140" i="8"/>
  <c r="AG140" i="8" s="1"/>
  <c r="AF139" i="8"/>
  <c r="AG139" i="8" s="1"/>
  <c r="AF138" i="8"/>
  <c r="AG138" i="8" s="1"/>
  <c r="AF137" i="8"/>
  <c r="AG137" i="8" s="1"/>
  <c r="AF136" i="8"/>
  <c r="AG136" i="8" s="1"/>
  <c r="AF135" i="8"/>
  <c r="AG135" i="8" s="1"/>
  <c r="AF134" i="8"/>
  <c r="AG134" i="8" s="1"/>
  <c r="AF133" i="8"/>
  <c r="AG133" i="8" s="1"/>
  <c r="AF132" i="8"/>
  <c r="AG132" i="8" s="1"/>
  <c r="AF131" i="8"/>
  <c r="AG131" i="8" s="1"/>
  <c r="AF130" i="8"/>
  <c r="AG130" i="8" s="1"/>
  <c r="AF129" i="8"/>
  <c r="AG129" i="8" s="1"/>
  <c r="AF128" i="8"/>
  <c r="AG128" i="8" s="1"/>
  <c r="AF127" i="8"/>
  <c r="AG127" i="8" s="1"/>
  <c r="AF126" i="8"/>
  <c r="AG126" i="8" s="1"/>
  <c r="AF125" i="8"/>
  <c r="AG125" i="8" s="1"/>
  <c r="AF124" i="8"/>
  <c r="AG124" i="8" s="1"/>
  <c r="AF123" i="8"/>
  <c r="AG123" i="8" s="1"/>
  <c r="AF122" i="8"/>
  <c r="AG122" i="8" s="1"/>
  <c r="AF121" i="8"/>
  <c r="AG121" i="8" s="1"/>
  <c r="AF120" i="8"/>
  <c r="AG120" i="8" s="1"/>
  <c r="AF119" i="8"/>
  <c r="AG119" i="8" s="1"/>
  <c r="AF118" i="8"/>
  <c r="AG118" i="8" s="1"/>
  <c r="AF117" i="8"/>
  <c r="AG117" i="8" s="1"/>
  <c r="AG116" i="8"/>
  <c r="AF115" i="8"/>
  <c r="AG115" i="8" s="1"/>
  <c r="AF114" i="8"/>
  <c r="AG114" i="8" s="1"/>
  <c r="AF113" i="8"/>
  <c r="AG113" i="8" s="1"/>
  <c r="AF112" i="8"/>
  <c r="AG112" i="8" s="1"/>
  <c r="AF111" i="8"/>
  <c r="AG111" i="8" s="1"/>
  <c r="AF110" i="8"/>
  <c r="AG110" i="8" s="1"/>
  <c r="AF109" i="8"/>
  <c r="AG109" i="8" s="1"/>
  <c r="AF108" i="8"/>
  <c r="AG108" i="8" s="1"/>
  <c r="AF107" i="8"/>
  <c r="AG107" i="8" s="1"/>
  <c r="AF106" i="8"/>
  <c r="AG106" i="8" s="1"/>
  <c r="AF105" i="8"/>
  <c r="AG105" i="8" s="1"/>
  <c r="AF104" i="8"/>
  <c r="AG104" i="8" s="1"/>
  <c r="AF103" i="8"/>
  <c r="AG103" i="8" s="1"/>
  <c r="AF102" i="8"/>
  <c r="AG102" i="8" s="1"/>
  <c r="AF101" i="8"/>
  <c r="AG101" i="8" s="1"/>
  <c r="AF100" i="8"/>
  <c r="AG100" i="8" s="1"/>
  <c r="AF99" i="8"/>
  <c r="AG99" i="8" s="1"/>
  <c r="AF98" i="8"/>
  <c r="AG98" i="8" s="1"/>
  <c r="AF97" i="8"/>
  <c r="AG97" i="8" s="1"/>
  <c r="AF96" i="8"/>
  <c r="AG96" i="8" s="1"/>
  <c r="AG95" i="8"/>
  <c r="AF94" i="8"/>
  <c r="AG94" i="8" s="1"/>
  <c r="AF93" i="8"/>
  <c r="AG93" i="8" s="1"/>
  <c r="AF92" i="8"/>
  <c r="AG92" i="8" s="1"/>
  <c r="AF91" i="8"/>
  <c r="AG91" i="8" s="1"/>
  <c r="AF90" i="8"/>
  <c r="AG90" i="8" s="1"/>
  <c r="AF89" i="8"/>
  <c r="AG89" i="8" s="1"/>
  <c r="AF88" i="8"/>
  <c r="AG88" i="8" s="1"/>
  <c r="AF87" i="8"/>
  <c r="AG87" i="8" s="1"/>
  <c r="AF86" i="8"/>
  <c r="AG86" i="8" s="1"/>
  <c r="AF85" i="8"/>
  <c r="AG85" i="8" s="1"/>
  <c r="AF84" i="8"/>
  <c r="AG84" i="8" s="1"/>
  <c r="AF83" i="8"/>
  <c r="AG83" i="8" s="1"/>
  <c r="AF82" i="8"/>
  <c r="AG82" i="8" s="1"/>
  <c r="AF81" i="8"/>
  <c r="AG81" i="8" s="1"/>
  <c r="AF80" i="8"/>
  <c r="AG80" i="8" s="1"/>
  <c r="AF79" i="8"/>
  <c r="AG79" i="8" s="1"/>
  <c r="AF78" i="8"/>
  <c r="AG78" i="8" s="1"/>
  <c r="AF77" i="8"/>
  <c r="AG77" i="8" s="1"/>
  <c r="AF76" i="8"/>
  <c r="AG76" i="8" s="1"/>
  <c r="AF75" i="8"/>
  <c r="AG75" i="8" s="1"/>
  <c r="AF74" i="8"/>
  <c r="AG74" i="8" s="1"/>
  <c r="AF73" i="8"/>
  <c r="AG73" i="8" s="1"/>
  <c r="AF72" i="8"/>
  <c r="AG72" i="8" s="1"/>
  <c r="AF71" i="8"/>
  <c r="AG71" i="8" s="1"/>
  <c r="AF70" i="8"/>
  <c r="AG70" i="8" s="1"/>
  <c r="AF69" i="8"/>
  <c r="AG69" i="8" s="1"/>
  <c r="AF68" i="8"/>
  <c r="AG68" i="8" s="1"/>
  <c r="AF67" i="8"/>
  <c r="AG67" i="8" s="1"/>
  <c r="AF66" i="8"/>
  <c r="AG66" i="8" s="1"/>
  <c r="AF65" i="8"/>
  <c r="AG65" i="8" s="1"/>
  <c r="AF64" i="8"/>
  <c r="AG64" i="8" s="1"/>
  <c r="AF63" i="8"/>
  <c r="AG63" i="8" s="1"/>
  <c r="AF62" i="8"/>
  <c r="AG62" i="8" s="1"/>
  <c r="AF60" i="8"/>
  <c r="AG60" i="8" s="1"/>
  <c r="AF55" i="8"/>
  <c r="AG55" i="8" s="1"/>
  <c r="AF54" i="8"/>
  <c r="AG54" i="8" s="1"/>
  <c r="AF53" i="8"/>
  <c r="AG53" i="8" s="1"/>
  <c r="AF52" i="8"/>
  <c r="AG52" i="8" s="1"/>
  <c r="AF51" i="8"/>
  <c r="AG51" i="8" s="1"/>
  <c r="AF50" i="8"/>
  <c r="AG50" i="8" s="1"/>
  <c r="AF49" i="8"/>
  <c r="AG49" i="8" s="1"/>
  <c r="AF48" i="8"/>
  <c r="AG48" i="8" s="1"/>
  <c r="AF47" i="8"/>
  <c r="AG47" i="8" s="1"/>
  <c r="AF46" i="8"/>
  <c r="AG46" i="8" s="1"/>
  <c r="AF45" i="8"/>
  <c r="AG45" i="8" s="1"/>
  <c r="AF44" i="8"/>
  <c r="AG44" i="8" s="1"/>
  <c r="AF43" i="8"/>
  <c r="AG43" i="8" s="1"/>
  <c r="AF42" i="8"/>
  <c r="AG42" i="8" s="1"/>
  <c r="AF41" i="8"/>
  <c r="AG41" i="8" s="1"/>
  <c r="AF40" i="8"/>
  <c r="AG40" i="8" s="1"/>
  <c r="AF39" i="8"/>
  <c r="AG39" i="8" s="1"/>
  <c r="AF38" i="8"/>
  <c r="AG38" i="8" s="1"/>
  <c r="AF37" i="8"/>
  <c r="AG37" i="8" s="1"/>
  <c r="AF36" i="8"/>
  <c r="AG36" i="8" s="1"/>
  <c r="AF35" i="8"/>
  <c r="AG35" i="8" s="1"/>
  <c r="AF34" i="8"/>
  <c r="AG34" i="8" s="1"/>
  <c r="AF33" i="8"/>
  <c r="AG33" i="8" s="1"/>
  <c r="AF32" i="8"/>
  <c r="AG32" i="8" s="1"/>
  <c r="AF31" i="8"/>
  <c r="AG31" i="8" s="1"/>
  <c r="AF30" i="8"/>
  <c r="AG30" i="8" s="1"/>
  <c r="AF29" i="8"/>
  <c r="AG29" i="8" s="1"/>
  <c r="AF28" i="8"/>
  <c r="AG28" i="8" s="1"/>
  <c r="AF27" i="8"/>
  <c r="AG27" i="8" s="1"/>
  <c r="AF26" i="8"/>
  <c r="AG26" i="8" s="1"/>
  <c r="AF25" i="8"/>
  <c r="AG25" i="8" s="1"/>
  <c r="AF24" i="8"/>
  <c r="AG24" i="8" s="1"/>
  <c r="AF23" i="8"/>
  <c r="AG23" i="8" s="1"/>
  <c r="AF22" i="8"/>
  <c r="AG22" i="8" s="1"/>
  <c r="AF21" i="8"/>
  <c r="AG21" i="8" s="1"/>
  <c r="AF20" i="8"/>
  <c r="AG20" i="8" s="1"/>
  <c r="AF19" i="8"/>
  <c r="AG19" i="8" s="1"/>
  <c r="AF18" i="8"/>
  <c r="AG18" i="8" s="1"/>
  <c r="AF15" i="8"/>
  <c r="AG15" i="8" s="1"/>
  <c r="E17" i="10"/>
  <c r="E18" i="10" s="1"/>
  <c r="D9" i="10"/>
  <c r="E16" i="10" s="1"/>
  <c r="F8" i="10"/>
  <c r="F7" i="10"/>
  <c r="F6" i="10"/>
  <c r="F5" i="10"/>
  <c r="F4" i="10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3" i="8" s="1"/>
  <c r="K2" i="8"/>
  <c r="K1" i="8" s="1"/>
  <c r="AG2" i="8" l="1"/>
  <c r="F9" i="10"/>
  <c r="AG1" i="8" l="1"/>
  <c r="F16" i="10"/>
  <c r="F18" i="10" s="1"/>
  <c r="F20" i="10" l="1"/>
</calcChain>
</file>

<file path=xl/sharedStrings.xml><?xml version="1.0" encoding="utf-8"?>
<sst xmlns="http://schemas.openxmlformats.org/spreadsheetml/2006/main" count="4923" uniqueCount="1833">
  <si>
    <t>Sr No.</t>
  </si>
  <si>
    <t>Supplier  Name</t>
  </si>
  <si>
    <t>Material Description</t>
  </si>
  <si>
    <t>Qty</t>
  </si>
  <si>
    <t>UoM (NEW)</t>
  </si>
  <si>
    <t>Material Value</t>
  </si>
  <si>
    <t>Assessable Value</t>
  </si>
  <si>
    <t>FINAL HSN CODE</t>
  </si>
  <si>
    <t>Basic Custom Duty rate</t>
  </si>
  <si>
    <t>B.C.D Notification &amp; Sr. No.</t>
  </si>
  <si>
    <t>Health Cess rate</t>
  </si>
  <si>
    <t>Notification</t>
  </si>
  <si>
    <t>SWS rate</t>
  </si>
  <si>
    <t>IGST rate</t>
  </si>
  <si>
    <t>IGST Notification &amp; Sr. No.</t>
  </si>
  <si>
    <t>Basic Customs Duty (Amount)</t>
  </si>
  <si>
    <t>Health Cess (Amount)</t>
  </si>
  <si>
    <t>Social Welfare Surcharge (Amount)</t>
  </si>
  <si>
    <t>IGST (Amount)</t>
  </si>
  <si>
    <t>Total Duty</t>
  </si>
  <si>
    <t>Refernce BOE Request ID</t>
  </si>
  <si>
    <t>Refrence BOE No.</t>
  </si>
  <si>
    <t>EA</t>
  </si>
  <si>
    <t>III369A</t>
  </si>
  <si>
    <t>III369B</t>
  </si>
  <si>
    <t>III322</t>
  </si>
  <si>
    <t>III317B</t>
  </si>
  <si>
    <t>ST</t>
  </si>
  <si>
    <t>III368</t>
  </si>
  <si>
    <t>III422</t>
  </si>
  <si>
    <t>III375</t>
  </si>
  <si>
    <t>III388A</t>
  </si>
  <si>
    <t>III374</t>
  </si>
  <si>
    <t>III324</t>
  </si>
  <si>
    <t>III120</t>
  </si>
  <si>
    <t>III371A</t>
  </si>
  <si>
    <t>III232</t>
  </si>
  <si>
    <t>Kobe Steel, Ltd.</t>
  </si>
  <si>
    <t>III365</t>
  </si>
  <si>
    <t>0P0631060051  MALE SEAL WEDGE,GP-10M06A 01,KOBE  (17-27103-0)</t>
  </si>
  <si>
    <t>III123A</t>
  </si>
  <si>
    <t>1002917</t>
  </si>
  <si>
    <t>0P0631060052  FEMALE SEAL WEDGE,GP-10M06A 02,KOBE  (17-27103-0)</t>
  </si>
  <si>
    <t>The Japan Steel Works, Ltd.</t>
  </si>
  <si>
    <t>0P0631060382  JACK,HYDR,PA4200056120,JPSTL  (I MA17-1048-3)</t>
  </si>
  <si>
    <t>1002114</t>
  </si>
  <si>
    <t>IV117</t>
  </si>
  <si>
    <t>III369</t>
  </si>
  <si>
    <t>0P0631080022  BOLT,UC-1000G10A-10A,KOBE  (I 17-27103-0)</t>
  </si>
  <si>
    <t>III234</t>
  </si>
  <si>
    <t>0P0631080200  PIN,PARALLEL,S45C,0A410-008:057 08,JPSTL  (I MA18-0943)</t>
  </si>
  <si>
    <t>1004744</t>
  </si>
  <si>
    <t>0P0631080258  PLUG,HEX SOC,UC-870G41A-19A 01,KOBE  (I 17-27103-0)</t>
  </si>
  <si>
    <t>0P0631080259  BLT,HEX SOC,BBLK-RA-M010-016,KOBE  (I 17-27103-0)</t>
  </si>
  <si>
    <t>0P0631080260  CAP SCR,HEX SOC,0A4100080570 2,JPSTL  (I MA18-0943)</t>
  </si>
  <si>
    <t>0P0631090028  SCRN,SS,20X250X60X20X8,K1A440C4+10,JPSTL  (I MA17-1048-3)</t>
  </si>
  <si>
    <t>0P0631140114  HOSES,FLEXI,PA4100082270,JPSTL  (I MA18-0943)</t>
  </si>
  <si>
    <t>0P0631140115  HOSES,FLEXI,PA4100082270-2,JPSTL  (I MA18-0943)</t>
  </si>
  <si>
    <t>0P0631140116  HOSES,FLEXI,PA4100079140 3,JPSTL  (I MA18-0943)</t>
  </si>
  <si>
    <t>III366</t>
  </si>
  <si>
    <t>III238</t>
  </si>
  <si>
    <t>DAEGA POWDER SYSTEMS CO., LTD.</t>
  </si>
  <si>
    <t>0P0655800283  RIBBON BLADE,MSB310-D-DR-0212 2,DAEGA  (19-ES039)</t>
  </si>
  <si>
    <t>1001007</t>
  </si>
  <si>
    <t>0P0655820007  LABY RING,MGD301-D-DR-0111 DG 014,DAEGA  (19-ES039)</t>
  </si>
  <si>
    <t>III203</t>
  </si>
  <si>
    <t>III328</t>
  </si>
  <si>
    <t>III389</t>
  </si>
  <si>
    <t>COEK Engineering N.V.</t>
  </si>
  <si>
    <t>0P0670270034  GSKT,F PIST VLV,COEK-ENG  (16.17-070)</t>
  </si>
  <si>
    <t>0004053</t>
  </si>
  <si>
    <t>0P0670320003  INDIC,TEMP,249,COEK-ENG  (16.17-070)</t>
  </si>
  <si>
    <t>III415</t>
  </si>
  <si>
    <t>0P0670320004  PROBE,VIB,A4207 6,COEK-ENG  (16.17-070)</t>
  </si>
  <si>
    <t>III421</t>
  </si>
  <si>
    <t>Rotex Global, LLC</t>
  </si>
  <si>
    <t>KG</t>
  </si>
  <si>
    <t>Fluitron, Inc.</t>
  </si>
  <si>
    <t>0P0801030109  SLV,8.22X5.6X0.11IN,B-7170,FLUITRON  (I 190806)</t>
  </si>
  <si>
    <t>1004641</t>
  </si>
  <si>
    <t>0P0801030110  PIST,5.6X3.5IN,A-13128,FLUITRON  (I 190806)</t>
  </si>
  <si>
    <t>0P0801030111  PIST ROD,2.38X13.57IN,C-3731,FLUITRON  (I 190806)</t>
  </si>
  <si>
    <t>0P0801030471  JOURN BRG (1) ,20S-A58074 AD,KOBE  (16-25523-4-0)</t>
  </si>
  <si>
    <t>1002166</t>
  </si>
  <si>
    <t>0P0801030472  JOURN BRG (2),20S-A58074 AE,KOBE  (16-25523-4-0)</t>
  </si>
  <si>
    <t>0P0801030473  JOURN BRG (3),20S-A58074 AF,KOBE  (16-25523-4-0)</t>
  </si>
  <si>
    <t>0P0801030474  JOURN BRG (4),20S-A58074 AG,KOBE  (16-25523-4-0)</t>
  </si>
  <si>
    <t>0P0801030475  JOURN BRG (5),20S-A58074 AH,KOBE  (16-25523-4-0)</t>
  </si>
  <si>
    <t>0P0801030476  JOURN BRG (6),20S-A58074 AJ,KOBE  (16-25523-4-0)</t>
  </si>
  <si>
    <t>0P0801030480  BUSH,THROAT,20S-A58066 AM,KOBE  (16-25523-4-0)</t>
  </si>
  <si>
    <t>0P0801030481  SEAT,BRG,20S-A58066 AN,KOBE  (16-25523-4-0)</t>
  </si>
  <si>
    <t>0P0801030482  PIST,BAL,20S-A58066 AP,KOBE  (16-25523-4-0)</t>
  </si>
  <si>
    <t>0P0801030483  SEAT,THR,20S-A58066 AQ,KOBE  (16-25523-4-0)</t>
  </si>
  <si>
    <t>0P0801030484  BRG,BALL,20S-A58066 AR,KOBE  (16-25523-4-0)</t>
  </si>
  <si>
    <t>0P0801030485  KEY,ROTR,20S-A58066 01,KOBE  (16-25523-4-0)</t>
  </si>
  <si>
    <t>III111</t>
  </si>
  <si>
    <t>III298</t>
  </si>
  <si>
    <t>0P0801030720  SIG CLASS,A-733-2,FLUITRON  (I 190806)</t>
  </si>
  <si>
    <t>0P0801030727  SIG CLASS,LVL,5HD45,FLUITRON  (I 190806)</t>
  </si>
  <si>
    <t>0P0801030745  PIST RTNR,A-12764,FLUITRON  (I 190806)</t>
  </si>
  <si>
    <t>0P0801030746  ADPTR,CROSS HEAD,AC-12521,FLUITRON  (I 190806)</t>
  </si>
  <si>
    <t>0P0801030747  RING,RIDER,A-13128-01,FLUITRON  (I 190806)</t>
  </si>
  <si>
    <t>0P0801030770  VLV,RLF,B-4CPA2-3,FLUITRON  (I 190926)</t>
  </si>
  <si>
    <t>1005559</t>
  </si>
  <si>
    <t>0P0801030830  OIL SEAL,1108,FLUITRON  (I 190806)</t>
  </si>
  <si>
    <t>0P0801030836  BSH,SFT,1111,FLUITRON  (I 190806)</t>
  </si>
  <si>
    <t>0P0801030838  BRG,MAIN,1202,FLUITRON  (I 190806)</t>
  </si>
  <si>
    <t>0P0801030840  CRANK MTL,1304,FLUITRON  (I 190806)</t>
  </si>
  <si>
    <t>0P0801030841  BRG,NDLE,1305,FLUITRON  (I 190806)</t>
  </si>
  <si>
    <t>0P0801030846  CROSS HEAD,1401,FLUITRON  (I 190806)</t>
  </si>
  <si>
    <t>0P0801030847  GUIDE,CROSS HEAD,1403,FLUITRON  (I 190806)</t>
  </si>
  <si>
    <t>0P0801030850  CPLG,GEAR PMP,1707,FLUITRON  (I 190806)</t>
  </si>
  <si>
    <t>0P0801030853  STRNR,OIL,1715,FLUITRON  (I 190806)</t>
  </si>
  <si>
    <t>0P0801030860  CLLR,CRANK SFT,1107,FLUITRON  (I 190806)</t>
  </si>
  <si>
    <t>0P0801040160  O-RING,5.86X0.139IN,257,FLUITRON  (I 180412)</t>
  </si>
  <si>
    <t>1002361</t>
  </si>
  <si>
    <t>0P0801040161  O-RING,7.48X0.275IN,443,FLUITRON  (I 180412)</t>
  </si>
  <si>
    <t>0P0801040162  O-RING,6X0.21IN,361,FLUITRON  (I 180412)</t>
  </si>
  <si>
    <t>0P0801040163  O-RING,5.27X.139IN,252,FLUITRON  (I 180412)</t>
  </si>
  <si>
    <t>0P0801040164  O-RING,0.84X0.103IN,118,FLUITRON  (I 180412)</t>
  </si>
  <si>
    <t>0P0801040166  O-RING,0.22X0.07IN,009,FLUITRON  (180412)</t>
  </si>
  <si>
    <t>0P0801040167  O-RING,0.56X0.07IN,015,FLUITRON  (I 180412)</t>
  </si>
  <si>
    <t>0P0801040168  O-RING,1X0.07IN,022,FLUITRON  (I 180412)</t>
  </si>
  <si>
    <t>0P0801040169  O-RING,1.25X0.07IN,026,FLUITRON  (I 180412)</t>
  </si>
  <si>
    <t>0P0801040393  GSKT,M24120267 01,KOBE  (18-19764,5-0)</t>
  </si>
  <si>
    <t>0P0801040394  GSKT,M24120269 01,KOBE  (18-19764,5-0)</t>
  </si>
  <si>
    <t>0P0801040417  LABY SEAL (1),20S-A58074 AL,KOBE  (16-25523-4-0)</t>
  </si>
  <si>
    <t>0P0801040418  LABY SEAL (2),20S-A58074 AM,KOBE  (16-25523-4-0)</t>
  </si>
  <si>
    <t>0P0801040419  GASKET (1),20S-A58074 AN,KOBE  (16-25523-4-0)</t>
  </si>
  <si>
    <t>0P0801040420  GASKET (2),20S-A58074 AP,KOBE  (16-25523-4-0)</t>
  </si>
  <si>
    <t>0P0801040424  O-RING (1),20S-A58066 AA,KOBE  (16-25523-4-0)</t>
  </si>
  <si>
    <t>0P0801040425  O-RING (2),20S-A58066 AB,KOBE  (16-25523-4-0)</t>
  </si>
  <si>
    <t>0P0801040426  O-RING (3),20S-A58066 AC,KOBE  (16-25523-4-0)</t>
  </si>
  <si>
    <t>0P0801040427  O-RING (4),20S-A58066 AD,KOBE  (16-25523-4-0)</t>
  </si>
  <si>
    <t>0P0801040428  O-RING (5),20S-A58066 AE,KOBE  (16-25523-4-0)</t>
  </si>
  <si>
    <t>0P0801040429  O-RING (6),20S-A58066 AF,KOBE  (16-25523-4-0)</t>
  </si>
  <si>
    <t>0P0801040430  O-RING (7),20S-A58066 AG,KOBE  (16-25523-4-0)</t>
  </si>
  <si>
    <t>0P0801040431  GSKT,20S-A58066 AH,KOBE  (16-25523-4-0)</t>
  </si>
  <si>
    <t>0P0801040432  O-RING (8),20S-A58066 AJ,KOBE  (16-25523-4-0)</t>
  </si>
  <si>
    <t>0P0801040433  O-RING (9),20S-A58066 AK,KOBE  (16-25523-4-0)</t>
  </si>
  <si>
    <t>0P0801040439  GSKT (1),20S-A58128 AA,KOBE  (16-25523-4-0)</t>
  </si>
  <si>
    <t>0P0801040440  GSKT (2),20S-A58128 AB,KOBE  (16-25523-4-0)</t>
  </si>
  <si>
    <t>0P0801040441  GSKT (3),20S-A58128 AC,KOBE  (16-25523-4-0)</t>
  </si>
  <si>
    <t>0P0801040460  O-RING,20S-A57886 AB,KOBE  (16-25523-4-0)</t>
  </si>
  <si>
    <t>0P0801040461  O-RING,20S-A57886 BB,KOBE  (16-25523-4-0)</t>
  </si>
  <si>
    <t>0P0801040827  GSKT,SIDE COV,1103-1,FLUITRON  (I 190806)</t>
  </si>
  <si>
    <t>0P0801040849  GSKT,GEAR PMP,1701-1,FLUITRON  (I 190806)</t>
  </si>
  <si>
    <t>0P0801050110  PIST RING,5.595X0.05IN,A5168100,FLUITRON  (I 180412)</t>
  </si>
  <si>
    <t>0P0801050111  WSHR,BELLEVILLE,STL,55-10-21,FLUITRON  (I 180412)</t>
  </si>
  <si>
    <t>III303A</t>
  </si>
  <si>
    <t>0P0801050368  REAMER BOLT+NUT,P-AB15-018 03,KOBE  (16-25523-4-0)</t>
  </si>
  <si>
    <t>0P0801050369  WSHR,BRG,20S-A58066 AS,KOBE  (16-25523-4-0)</t>
  </si>
  <si>
    <t>0P0801050370  NUT,BRG,20S-A58066 AT,KOBE  (16-25523-4-0)</t>
  </si>
  <si>
    <t>0P0801050376  LCK WSHR,BRMC-AW-018,KBLCCOMP  (I 18-19764,5-0)</t>
  </si>
  <si>
    <t>0P0801050842  SNAP RING,1305-5,FLUITRON  (I 190806)</t>
  </si>
  <si>
    <t>0P0801050843  CROSS HEAD PIN,1306,FLUITRON  (I 190806)</t>
  </si>
  <si>
    <t>0P0801050845  SNAP RING,1306-5,FLUITRON  (I 190806)</t>
  </si>
  <si>
    <t>0P0801050861  BLT,CONN ROD,1302,1303,FLUITRON  (I 190806)</t>
  </si>
  <si>
    <t>0P0801060152  ELEM,STRNR,20S-A58064 BA,KOBE  (16-25523,4-0)</t>
  </si>
  <si>
    <t>0P0801060169  PIPE FTG,FPM,M01204550 11,KOBE  (I 18-19764,5-0)</t>
  </si>
  <si>
    <t>0P0801060172  PIPE FTG,FPM,M01204608 12,KOBE  (I 18-19764,5-0)</t>
  </si>
  <si>
    <t>0P0801060176  PIPE FTG,FPM,M01204618 07,KOBE  (I 18-19764,5-0)</t>
  </si>
  <si>
    <t>0P0801060177  PIPE FTG,FPM,M01204608 09,KOBE  (I 18-19764,5-0)</t>
  </si>
  <si>
    <t>0P0801060178  PIPE FTG,FPM,M01204579 09,KOBE  (I 18-19764,5-0)</t>
  </si>
  <si>
    <t>0P0801060180  PIPE FTG,FPM,M01204602 09,KOBE  (I 18-19764,5-0)</t>
  </si>
  <si>
    <t>0P0801070035  CHECK VLV ASSY,A-9730,FLUITRON  (I 190806)</t>
  </si>
  <si>
    <t>0P0801070165  INJN PMP ASSY,C-3521,FLUITRON  (I 190806)</t>
  </si>
  <si>
    <t>III395</t>
  </si>
  <si>
    <t>0P0801090835  GAUGE,OIL LVL,1110,FLUITRON  (I 190806)</t>
  </si>
  <si>
    <t>0P0802030008  BSHG,FS JOURN,120X75MM,S01501600 52,KOBE  (16-25506-0)</t>
  </si>
  <si>
    <t>1005102</t>
  </si>
  <si>
    <t>0P0802030009  BSHG,MD JOURN,132X88MM,S01501602 53,KOBE  (16-25506-0)</t>
  </si>
  <si>
    <t>0P0802030010  BSHG,FD JOURN,132X88MM,S01501602 54,KOBE  (16-25506-0)</t>
  </si>
  <si>
    <t>0P0802030011  PAD,THR,52.5X44X15MM,S01501992 61,KOBE  (16-25506-0)</t>
  </si>
  <si>
    <t>0P0802030014  PLT,ADJ,295X5.2MM,SS400,M23440948,KOBE  (16-25506-0)</t>
  </si>
  <si>
    <t>0P0802030015  PLT,ADJ,295X5.2MM,SS400,M23440947,KOBE  (16-25506-0)</t>
  </si>
  <si>
    <t>0P0802030031  BRG,BALL,80X21MM,GHS 035913-540,KOSAKA  (16-25523-4-0)</t>
  </si>
  <si>
    <t>Elliot Ebara Singapore PTE. Ltd.</t>
  </si>
  <si>
    <t>0P0802030178  SEAT,SPRG,696575-1,ELLIOTT  (I 5975)</t>
  </si>
  <si>
    <t>1000751</t>
  </si>
  <si>
    <t>0P0802030180  BSHG,696574-1,ELLIOTT  (I 5975)</t>
  </si>
  <si>
    <t>0P0802030181  SEAT,SPRG,646660-1,ELLIOTT  (I 5975)</t>
  </si>
  <si>
    <t>0P0802030187  BSHG,682498-1,ELLIOTT  (I 5975)</t>
  </si>
  <si>
    <t>0P0802030327  JOUR BRG ASSY,CS,E9830839-31,ELLIOTT  (16A255)</t>
  </si>
  <si>
    <t>0001236</t>
  </si>
  <si>
    <t>0P0802030331  THR BRG PAD ASSY,CS,E9830639-33,ELLIOTT  (16A255)</t>
  </si>
  <si>
    <t>0P0802030336  THR BRG PAD ASSY,CS,E9830437-33,ELLIOTT  (16A255)</t>
  </si>
  <si>
    <t>0P0802030337  THR BRG PAD ASSY,CS,E9830438-33,ELLIOTT  (16A255)</t>
  </si>
  <si>
    <t>0P0802030339  THR BRG PAD ASSY,CS,E9830096-33,ELLIOTT  (16A255)</t>
  </si>
  <si>
    <t>0P0802030344  BUFR SEAL ASSY,E0860262-10,ELLIOTT  (16A255)</t>
  </si>
  <si>
    <t>0P0802030345  BUFR SEAL ASSY,E0860305-10,ELLIOTT  (16A255)</t>
  </si>
  <si>
    <t>0P0802030346  BUFR SEAL ASSY,E0860308-10,ELLIOTT  (16A255)</t>
  </si>
  <si>
    <t>0P0802030381  SEAL,SFT,FLUOR 500,E0841679-3,ELLIOTT  (16A255)</t>
  </si>
  <si>
    <t>0P0802030382  SEAL,SFT,FLUOR 500,E0841723-3,ELLIOTT  (16A255)</t>
  </si>
  <si>
    <t>0P0802030383  SEAL,SFT,FLUOR 500,E0841724-3,ELLIOTT  (16A255)</t>
  </si>
  <si>
    <t>0P0802030401  SFT END SEAL,Al,A1010766-75,ELLIOTT  (16A255)</t>
  </si>
  <si>
    <t>0P0802030403  SFT END SEAL,Al,A1010766-90,ELLIOTT  (16A255)</t>
  </si>
  <si>
    <t>0P0802030404  SFT END SEAL,Al,A1010766-35,ELLIOTT  (16A255)</t>
  </si>
  <si>
    <t>0P0802030405  SEAL RING,Cu,A837771-36,ELLIOTT  (16A255)</t>
  </si>
  <si>
    <t>0P0802030406  SEAL RING,Cu,A837771-68,ELLIOTT  (16A255)</t>
  </si>
  <si>
    <t>0P0802030409  SEAL RING,Cu,A837781-37,ELLIOTT  (16A255)</t>
  </si>
  <si>
    <t>0P0802030410  SEAL RING,Cu,A837781-60,ELLIOTT  (16A255)</t>
  </si>
  <si>
    <t>0P0802030411  SEAL RING,Cu,A837771-1,ELLIOTT  (16A255)</t>
  </si>
  <si>
    <t>0P0802030413  SEAL RING,Cu,A837771-26,ELLIOTT  (16A255)</t>
  </si>
  <si>
    <t>0P0802030414  SEAL RING,Cu,ER09T0132033001,ELLIOTT  (16A255)</t>
  </si>
  <si>
    <t>0P0802030504  BFLE,OIL,Al,E8646384-6,ELLIOTT  (I 18A771F)</t>
  </si>
  <si>
    <t>III314</t>
  </si>
  <si>
    <t>1000479</t>
  </si>
  <si>
    <t>0P0802030505  BFLE,OIL,Al,B655441-20,ELLIOTT  (I 18A771F)</t>
  </si>
  <si>
    <t>0P0802030507  BFLE,OIL,Al,B656097-10,ELLIOTT  (I 18A771F)</t>
  </si>
  <si>
    <t>0P0802030508  BFLE,OIL,Al,E8641850-9,ELLIOTT  (16A255)</t>
  </si>
  <si>
    <t>0P0802030510  BFLE,OIL,Al,E8641907-9,ELLIOTT  (I 18A771F)</t>
  </si>
  <si>
    <t>0P0802030512  SPRG,INC,E8632470-5,ELLIOTT  (16A255)</t>
  </si>
  <si>
    <t>0P0802030514  SPRG,INC,A655312-6,ELLIOTT  (16A255)</t>
  </si>
  <si>
    <t>0P0802030515  SPRG,INC,A655312-5,ELLIOTT  (16A255)</t>
  </si>
  <si>
    <t>0P0802030623  CPLG SET,20S-A58066 03,KOBE  (16-25523-4-0)</t>
  </si>
  <si>
    <t>III237</t>
  </si>
  <si>
    <t>0P0802040012  PCKG,35X98X1.5MM,M26020791 02,KOBE  (16-25506-0)</t>
  </si>
  <si>
    <t>0P0802040013  PCKG,225X290X1.5MM,M23420564 01,KOBE  (16-25506-0)</t>
  </si>
  <si>
    <t>0P0802040023  PCKG,28X98X1.5MM,BSYS-A015-0020-15,KOBE  (16-25506-0)</t>
  </si>
  <si>
    <t>0P0802040024  PCKG,77X178X1.5MM,BSYS-A015-0065-15,KOBE  (16-25506-0)</t>
  </si>
  <si>
    <t>0P0802040025  PCKG,116X229X1.5MM,BSYS-A015-010015,KOBE  (16-25506-0)</t>
  </si>
  <si>
    <t>0P0802040026  PCKG,34X108X1.5MM,BSYS-A015-0025-15,KOBE  (16-25506-0)</t>
  </si>
  <si>
    <t>0P0802040027  PCKG,90X135X1.5MM,BSYS-0135-0090-15,KOBE  (16-25506-0)</t>
  </si>
  <si>
    <t>0P0802040028  PCKG,49X85X1.5MM,BSYS-0085-0049-15,KOBE  (16-25506-0)</t>
  </si>
  <si>
    <t>0P0802040029  PCKG,34X66X1.5MM,BSYS-0066-0034-15,KOBE  (16-25506-0)</t>
  </si>
  <si>
    <t>0P0802040030  PCKG,28X56X1.5MM,BSYS-0056-0028-15,KOBE  (16-25506-0)</t>
  </si>
  <si>
    <t>0P0802040032  GSKT,60X90X1MM,NBR,M01014366,KOBE  (16-25506-0)</t>
  </si>
  <si>
    <t>0P0802040036  O-RING,114X3.5MM,GHS 035913-031,KOSAKA  (16-25506-0)</t>
  </si>
  <si>
    <t>0P0802040037  O-RING,142X3.5MM,GHS 035913-032,KOSAKA  (16-25506-0)</t>
  </si>
  <si>
    <t>0P0802040038  O-RING,9.2X3.2MM,GHS 035913-071,KOSAKA  (16-25506-0)</t>
  </si>
  <si>
    <t>0P0802040039  O-RING,120X3.5MM,GHS 035913-230,KOSAKA  (16-25506-0)</t>
  </si>
  <si>
    <t>0P0802040040  O-RING,63X3.5MM,GHS 035913-531,KOSAKA  (16-25506-0)</t>
  </si>
  <si>
    <t>0P0802040041  GSKT,16X25X1MM,GHS 035913-801,KOSAKA  (16-25506-0)</t>
  </si>
  <si>
    <t>0P0802040042  GSKT,16X25X1MM,GHS 035913-802,KOSAKA  (16-25506-0)</t>
  </si>
  <si>
    <t>0P0802040043  O-RING,84X3.1MM,GHS 035913-042,KOSAKA  (16-25506-0)</t>
  </si>
  <si>
    <t>0P0802040044  O-RING,59X3.1MM,GHS 035913-043,KOSAKA  (16-25506-0)</t>
  </si>
  <si>
    <t>0P0802040290  PCKG RING,Cu-AL,E8632587-10,ELLIOTT  (16A255)</t>
  </si>
  <si>
    <t>0P0802040291  PCKG RING,Cu-AL,E8632573-10,ELLIOTT  (I 18A771F)</t>
  </si>
  <si>
    <t>0P0802040292  PCKG RING,Cu-AL,E8636035-96,ELLIOTT  (16A255)</t>
  </si>
  <si>
    <t>0P0802040293  PCKG RING,Cu-AL,E86362579-10,ELLIOTT  (16A255)</t>
  </si>
  <si>
    <t>0P0802040294  PCKG RING,Cu-AL,E8636036-93,ELLIOTT  (16A255)</t>
  </si>
  <si>
    <t>0P0802040295  PCKG RING,Cu-AL,E8632570-10,ELLIOTT  (16A255)</t>
  </si>
  <si>
    <t>0P0802040296  PCKG RING,Cu-AL,E8632577-10,ELLIOTT  (I 18A771F)</t>
  </si>
  <si>
    <t>0P0802040297  PCKG RING,Cu-AL,E8632571-10,ELLIOTT  (I 18A771F)</t>
  </si>
  <si>
    <t>0P0802040298  PCKG,DIAPH,STL,E8636046-10,ELLIOTT  (18A771F)</t>
  </si>
  <si>
    <t>0P0802040298  PCKG,DIAPH,STL,E8636046-10,ELLIOTT  (16A255)</t>
  </si>
  <si>
    <t>0P0802040301  PCKG,DIAPH,STL,E8632225-10,ELLIOTT  (I 18A771F)</t>
  </si>
  <si>
    <t>0P0802040303  PCKG,DIAPH,STL,E8636032-10,ELLIOTT  (16A255)</t>
  </si>
  <si>
    <t>0P0802040356  GSKT,BSYN-0277-0238-15,KBLCCOMP  (16-25523-4-0)</t>
  </si>
  <si>
    <t>0P0802050001  SET SCR,BSHG,1 4X95,SS490,M23430823,KOBE  (16-25506-0)</t>
  </si>
  <si>
    <t>0P0802050008  WSHR,10.5X26X0.8MM,BWMJ-WA-010,KOBE  (16-25506-0)</t>
  </si>
  <si>
    <t>0P0802050010  WSHR,BRG,57X1.2MM,GHS 035913-542,KOSAKA  (16-25506-0)</t>
  </si>
  <si>
    <t>0P0802050011  NUT,BRG,52X8MM,GHS 035913-543,KOSAKA  (16-25506-0)</t>
  </si>
  <si>
    <t>0P0802090001  RTD,BRG,TFE,60175161,ABB  (16-25506-0)</t>
  </si>
  <si>
    <t>III423</t>
  </si>
  <si>
    <t>0P0802090002  RTD,AIR,COOL,TFE,60139687,ABB  (16-25506-0)</t>
  </si>
  <si>
    <t>Siemens Limited</t>
  </si>
  <si>
    <t>M</t>
  </si>
  <si>
    <t>0P0958970149  BRD,CUR ACQUISITION,LDX:L0327573,SIEMENS  (9061707572)</t>
  </si>
  <si>
    <t>1004015</t>
  </si>
  <si>
    <t>0P0958970150  BRD,CUR ACQUISITION,LDX:L0327587,SIEMENS  (9061707572)</t>
  </si>
  <si>
    <t>0P0958970160  BRD,RECTIFIER PROT,LDX:L0279083,SIEMENS  (9061707572)</t>
  </si>
  <si>
    <t>0P0958970165  CT,LDX:L0132317,SIEMENS  (9061707572)</t>
  </si>
  <si>
    <t>0P0958970168  RESIST,H-PRF,150W,LDX:L0296425,SIEMENS  (9061707572)</t>
  </si>
  <si>
    <t>III386</t>
  </si>
  <si>
    <t>0P0958970169  RESIST,H-PRF,270W,LDX:L0259309,SIEMENS  (9061707572)</t>
  </si>
  <si>
    <t>III372</t>
  </si>
  <si>
    <t>SEW EURODRIVE INDIA PRIVATE LIMITED</t>
  </si>
  <si>
    <t>0P1001080952  GEARED MOT,0.75,SAF47DRE80M4,SEW-EURO  (I 2305020206)</t>
  </si>
  <si>
    <t>1003202</t>
  </si>
  <si>
    <t>0P1001080957  GEARED MOT,0.55,WAF37DRS71M4,SEW-EURO  (I 2305020206)</t>
  </si>
  <si>
    <t>0P1001120015  GEAR MOT,KA47 DRE80M4BE1,SEW-EURO  (I 2305020206)</t>
  </si>
  <si>
    <t>0P1001120018  GEAR MOT,2.2KW,KA47 DRE100L4,SEW-EURO  (I 2305020206)</t>
  </si>
  <si>
    <t>0P1001120023  GEAR MOT,KH87DRE132MC4BE11 E+,SEW-EURO  (I 2305020206)</t>
  </si>
  <si>
    <t>0P1001120024  GEAR MOT,WF30 DRE80M4BE1,SEW-EURO  (I 2305020206)</t>
  </si>
  <si>
    <t>0P1001120025  GEAR MOT,K57 DRE80M4BE1,SEW-EURO  (I 2305020206)</t>
  </si>
  <si>
    <t>0P1001120027  GEAR MOT,0.75KW,WF30 DRE80M4,SEW-EURO  (I 2305020206)</t>
  </si>
  <si>
    <t>0P1001120030  GEARED MOT,0.75KW,KA3+DRE80M4,SEW-EURO  (I 2305020206)</t>
  </si>
  <si>
    <t>0P1001120031  GEARED MOT,0.25KW,SA37 DR63L4,SEW-EURO  (I 2305020206)</t>
  </si>
  <si>
    <t>0P1001120032  GEARED MOT,0.75KW,SA47DRE80M4,SEW-EURO  (I 2305020206)</t>
  </si>
  <si>
    <t>0P1001120034  GEARED MOT,PSC522 CMP50M KY AK+,SEW-EURO  (I 2305020206)</t>
  </si>
  <si>
    <t>0P1001120035  GEARED MOT,KA37 DRS71S4BE05,SEW-EURO  (I 2305020206)</t>
  </si>
  <si>
    <t>0P1001120041  GEARED MOT,SA47 DRS80M4BE2 V,SEW-EURO  (I 2305020206)</t>
  </si>
  <si>
    <t>0P1001120044  GEARED MOT,WA30 DRE80M4 C,SEW-EURO  (I 2305020206)</t>
  </si>
  <si>
    <t>0P1001120055  GEARED MOT,R77 DRE132S4 TF,SEW-EURO  (I 2305020206)</t>
  </si>
  <si>
    <t>0P1001120057  GEARED MOT,31.4;R87 DRE 112M4,SEW-EURO  (I 2305020206)</t>
  </si>
  <si>
    <t>0P1001120062  GEARED MOT,R97 II2GD CD100L1-4+,SEW-EURO  (I 2305020206)</t>
  </si>
  <si>
    <t>0P1001120063  GEARED MOT,R87 II2GD CD90L2-4+,SEW-EURO  (I 2305020206)</t>
  </si>
  <si>
    <t>III417</t>
  </si>
  <si>
    <t>85049090</t>
  </si>
  <si>
    <t>0P1003020009  BRD,CNTRL,RECTIFIER,T6200  K040,LOHER  (9061707572)</t>
  </si>
  <si>
    <t>0P1003020010  BRD,OUT,FLTR,400V,2T160EK080,LOHER  (9061707572)</t>
  </si>
  <si>
    <t>0P1003020018  BRD,OUT,FLTR,690V,2T500EK082,LOHER  (9061707572)</t>
  </si>
  <si>
    <t>0P1003020020  CONT,THERMO,R28 220C OFFNER,RS-ELEC  (9061707572)</t>
  </si>
  <si>
    <t>III394</t>
  </si>
  <si>
    <t>Nidec ASI S.p.A</t>
  </si>
  <si>
    <t>THERMO ENGINEERING srl</t>
  </si>
  <si>
    <t>III384C</t>
  </si>
  <si>
    <t>0P1005011793  KEY,100005,SEW-EURO  (2305020206 2305020208 2305020210)</t>
  </si>
  <si>
    <t>73209090</t>
  </si>
  <si>
    <t>0P1005011795  KEY,100692,SEW-EURO  (2305020206 2305020208 2305020207)</t>
  </si>
  <si>
    <t>0P1005011796  STUD,100749,SEW-EURO  (2305020206 2305020207  2305020209 )</t>
  </si>
  <si>
    <t>III231</t>
  </si>
  <si>
    <t>0P1005011797  STUD,100811,SEW-EURO  (2305020206 2305020211 2305020208)</t>
  </si>
  <si>
    <t>0P1005011799  NUT,HEX,101990,SEW-EURO  (2305020206 2305020209)</t>
  </si>
  <si>
    <t>0P1005011800  NUT,HEX,102008,SEW-EURO  (I 2305020208)</t>
  </si>
  <si>
    <t>1003500</t>
  </si>
  <si>
    <t>0P1005011801  NUT,HEX,102016,SEW-EURO  (2305020206 2305020211, 2305020208, 2305020207)</t>
  </si>
  <si>
    <t>0P1005011803  RTNG RING,102679,SEW-EURO  (2305020206 2305020210, 2305020208 )</t>
  </si>
  <si>
    <t>0P1005011805  RTNG RING,102695,SEW-EURO  (2305020206 2305020210, 2305020207, 2305020208)</t>
  </si>
  <si>
    <t>0P1005011809  RTNG RING,103225,SEW-EURO  (2305020206 2305020211)</t>
  </si>
  <si>
    <t>0P1005011810  RTNG RING,103268,SEW-EURO  (2305020206 2305020211, 2305020208, 2305020207)</t>
  </si>
  <si>
    <t>0P1005011811  DISC,SUPPORTING,103527,SEW-EURO  (2305020206 2305020211, 2305020208, 2305020207)</t>
  </si>
  <si>
    <t>0P1005011812  TERM CLAMP,104426,SEW-EURO  (2305020206 2305020211, 2305020208, 2305020207)</t>
  </si>
  <si>
    <t>0P1005011816  OIL SEAL,106259,SEW-EURO  (2305020206 2305020211, 2305020208, 2305020207, 2300194284)</t>
  </si>
  <si>
    <t xml:space="preserve">0P1005011819  PLG,SCR,114308,SEW-EURO  (2305020206 2305020211, 2305020208, 2305020207) </t>
  </si>
  <si>
    <t>0P1005011821  KEY,114383,SEW-EURO  (2305020206 2305020211)</t>
  </si>
  <si>
    <t>0P1005011822  RTNG RING,114618,SEW-EURO  (2305020206 2305020208, 2305020207)</t>
  </si>
  <si>
    <t>0P1005011823  RTNG RING,114626,SEW-EURO  (2305020206 2305020211)</t>
  </si>
  <si>
    <t>0P1005011825  SNAP RING,115207,SEW-EURO  (2305020206 2305020208, 2305020207, 2305020209)</t>
  </si>
  <si>
    <t>0P1005011826  EQUALIZING RING,115894,SEW-EURO  (2305020206 2305020208, 2305020210)</t>
  </si>
  <si>
    <t>0P1005011827  EQUALIZING RING,115908,SEW-EURO  (2305020206 2305020208, 2305020207 )</t>
  </si>
  <si>
    <t>0P1005011828  EQUALIZING RING,115916,SEW-EURO  (2305020206 2305020208, 2305020207, 230502011)</t>
  </si>
  <si>
    <t>0P1005011830  FLINR,OIL,116610,SEW-EURO  (2305020206 2305020208, 2305020207, 2305020209)</t>
  </si>
  <si>
    <t>0P1005011833  LCK WSHR,118206,SEW-EURO  (2305020206 2305020208, 2305020207, 2305020209)</t>
  </si>
  <si>
    <t>0P1005011837  SCR,130591,SEW-EURO  (2305020206 2305020208, 2305020207, 2305020210)</t>
  </si>
  <si>
    <t>0P1005011843  GSKT,1355635,SEW-EURO  (2305020206 2305020208, 2305020207, 2305020210 )</t>
  </si>
  <si>
    <t>0P1005011845  TERM CLIP,1823183,SEW-EURO  (2305020206 2305020208, 2305020207, 230502011)</t>
  </si>
  <si>
    <t>0P1005011852  END SHIELD,FLGD,C,8980454,SEW-EURO  (I 2305020207)</t>
  </si>
  <si>
    <t>0P1005011855  OIL SEAL,13227009,SEW-EURO  (2305020206 2305020208, 2305020207, 2305020209)</t>
  </si>
  <si>
    <t>0P1005011860  NUT,HEX,13309722,SEW-EURO  (2305020206 2305020207, 2305020209 )</t>
  </si>
  <si>
    <t>0P1005011861  SCR,CYL,13237209,SEW-EURO  (I 2305020207)</t>
  </si>
  <si>
    <t>0P1005011862  SCR,CYL,13237217,SEW-EURO  (2305020206 2305020209)</t>
  </si>
  <si>
    <t>0P1005011864  SCR,CYL,13237225,SEW-EURO  (I 2305020207)</t>
  </si>
  <si>
    <t>0P1005011865  TB LOW PART,13610635,SEW-EURO  (2305020206 2305020207, 2305020210 )</t>
  </si>
  <si>
    <t>0P1005011868  GSKT,13610627,SEW-EURO  (I 2305020208)</t>
  </si>
  <si>
    <t>0P1005011871  SCR,13237136,SEW-EURO  (2305020206 2305020208, 2305020207, 2305020210 )</t>
  </si>
  <si>
    <t>0P1005011873  SCR,CYL,13237187,SEW-EURO  (2305020206 2305020208, 2305020207, 2305020210 )</t>
  </si>
  <si>
    <t>0P1005011875  SCR,CYL,13239155,SEW-EURO  (2305020207)</t>
  </si>
  <si>
    <t>0P1005011876  FAN,13611178,SEW-EURO  (I 2305020207)</t>
  </si>
  <si>
    <t>0P1005011878  SCR,HEX HD,13237616,SEW-EURO  (2305020206 2305020208, 2305020207, 2305020210 )</t>
  </si>
  <si>
    <t>0P1005011883  FLG,13612417,SEW-EURO  (I 2305020207)</t>
  </si>
  <si>
    <t>0P1005011885  FLG,13611895,SEW-EURO  (I 2305020208)</t>
  </si>
  <si>
    <t>0P1005011886  FLG,13612123,SEW-EURO  (I 2305020207)</t>
  </si>
  <si>
    <t>0P1005011892  FLG,13612433,SEW-EURO  (I 2305020207)</t>
  </si>
  <si>
    <t>0P1005011908  END SHIELD,BACK SIDE,13640739,SEW-EURO  (2305020206 2305020208, 2305020207, 2305020210)</t>
  </si>
  <si>
    <t>0P1005011910  FAN,13616080,SEW-EURO  (I 2305020207)</t>
  </si>
  <si>
    <t>0P1005011911  END SHIELD,BACK SIDE,13639331,SEW-EURO  (2305020206 2305020209)</t>
  </si>
  <si>
    <t>0P1005011915  END SHIELD,BACK SIDE,13639382,SEW-EURO  (I 2305020207)</t>
  </si>
  <si>
    <t>0P1005011916  GUARD,FAN,13632795,SEW-EURO  (I 2305020207)</t>
  </si>
  <si>
    <t>0P1005011917  GUARD,FAN,13632809,SEW-EURO  (I 2305020207)</t>
  </si>
  <si>
    <t>0P1005011919  GUARD,FAN,13632817,SEW-EURO  (I 2305020207)</t>
  </si>
  <si>
    <t>0P1005011923  GASKET,13740369,SEW-EURO  (2305020206 2305020208, 2305020210)</t>
  </si>
  <si>
    <t>0P1005011925  GSKT,13741888,SEW-EURO  (2305020206 2305020208, 2305020207, 2305020211)</t>
  </si>
  <si>
    <t>0P1005011927  GSKT,13742809,SEW-EURO  (2305020206 2305020208, 2305020207, 2305020210 )</t>
  </si>
  <si>
    <t>0P1005011929  ROTR,13720082,SEW-EURO  (2305020206 2305020210)</t>
  </si>
  <si>
    <t>0P1005011931  ROTR,13720546,SEW-EURO  (I 2305020207)</t>
  </si>
  <si>
    <t>0P1005011932  ROTR,13720899,SEW-EURO  (I 2305020207)</t>
  </si>
  <si>
    <t>0P1005011934  ROTR,13720929,SEW-EURO  (I 2305020207)</t>
  </si>
  <si>
    <t>0P1005011937  ROTR,13725300,SEW-EURO  (I 2305020207)</t>
  </si>
  <si>
    <t>0P1005011938  ROTR,13726005,SEW-EURO  (I 2305020207)</t>
  </si>
  <si>
    <t>0P1005011940  ROTR,13728008,SEW-EURO  (I 2305020207)</t>
  </si>
  <si>
    <t>0P1005011947  KEY,100153,SEW-EURO  (I 2305020210)</t>
  </si>
  <si>
    <t>0P1005011948  TERM,13633147,SEW-EURO  (I 2305020207)</t>
  </si>
  <si>
    <t>0P1005011950  KEY,100064,SEW-EURO  (I 2305020211)</t>
  </si>
  <si>
    <t>0P1005011951  STATR,15000540,SEW-EURO  (I 2305020207)</t>
  </si>
  <si>
    <t>0P1005011952  KEY,100145,SEW-EURO  (I 2305020209)</t>
  </si>
  <si>
    <t>0P1005011954  STATR,15001628,SEW-EURO  (I 2305020207)</t>
  </si>
  <si>
    <t>0P1005011955  STATR,15003655,SEW-EURO  (I 2305020207)</t>
  </si>
  <si>
    <t>0P1005011956  KEY,129143,SEW-EURO  (I 2305020209)</t>
  </si>
  <si>
    <t>0P1005011957  STATR,15002578,SEW-EURO  (I 2305020207)</t>
  </si>
  <si>
    <t>0P1005011958  KEY,13240005,SEW-EURO  (I 2305020209)</t>
  </si>
  <si>
    <t>0P1005011960  KEY,100048,SEW-EURO  (I 2305020210)</t>
  </si>
  <si>
    <t>0P1005011961  STATR,15004643,SEW-EURO  (I 2305020207)</t>
  </si>
  <si>
    <t>0P1005011963  KEY,13241516,SEW-EURO  (I 2305020211)</t>
  </si>
  <si>
    <t>0P1005011967  STATR,15010651,SEW-EURO  (I 2305020207)</t>
  </si>
  <si>
    <t>0P1005011969  STATR,15016749,SEW-EURO  (I 2305020207)</t>
  </si>
  <si>
    <t>0P1005011970  STATR,15016889,SEW-EURO  (I 2305020207)</t>
  </si>
  <si>
    <t>0P1005011972  STATR,15024830,SEW-EURO  (I 2305020207)</t>
  </si>
  <si>
    <t>0P1005011976  STATR,15030997,SEW-EURO  (I 2305020207)</t>
  </si>
  <si>
    <t>0P1005011978  STATR,15034542,SEW-EURO  (I 2305020207)</t>
  </si>
  <si>
    <t>0P1005011982  STATR,15052907,SEW-EURO  (I 2305020208)</t>
  </si>
  <si>
    <t>0P1005011986  STATR,15180417,SEW-EURO  (I 2305020207)</t>
  </si>
  <si>
    <t>0P1005011989  PLG,SCR,0011426X,SEW-EURO  (2305020206 2305020208, 2305020207, 2305020211)</t>
  </si>
  <si>
    <t>0P1005012050  BRG,DGB,13236628,SEW-EURO  (2305020206  230502021)</t>
  </si>
  <si>
    <t>0P1005012052  BRG,DGB,13239910,SEW-EURO  (2305020206 2305020208, 2305020207, 2305020210)</t>
  </si>
  <si>
    <t>0P1005012056  BRG,DGB,13236601,SEW-EURO  (2305020206 2305020208, 2305020210)</t>
  </si>
  <si>
    <t>0P1005012061  BRG,DGB,13236571,SEW-EURO  (2305020206 2305020211)</t>
  </si>
  <si>
    <t>0P1005012115  SPCR,18845347,SEW-EURO  (I 2305020211)</t>
  </si>
  <si>
    <t>0P1005012120  GROMMET,13637339,SEW-EURO  (I 2305020211)</t>
  </si>
  <si>
    <t>0P1005012140  OIL SEAL,13262041,SEW-EURO  (2305020206 2305020208, 2305020209 )</t>
  </si>
  <si>
    <t>0P1005012142  OIL SEAL,13262033,SEW-EURO  (2305020206 2305020210)</t>
  </si>
  <si>
    <t>III221</t>
  </si>
  <si>
    <t>GUTOR Electronic Asia Pacific</t>
  </si>
  <si>
    <t>Gutor Electronic LLC</t>
  </si>
  <si>
    <t>0P1102330034  TRAFO,ISOLTN,430-4080B,GUTOR  (99007894)</t>
  </si>
  <si>
    <t>0001959</t>
  </si>
  <si>
    <t>0P1102330042  FSE,INTFC,220VDC,0P2405A,GUTOR  (99007894)</t>
  </si>
  <si>
    <t>0P1102330043  FSE,INTFC,400VDC,0P2407A,GUTOR  (99007894)</t>
  </si>
  <si>
    <t>III385</t>
  </si>
  <si>
    <t>0P1147010671  RGLTR,9509130,GUTOR  (I 99015754)</t>
  </si>
  <si>
    <t>1005016</t>
  </si>
  <si>
    <t>0P1147010717  MECH KIT,775 1PH,0M-97221,GUTOR  (I 99015754)</t>
  </si>
  <si>
    <t>0P1147010720  WIRE,0W11712,GUTOR  (I 99015754)</t>
  </si>
  <si>
    <t>0P1147010721  WIRE,180MMX4MM2,0W11714,GUTOR  (I 99015754)</t>
  </si>
  <si>
    <t>0P1147010722  CAP,63.5X132XM12,234-9225,GUTOR  (I 99015754)</t>
  </si>
  <si>
    <t>0P1147010723  CAP,63.5X132XM12,234-9228,GUTOR  (I 99015754)</t>
  </si>
  <si>
    <t>0P1147010724  FUSE,450X30,511-0073,GUTOR  (I 99015754)</t>
  </si>
  <si>
    <t>0P1147010727  SCREW,HEX HEAD,M8X16MM,803-8792,GUTOR  (I 99015754)</t>
  </si>
  <si>
    <t>0P1147010732  INSULATOR,850-0370,GUTOR  (I 99015754)</t>
  </si>
  <si>
    <t>0P1147010733  CU BUS,880-90516,GUTOR  (I 99015754)</t>
  </si>
  <si>
    <t>0P1401060018  SEAT,VLV+BSHG,676184-19,ELLIOTT  (I 18A771F)</t>
  </si>
  <si>
    <t>0P1401061043  BLOCK,646639-2,ELLIOTT  (I 5975)</t>
  </si>
  <si>
    <t>0P1401061045  VALVE TRIP ASSY,676649-11,ELLIOTT  (I 5975)</t>
  </si>
  <si>
    <t>0P1401080343  WSHR,646652-1,ELLIOTT  (I 5975)</t>
  </si>
  <si>
    <t>III325</t>
  </si>
  <si>
    <t>Technocentric Solutions Pvt. Ltd.</t>
  </si>
  <si>
    <t>0P1626060017  SENSOR,COMB GAS,10112716,MSA-SFTY  (I TI 18-19 070)</t>
  </si>
  <si>
    <t>90279090</t>
  </si>
  <si>
    <t>1002482</t>
  </si>
  <si>
    <t>0P1626060018  SENSOR,CO,711306,MSA-SFTY  (I TI 18-19 070)</t>
  </si>
  <si>
    <t>III317</t>
  </si>
  <si>
    <t>I.S.G. SpA</t>
  </si>
  <si>
    <t>0P1783050001  FLTR BASKET,3024-04PE.0201-07REV+,ISGSPA  (I BC18 180115)</t>
  </si>
  <si>
    <t>1005066</t>
  </si>
  <si>
    <t>Kanak Engineering LLC</t>
  </si>
  <si>
    <t>0P2396020217  O-RING KIT,F WS AT2000 R1 SR,RED-ROSR  (109426)</t>
  </si>
  <si>
    <t>1005013</t>
  </si>
  <si>
    <t>0P2396020218  GSKT PCKG SVCE KIT,F WS AT2000+,RED-ROSR  (109426)</t>
  </si>
  <si>
    <t>0P2396020219  VANEandSPRG SVCE KIT,F WS AT200+,RED-ROSR  (109426)</t>
  </si>
  <si>
    <t>0P2396020220  SAF CATCH SVCE KIT,F WS AT2000+,RED-ROSR  (109426)</t>
  </si>
  <si>
    <t>0P2396020221  SILENCER,AN300-03,RED-ROSR  (109426)</t>
  </si>
  <si>
    <t>0P2396020222  AIR MOTOR SVCE KIT,749-910,RED-ROSR  (109426)</t>
  </si>
  <si>
    <t>Namsung Machinery Co., Ltd.</t>
  </si>
  <si>
    <t>0P2396070141  DC BRAKE COIL,I31224,NAMSUNG  (I NSK-1808-2)</t>
  </si>
  <si>
    <t>0P2396070142  DC BRAKE COIL,H32124,NAMSUNG  (I NSK-1808-2)</t>
  </si>
  <si>
    <t>0P2396070143  DC BRAKE COIL,H22003,NAMSUNG  (I NSK-1808-2)</t>
  </si>
  <si>
    <t>0P2396070144  DC DISC BRAKE,H13008,NAMSUNG  (I NSK-1808-2)</t>
  </si>
  <si>
    <t>0P2396070145  DC DISC BRAKE,C13008,NAMSUNG  (I NSK-1808-2)</t>
  </si>
  <si>
    <t>0P2396070146  DC DISC BRAKE,H22016,NAMSUNG  (I NSK-1808-2)</t>
  </si>
  <si>
    <t>Aug. Rath jun. GmBH</t>
  </si>
  <si>
    <t>III180</t>
  </si>
  <si>
    <t>Pepperl and Fuchs (India) Pvt. Ltd.</t>
  </si>
  <si>
    <t>0P2709030005  LMP,INDIC,AMBER,24VDC,BA390A,BEKA  (2016600304)</t>
  </si>
  <si>
    <t>0000947</t>
  </si>
  <si>
    <t>0P2709040013  LMP,INDIC,RED,24VDC,BA390R,BEKA  (2016600304)</t>
  </si>
  <si>
    <t>0P2709050008  LMP,INDIC,GREEN,24VDC,BA390G,BEKA  (2016600304)</t>
  </si>
  <si>
    <t>Statec - Binder GmbH</t>
  </si>
  <si>
    <t>0P3012230001  BRG UNIT,KTHK 12B,33X40X60MM  (I 211585)</t>
  </si>
  <si>
    <t>1003284</t>
  </si>
  <si>
    <t>0P3012240001  BLCK,BRG,SS,63MM,LBG-63,FESTO  (I 211585)</t>
  </si>
  <si>
    <t>DEWACO LTD</t>
  </si>
  <si>
    <t>0P3015160002  SLV,BRG,4-4501-PE1000,DEWACO  (I 20190117)</t>
  </si>
  <si>
    <t>1002253</t>
  </si>
  <si>
    <t>0P3015160003  BRG,SLIDE,14145-PE1000,DEWACO  (I 20190117)</t>
  </si>
  <si>
    <t>0P3015160012  DRV CHAIN,LKSC-NH780-00-S,DEWACO  (I 20190117)</t>
  </si>
  <si>
    <t>III327B</t>
  </si>
  <si>
    <t>0P3015160014  BUSH,14679,DEWACO  (I 20190117)</t>
  </si>
  <si>
    <t>Hermetic-Pumps Singapore</t>
  </si>
  <si>
    <t>0P3023020001  GSKT,264000749,HERM-PMP  (430CI26734 34-17)</t>
  </si>
  <si>
    <t>1004185</t>
  </si>
  <si>
    <t>0P3023020002  GSKT,264000877,HERM-PMP  (430CI26734 34-17)</t>
  </si>
  <si>
    <t>0P3023020003  O-RING,264121951,HERM-PMP  (430CI26734 34-17)</t>
  </si>
  <si>
    <t>0P3023020004  O-RING,264123130,HERM-PMP  (430CI26734 34-17)</t>
  </si>
  <si>
    <t>0P3023020011  WEAR RING,CSG,226399502,HERM-PMP  (430CI26734 34-17)</t>
  </si>
  <si>
    <t>0P3023020013  THR RING,226506002,HERM-PMP  (430CI26734 34-17)</t>
  </si>
  <si>
    <t>0P3028440030  CYL,PNEU,CT6.3-10SKA,DEWA  (I 20190118)</t>
  </si>
  <si>
    <t>0P3028440031  RPR KIT,CYL,P2020K-63 20,DEWA  (I 20190118)</t>
  </si>
  <si>
    <t>III276</t>
  </si>
  <si>
    <t>Leistritz Pumpen GmbH</t>
  </si>
  <si>
    <t>0P3034060097  SEAL,COMPL MECH,BQVGG,L3MG-140 255,LEIST  (E80023014)</t>
  </si>
  <si>
    <t>1004076</t>
  </si>
  <si>
    <t>0P3034060098  SEAL,COMPL MECH,BQ1VGG,L3MF090 180,LEIST  (E80023014)</t>
  </si>
  <si>
    <t>0P3034060099  SEAL,COMPL MECH,BQVGG,L3MG-140 212,LEIST  (E80023014)</t>
  </si>
  <si>
    <t>0P3034060100  SEAL,COMPL MECH,BQ1VGG,L3MF080 160,LEIST  (E80023014)</t>
  </si>
  <si>
    <t>Daido Kogyo Co., Ltd.</t>
  </si>
  <si>
    <t>0P3037190110  CPLG,A4-20-NN-42K 32K,DAIDO-K  (I DDS20180207)</t>
  </si>
  <si>
    <t>1000879</t>
  </si>
  <si>
    <t>0P3037220340  SPR KIT,F CPLG,KN04,DAIDO-K  (I DDS20180207)</t>
  </si>
  <si>
    <t>SIMPEX ENGINEERING INC</t>
  </si>
  <si>
    <t>0P3038050001  BASKET,STRNR,250002-21-008,MARLAND  (100001537)</t>
  </si>
  <si>
    <t>0002893</t>
  </si>
  <si>
    <t>0P3038050009  PIPING KIT,250008-98-00,MARLAND  (100001537)</t>
  </si>
  <si>
    <t>0P3038050011  OIL SEAL,250001-07-000,MARLAND  (100001537)</t>
  </si>
  <si>
    <t>0P3038050012  BRG,BALL,250001-09-000,MARLAND  (100001537)</t>
  </si>
  <si>
    <t>0P3038050013  GAUGE,OIL LVL,250005-21-010,MARLAND  (100001537)</t>
  </si>
  <si>
    <t>0P3038050014  PIPING KIT,250005-98-00,MARLAND  (100001537)</t>
  </si>
  <si>
    <t>0P3766620181  CLAMPING ASSY,MBI1003,STATEC  (211585)</t>
  </si>
  <si>
    <t>0P3766620182  FLG BRG UNIT,MLF1012,STATEC  (I 211585)</t>
  </si>
  <si>
    <t>0P3766620186  RLR,WINKOLAN,MRF1002,STATEC  (211585)</t>
  </si>
  <si>
    <t>0P3766620210  BRG,ROD END,MLK1018,STATEC  (I 211585)</t>
  </si>
  <si>
    <t>0P3766620211  RLR,GUIDE,60X20 WUDPK 17,ROLLENBA  (I 211585)</t>
  </si>
  <si>
    <t>0P3766620237  HSG,BRG,30MM,MLS1009,STATEC  (I 211585)</t>
  </si>
  <si>
    <t>0P3766620238  SFT,DR,ZFA11141,STATEC  (I 211585)</t>
  </si>
  <si>
    <t>0P3766620270  SFT,DRV,XUHP221612,STATEC  (I 211585)</t>
  </si>
  <si>
    <t>III323</t>
  </si>
  <si>
    <t>0P3766620271  RLR,DEFLECTION,XUHP221712,STATEC  (I 211585)</t>
  </si>
  <si>
    <t>0P3766620276  CONVEYOR BELT,MKU10273,STATEC  (I 211585)</t>
  </si>
  <si>
    <t>II167</t>
  </si>
  <si>
    <t>0P3766620283  SFT,DRV,ZFA13146,STATEC  (I 211585)</t>
  </si>
  <si>
    <t>0P3766620284  SFT,TENSION,ZFA13145,STATEC  (I 211585)</t>
  </si>
  <si>
    <t>0P3766620319  BRG,ROD END,M12,MLK1016,STATEC  (I 211585)</t>
  </si>
  <si>
    <t>0P3766620395  SEGMENT,GEAR,ZFA10154,STATEC  (I 211585)</t>
  </si>
  <si>
    <t>0P3766620410  CLAMPING JAW,ZFA1043402,STATEC  (I 211585)</t>
  </si>
  <si>
    <t>0P3766620426  BRCKT,PLSTC,MKZ1002,STATEC  (I 211585)</t>
  </si>
  <si>
    <t>0P3766620451  FLTR,VAC,1IN,MPX1001,STATEC  (I 500182)</t>
  </si>
  <si>
    <t>1003184</t>
  </si>
  <si>
    <t>0P3766620453  PISTOL,AIR,XEPB1007,STATEC  (I 500182)</t>
  </si>
  <si>
    <t>0P3766620485  PULLEY,TAKE-UP,EUW10322,STATEC  (I 211585)</t>
  </si>
  <si>
    <t>0P3766620488  LIFT,BELT,BLACK,EZAU10276,STATEC  (I 211585)</t>
  </si>
  <si>
    <t>0P3766620489  BSHG,BRASS,EZAU10278,STATEC  (I 211585)</t>
  </si>
  <si>
    <t>0P3766620490  BELT,TOOTHED,EZAU10291,STATEC  (I 211585)</t>
  </si>
  <si>
    <t>0P3766620491  BELT,TOOTHED,EZAU10295,STATEC  (I 211585)</t>
  </si>
  <si>
    <t>0P3766620492  CLTH,TEFLON,EZAU10328,STATEC  (I 211585)</t>
  </si>
  <si>
    <t>0P3766620570  PULLEY,DRV,650MM,EUTA10030,STATEC  (I 211585)</t>
  </si>
  <si>
    <t>0P3766620573  PULLEY,TAKE-UP,600MM,EUTS10020,STATEC  (I 211585)</t>
  </si>
  <si>
    <t>0P3766620574  DISTRIBUTOR BLCK,MPLZ1030,STATEC  (I 211585)</t>
  </si>
  <si>
    <t>0P3766620576  HYDR CYL STROKE,250MM,MPHZ10003,STATEC  (I 211585)</t>
  </si>
  <si>
    <t>0P3766620580  ROLL,ZFA10110,STATEC  (I 211585)</t>
  </si>
  <si>
    <t>0P3766620581  DRIVE ROLL,ZFA10109,STATEC  (I 211585)</t>
  </si>
  <si>
    <t>0P3766620582  SFT,DRIVE,ZFA10111,STATEC  (I 211585)</t>
  </si>
  <si>
    <t>0P3766620583  CLEVIS MOUNT,MPZZ1076,STATEC  (I 211585)</t>
  </si>
  <si>
    <t>0P3766620584  SWIVEL FLG,MPZZ1092,STATEC  (I 211585)</t>
  </si>
  <si>
    <t>0P3766620585  FRAME,WELD,SBA0010321T,STATEC  (I 211585)</t>
  </si>
  <si>
    <t>0P3766620586  CHAIN,TRNSMN,SCA0001368,STATEC  (I 211585)</t>
  </si>
  <si>
    <t>0P3766620587  BRG,BALL,LNR,SCA0001152,STATEC  (I 211585)</t>
  </si>
  <si>
    <t>0P3766620588  GUIDE,PRISMATIC,552MM,SCA0001151,STATEC  (I 211585)</t>
  </si>
  <si>
    <t>0P3766620589  IDELER RLR,25MM,SBA0009072,STATEC  (I 211585)</t>
  </si>
  <si>
    <t>0P3766620593  SFT,DEVIATING,ZFA11188,STATEC  (I 211585)</t>
  </si>
  <si>
    <t>0P3766620594  PIN,SWIVEL,FIXING,MPZZ10009,STATEC  (I 211585)</t>
  </si>
  <si>
    <t>0P3766620596  SFT,TENSION,ZFA1115912,STATEC  (I 211585)</t>
  </si>
  <si>
    <t>0P3766620597  SFT,DRIVE,ZFA1116012,STATEC  (I 211585)</t>
  </si>
  <si>
    <t>0P3766620599  ROLL,ZFA10341,STATEC  (I 211585)</t>
  </si>
  <si>
    <t>0P3766620878  MANFLD,MPLZ1026,STATEC  (I 500182)</t>
  </si>
  <si>
    <t>Paglierani srl</t>
  </si>
  <si>
    <t>0P3766630000  CNTRL SYST UNIT,Y900B00015  (2019FCLI-0001347)</t>
  </si>
  <si>
    <t>0P3766630001  LOAD CELL,Y900A00090  (2019FCLI-0001347)</t>
  </si>
  <si>
    <t>0P3766630002  KEYBOARD,PROGRAMMED,Y950A00020  (2019FCLI-0001347)</t>
  </si>
  <si>
    <t>0P3766630003  PLC COMPL UNIT,214044  PLC  (2019FCLI-0001347)</t>
  </si>
  <si>
    <t>0P3766630007  CYL,HYDR,X35A000020  (2019FCLI-0001347)</t>
  </si>
  <si>
    <t>0P3766630014  SOLEN VLV UNIT,X350B00021,PAGLIERANI  (2019FCLI-0001347)</t>
  </si>
  <si>
    <t>0P3766780033  GEAR,RA,S310224500A,STATEC  (I 211585)</t>
  </si>
  <si>
    <t>0P3766780036  WHEEL,40X10X15,SBA0002587,STATEC  (I 211585)</t>
  </si>
  <si>
    <t>0P3766780047  CONTRAST RLR,S4304703ZZZ,STATEC  (I 211585)</t>
  </si>
  <si>
    <t>0P3766780049  GEAR,PINION,3 8IN,SBC0005010,STATEC  (I 211585)</t>
  </si>
  <si>
    <t>0P3766780050  PINION,SBA0002216,STATEC  (I 211585)</t>
  </si>
  <si>
    <t>0P3766780057  RLR,PRESTRETCH,SCA0000483,STATEC  (I 211585)</t>
  </si>
  <si>
    <t>0P3766780058  RLR,PRESTRETCH,SCA0000484,STATEC  (I 211585)</t>
  </si>
  <si>
    <t>0P3766780059  DANCER RLR,SCA0000478,STATEC  (I 211585)</t>
  </si>
  <si>
    <t>0P3766780060  RLR,IDLER,SCA0000481,STATEC  (I 211585)</t>
  </si>
  <si>
    <t>0P3766780061  BRG,SCA0000486,STATEC  (I 211585)</t>
  </si>
  <si>
    <t>0P3766780063  DR BUMPER,SCA0000488,STATEC  (I 211585)</t>
  </si>
  <si>
    <t>0P3766780064  LOCK,SAF,RIGHT,SCA0000429,STATEC  (I 211585)</t>
  </si>
  <si>
    <t>0P3766780065  LOCK,SAF,LEFT,SCA0000491,STATEC  (I 211585)</t>
  </si>
  <si>
    <t>0P3766780067  DANCER SPRG,RIGHT,SCA0000477,STATEC  (I 211585)</t>
  </si>
  <si>
    <t>0P3766780073  BELT,TOOTHED,S160000421Z,STATEC  (I 211585)</t>
  </si>
  <si>
    <t>0P3766780086  SFT,GUIDE,SBC0007199,STATEC  (I 211585)</t>
  </si>
  <si>
    <t>0P3766780101  RBR,CONTRAST,SBC0007286,STATEC  (I 211585)</t>
  </si>
  <si>
    <t>III118</t>
  </si>
  <si>
    <t>0P3766780106  PLT,SBA0004769,STATEC  (I 211585)</t>
  </si>
  <si>
    <t>0P3766780113  BLADE,RESIST,CUT,SBC0006836,STATEC  (I 211585)</t>
  </si>
  <si>
    <t>III206</t>
  </si>
  <si>
    <t>0P3766780114  BLADE,RESIST,WELD,SBC0006839,STATEC  (I 211585)</t>
  </si>
  <si>
    <t>0P3766780115  SPRG,TENSION,S370026093Z,STATEC  (I 211585)</t>
  </si>
  <si>
    <t>0P3766780117  BUSH,SPRT,S3101185ZZZ,STATEC  (I 211585)</t>
  </si>
  <si>
    <t>0P3766780142  PRESTRETCH KIT,SBA0003287,MAILLIS  (I 211585)</t>
  </si>
  <si>
    <t>0P3766780143  PRESTRETCH KIT,SBA0003922,MAILLIS  (I 211585)</t>
  </si>
  <si>
    <t>0P3766780144  PRESTRETCH KIT,SBA0003926,MAILLIS  (I 211585)</t>
  </si>
  <si>
    <t>Suewon Poongryuk Machinery Co,.Ltd</t>
  </si>
  <si>
    <t>0P3902030059  SEAL RING,A-3-X-37403,SUEWON  (IV-2016-284-285)</t>
  </si>
  <si>
    <t>0P3902030085  SEAL,LABY,RSTD-64-08-01,ROOTS  (I BC18 180115)</t>
  </si>
  <si>
    <t>0P3902030090  SEAL,MECH,SS,B1079-R101,ROOTS  (I BC18 180115)</t>
  </si>
  <si>
    <t>0P3902030094  LIP SEAL,PTFE SS316,56211,ROOTS  (I BC18 180115)</t>
  </si>
  <si>
    <t>0P3902030095  GEAR LCKG UNIT,CS,59134,ROOTS  (I BC18 180115)</t>
  </si>
  <si>
    <t>0P3902030653  BRG SET,3024R0330BEARINGSET,ISGSPA  (I BC18 180115)</t>
  </si>
  <si>
    <t>0P3902040044  V-RING,VITON,60026,ROOTS  (I BC18 180115)</t>
  </si>
  <si>
    <t>0P3902050044  WSHR,BONDED,VITON,1 2IN,60075,ROOTS  (I BC18 180115)</t>
  </si>
  <si>
    <t>Moritani &amp; Co., Ltd.</t>
  </si>
  <si>
    <t>0P3909020008  MECHANICAL SEAL,G3726-02-02-4 14,EAGLE  (I 28920-25790)</t>
  </si>
  <si>
    <t>1002672</t>
  </si>
  <si>
    <t>0P3909020013  OIL SEAL,G3726-02-02-4 36,N-COKE  (I 28920-25790)</t>
  </si>
  <si>
    <t>0P3909030020  O-RING,VITON,G270,N-COKE  (I 28920-25790)</t>
  </si>
  <si>
    <t>0P3909030021  O-RING,VITON,G410,N-COKE  (I 28920-25790)</t>
  </si>
  <si>
    <t>0P3909030022  O-RING,VITON,G70,N-COKE  (I 28920-25790)</t>
  </si>
  <si>
    <t>0P3909030023  O-RING,VITON,G120,N-COKE  (I 28920-25790)</t>
  </si>
  <si>
    <t>SPX INTERNATIONAL LTD</t>
  </si>
  <si>
    <t>0P3922150310  HORSESHOE LINK,2227-0116,GD-ENGG  (I 92816231)</t>
  </si>
  <si>
    <t>1005072</t>
  </si>
  <si>
    <t>0P3922150311  DRIVE LINK,1277-0121,GD-ENGG  (I 92816231)</t>
  </si>
  <si>
    <t>0P3922150312  SAF BLEED SCR,6138-0149,GD-ENGG  (I 92816231)</t>
  </si>
  <si>
    <t>0P3922150314  ECCENTRIC STOP,2416-0147,GD-ENGG  (I 92816231)</t>
  </si>
  <si>
    <t>0P3922150315  HORSESHOE LINK,2227-0150,GD-ENG  (I 92816231)</t>
  </si>
  <si>
    <t>0P3922150316  ECC STOP SCREW,4708-0042-03,GD-ENGG  (92816231)</t>
  </si>
  <si>
    <t>0P3922150317  SUPPORT SCREW,4708-0025-03,GD-ENGG  (I 92816231)</t>
  </si>
  <si>
    <t>0P3922150318  DRIVE LINK,2227-0151,GD-ENG  (I 92816231)</t>
  </si>
  <si>
    <t>0P3922150321  ECCENTRIC STOP,2406-0147,GD-ENG  (I 92816231)</t>
  </si>
  <si>
    <t>0P3922150322  SPRG WSHR,4717-0012-03,GD-ENGG  (92816231)</t>
  </si>
  <si>
    <t>0P3937010008  SEAL,SMALL SECTION,3131-0008-05,GD-ENGG  (I 2646253)</t>
  </si>
  <si>
    <t>1002824</t>
  </si>
  <si>
    <t>0P3937010009  SEAL,SAF BLEED SCR,3299-0001-05,GD-ENGG  (I 2646253)</t>
  </si>
  <si>
    <t>0P3937010010  SEAL,SAF BLEED SCR,3299-0068-05,GD-ENGG  (I 92816231)</t>
  </si>
  <si>
    <t>0P3937010011  SEAL,SMALL SECTION,3131-0005-05,GD-ENGG  (I 92816231)</t>
  </si>
  <si>
    <t>0P3939240001  O-RING,NBR,20S-T32911 AA,NAKAMURA  (16-25523-4-0)</t>
  </si>
  <si>
    <t>0P3939240002  WSHR,SEAL,SS301 NBR,20ST32911AB,NAKAMURA  (16-25523-4-0)</t>
  </si>
  <si>
    <t>0P3939240004  O-RING,NBR,20S-T32911 AD,NAKAMURA  (16-25523-4-0)</t>
  </si>
  <si>
    <t>0P3939240005  BACK-UP RING,PTFE,20S-T32911 AE,NAKAMURA  (16-25523-4-0)</t>
  </si>
  <si>
    <t>0P3939240006  O-RING,NBR,20S-T32911 AF,NAKAMURA  (16-25523-4-0)</t>
  </si>
  <si>
    <t>FOX s.r.l.</t>
  </si>
  <si>
    <t>0P3939240025  ACUMLTR,BLDR,NBR,5KG CM²,SAC20D22,FOX  (I 2360)</t>
  </si>
  <si>
    <t>1003067</t>
  </si>
  <si>
    <t>Chemtrols Middle East FZE</t>
  </si>
  <si>
    <t>ARCA Regler GmbH</t>
  </si>
  <si>
    <t>Metso Flow Control Oy</t>
  </si>
  <si>
    <t>1004046</t>
  </si>
  <si>
    <t>Control Component India Pvt. Ltd</t>
  </si>
  <si>
    <t>Coperion K-Tron (Switzerland) LLC</t>
  </si>
  <si>
    <t>Bently Nevada LLC</t>
  </si>
  <si>
    <t>1001514</t>
  </si>
  <si>
    <t>1005403</t>
  </si>
  <si>
    <t>1003175</t>
  </si>
  <si>
    <t>NOV (Australia) Pty Ltd.</t>
  </si>
  <si>
    <t>Flowserve India Controls Private Li</t>
  </si>
  <si>
    <t>1003473</t>
  </si>
  <si>
    <t>Motherwell Tank Proctection</t>
  </si>
  <si>
    <t>0P5268190010  PVRV,8IN,0.1BAR,CL150,AL,CNC380S,MTP  (I 5821)</t>
  </si>
  <si>
    <t>1004750</t>
  </si>
  <si>
    <t>0P5268190011  PVRV,2IN,0.0065BAR,CL150,AL,CNC380,MTP  (5821)</t>
  </si>
  <si>
    <t>0P5269300120  DIAPH,3024R0429SV23110DPH,ISGSPA  (I BC18 180115)</t>
  </si>
  <si>
    <t>0P5269310037  GSKT,3024R0429SV231013GSK,ISGSPA  (I BC18 180115)</t>
  </si>
  <si>
    <t>0P5269310038  GSKT,3024R0429SV23104GSK,ISGSPA  (I BC18 180115)</t>
  </si>
  <si>
    <t>0P5269310039  GSKT,3024R0429SV231056GSK,ISGSPA  (I BC18 180115)</t>
  </si>
  <si>
    <t>0P5269310040  GSKT,3024R0429SV231079GSK,ISGSPA  (I BC18 180115)</t>
  </si>
  <si>
    <t>0P5269310041  GSKT,3024R0429SV23110GSK,ISGSPA  (I BC18 180115)</t>
  </si>
  <si>
    <t>0P5269310042  GSKT,3024R0429SV23110GKV,ISGSPA  (I BC18 180115)</t>
  </si>
  <si>
    <t>0P5269310043  GSKT,3024R0429SV23110GKP,ISGSPA  (I BC18 180115)</t>
  </si>
  <si>
    <t>0P5269310044  GSKT,3024R0429SV23112GSK,ISGSPA  (I BC18 180115)</t>
  </si>
  <si>
    <t>0P5269310045  GSKT,3024R0429SV23113GSK,ISGSPA  (I BC18 180115)</t>
  </si>
  <si>
    <t>0P5269310046  GSKT,3024R0429SV23114GSK,ISGSPA  (I BC18 180115)</t>
  </si>
  <si>
    <t>0P5269310047  O-RING SET,3024R0330ORINGSET,ISGSPA  (I BC18 180115)</t>
  </si>
  <si>
    <t>0P5270010278  SPARE PART SET,RKW-478AS,METSO  (001520563)</t>
  </si>
  <si>
    <t>0P5270010527  BODY,VLV,815W112236XZC70,METSO  (001520563)</t>
  </si>
  <si>
    <t>0P5270010528  RPR KIT,RKW-353XZ,METSO  (001520563)</t>
  </si>
  <si>
    <t>Korea Unicom Valve Co.,Ltd.</t>
  </si>
  <si>
    <t>0P5270020018  SEAT+PCKG SEAT,U1006-A25-007 300,3M  (EINV-18-10-04-03)</t>
  </si>
  <si>
    <t>0P5270020020  SEAT+PCKG SEAT,U1006-A25-006 300,UNI-VLV  (EINV-18-10-04-03)</t>
  </si>
  <si>
    <t>0P5270020199  PCKG,SPCR,890002135AAG,CCI  (I CD970000423)</t>
  </si>
  <si>
    <t>0P5270020202  PCKG,GLND,890001435AAG,CCI  (I CD970000423)</t>
  </si>
  <si>
    <t>0P5270020205  PCKG,GLND,890001330AAG,CCI  (I CD970000423)</t>
  </si>
  <si>
    <t>0P5270020210  PCKG,SPCR,890002338AAG,CCI  (I CD970000423)</t>
  </si>
  <si>
    <t>0P5270020213  PCKG,SPCR,890002125AAG,CCI  (I CD970000423)</t>
  </si>
  <si>
    <t>0P5270020214  PCKG,SPCR,890002250AAG,CCI  (I CD970000423)</t>
  </si>
  <si>
    <t>0P5270020219  PCKG,SPCR,890002419AAG,CCI  (I CD970000423)</t>
  </si>
  <si>
    <t>0P5270020220  PCKG,SPCR,890002350AAG,CCI  (I CD970000423)</t>
  </si>
  <si>
    <t>0P5270020221  PCKG,SPCR,890002130AAG,CCI  (I CD970000423)</t>
  </si>
  <si>
    <t>0P5270020223  PCKG,SPCR,890002150AAG,CCI  (I CD970000423)</t>
  </si>
  <si>
    <t>0P5270030209  NUT,BNT,5516000AF,CCI  (I CD970000423)</t>
  </si>
  <si>
    <t>0P5270030211  NUT,250440106,CCI  (I CD970000423)</t>
  </si>
  <si>
    <t>0P5270030215  NUT,BNT,5533000AA,CCI  (I CD970000423)</t>
  </si>
  <si>
    <t>0P5270030224  NUT,BNT,5520000AA,CCI  (I CD970000423)</t>
  </si>
  <si>
    <t>0P5270030225  STUD,323710065,CCI  (I CD970000423)</t>
  </si>
  <si>
    <t>0P5270030226  NUT,250440342,CCI  (I CD970000423)</t>
  </si>
  <si>
    <t>0P5270030230  STUD,323703004,CCI  (I CD970000423)</t>
  </si>
  <si>
    <t>0P5270030231  NUT,250440056,CCI  (I CD970000423)</t>
  </si>
  <si>
    <t>0P5270030232  STUD,123702004,CCI  (I CD970000423)</t>
  </si>
  <si>
    <t>0P5270030234  NUT,BNT,5542000AJ,CCI  (I CD970000423)</t>
  </si>
  <si>
    <t>0P5270030243  STUD,BNT,5320140AD,CCI  (I CD970000423)</t>
  </si>
  <si>
    <t>0P5270030244  NUT,BNT,5520000AE,CCI  (I CD970000423)</t>
  </si>
  <si>
    <t>0P5270030246  NUT,250440266,CCI  (I CD970000423)</t>
  </si>
  <si>
    <t>0P5270030247  STUD,323701069,CCI  (I CD970000423)</t>
  </si>
  <si>
    <t>0P5270030248  NUT,250440253,CCI  (I CD970000423)</t>
  </si>
  <si>
    <t>0P5270030250  STUD,323719191,CCI  (I CD970000423)</t>
  </si>
  <si>
    <t>0P5270030253  STUD,BNT,UPR,5310055AA,CCI  (I CD970000423)</t>
  </si>
  <si>
    <t>0P5270030254  STUD,BNT,LWR,5316115AA,CCI  (I CD970000423)</t>
  </si>
  <si>
    <t>0P5270030255  STUD,BNT,5324230AA,CCI  (I CD970000423)</t>
  </si>
  <si>
    <t>0P5270030256  STUD,BNT,5330140AA,CCI  (I CD970000423)</t>
  </si>
  <si>
    <t>0P5270030257  STUD,023703002,CCI  (I CD970000423)</t>
  </si>
  <si>
    <t>0P5270030258  NUT,250440470,CCI  (I CD970000423)</t>
  </si>
  <si>
    <t>0P5270030259  STUD,BNT,5324170AA,CCI  (I CD970000423)</t>
  </si>
  <si>
    <t>0P5270030260  STUD,BNT,5324260AA,CCI  (I CD970000423)</t>
  </si>
  <si>
    <t>0P5270030261  STUD,BNT,5320120AA,CCI  (I CD970000423)</t>
  </si>
  <si>
    <t>0P5270030262  NUT,BNT,UPR,5510000AA,CCI  (I CD970000423)</t>
  </si>
  <si>
    <t>0P5270030263  STUD,BNT,5316120AA,CCI  (I CD970000423)</t>
  </si>
  <si>
    <t>0P5270030264  STUD,BNT,5316075AA,CCI  (I CD970000423)</t>
  </si>
  <si>
    <t>0P5270030267  STUD,BNT,5336220AA,CCI  (I CD970000423)</t>
  </si>
  <si>
    <t>0P5270030268  STUD,FLG,5336180AA,CCI  (I CD970000423)</t>
  </si>
  <si>
    <t>0P5270030269  NUT,BNT,5536000AA,CCI  (I CD970000423)</t>
  </si>
  <si>
    <t>0P5270030270  STUD,BNT,5333210AA,CCI  (I CD970000423)</t>
  </si>
  <si>
    <t>0P5270040006  RPR KIT,ACTR,15RK39,FLOWSERV  (387120130)</t>
  </si>
  <si>
    <t>0P5270050044  VLV BLCK,MPVB10033,STATEC  (500182)</t>
  </si>
  <si>
    <t>0P5271110381  RPR KIT,251921,METSO  (001520563)</t>
  </si>
  <si>
    <t>0P5551870009  CBL,EXT,4M,330130-040-01-IN,BENTLY-N  (I 1007676352)</t>
  </si>
  <si>
    <t>0P5551870015  PROBE,M10X1,33010403051002IN,BENTLY-N  (I 1007676352)</t>
  </si>
  <si>
    <t>0P5551870016  PROXMTR,XL,9M,330180-91-IN,BENTLY-N  (I 1007567616)</t>
  </si>
  <si>
    <t>1003567</t>
  </si>
  <si>
    <t>0P5551870017  PROBE,M10X1,33010400031001IN,BENTLY-N  (I 1007676352)</t>
  </si>
  <si>
    <t>0P5551871062  CBL,EXT,16710-15,BENTLY-N  (I 1007534470)</t>
  </si>
  <si>
    <t>0P5551871081  CBL,COAXIAL,PVC,0.25MM²,MELD10038,STATEC  (I 500182)</t>
  </si>
  <si>
    <t>0P5580760098  TERM BLCK,125808-08,BENTLY-N  (I 1007632527)</t>
  </si>
  <si>
    <t>LANXESS SALES NETHERLANDS B.V</t>
  </si>
  <si>
    <t>0T2544480001  GSKT,SPW,NON ASB,562X609MM,3MM  (I 28920-25790)</t>
  </si>
  <si>
    <t>0T3048010006  BELT,DR,5V,95IN  (I 28920-25790)</t>
  </si>
  <si>
    <t>Mster file sr no.</t>
  </si>
  <si>
    <t>Docs SR No.</t>
  </si>
  <si>
    <t>BoE Sr No.</t>
  </si>
  <si>
    <t>0000569</t>
  </si>
  <si>
    <t>0P0631060008, VISCO SEAL,LM-500B20B-03A#01,KOBE,  (21-28097 28098-0)</t>
  </si>
  <si>
    <t>III125</t>
  </si>
  <si>
    <t>0P0631060009, VISCO  SEAL,LM-500B20B-03A#02,KOBE,  (21-28097 28098-0)</t>
  </si>
  <si>
    <t>III126</t>
  </si>
  <si>
    <t>0P0631060013, SCREW SEAL,LM-500E10A-03A#01,KOBE,  (21-28097 28098-0)</t>
  </si>
  <si>
    <t>III127</t>
  </si>
  <si>
    <t>0P0631060014, SCREW SEAL,LM-500E10A-03A#02,KOBE,  (21-28097 28098-0)</t>
  </si>
  <si>
    <t>III128</t>
  </si>
  <si>
    <t>0P0631060015, BEARING SPACER(1),LM-500E10A-08A#01,KOBE,  (21-28097 28098-0)</t>
  </si>
  <si>
    <t>III129</t>
  </si>
  <si>
    <t>0P0631060016, BEARING SPACER(3),LM-500E10A-17A,KOBE,  (21-28097 28098-0)</t>
  </si>
  <si>
    <t>III130</t>
  </si>
  <si>
    <t>0P0631060027, SCREW BEARING(1),LM-500G10A-05A,KOBE,  (21-28097 28098-0)</t>
  </si>
  <si>
    <t>III131</t>
  </si>
  <si>
    <t>0P0631060028, SCREW BEARING(2),LM-500G10A-06A,KOBE,  (21-28097 28098-0)</t>
  </si>
  <si>
    <t>III132</t>
  </si>
  <si>
    <t>0P0631060049, VISCO  SEAL,GP-12G10C#01,KOBE,  (21-28097 28098-0)</t>
  </si>
  <si>
    <t>III133</t>
  </si>
  <si>
    <t>0P0631060050, VISCO  SEAL,GP-12G10G,KOBE,  (21-28097 28098-0)</t>
  </si>
  <si>
    <t>III134</t>
  </si>
  <si>
    <t>0P0631060082, WINDOW GLASS,UC-425H30A-20A,KOBE,  (21-28097 28098-0)</t>
  </si>
  <si>
    <t>III135</t>
  </si>
  <si>
    <t>0P0631060091, SLEEVE(1),UC-1000J10A-21A,KOBE,  (21-28097 28098-0)</t>
  </si>
  <si>
    <t>III136</t>
  </si>
  <si>
    <t>0P0631060092, SLEEVE(2),UC-1000J10A-22A,KOBE,  (21-28097 28098-0)</t>
  </si>
  <si>
    <t>III137</t>
  </si>
  <si>
    <t>0P0631060093, SLEEVE(3),UC-1000J10A-23A,KOBE,  (21-28097 28098-0)</t>
  </si>
  <si>
    <t>III138</t>
  </si>
  <si>
    <t>0P0631060116, SUCTION FILTER,AE-PS29BJ#14,KOBE,  (21-28097 28098-0)</t>
  </si>
  <si>
    <t>III139</t>
  </si>
  <si>
    <t>0P0631060420, BRG,KPA2851400340,JPSTL,  (MH22-0083A)</t>
  </si>
  <si>
    <t>III140</t>
  </si>
  <si>
    <t>0P0631060576, PARAL KEY-DBL RND,BPLG-KT-0+,KOBE,  (21-28097 28098-0)</t>
  </si>
  <si>
    <t>III141</t>
  </si>
  <si>
    <t>0P0631060577, BRG RTNR,LM-500B10B-03A,KOBE,  (21-28097 28098-0)</t>
  </si>
  <si>
    <t>III142</t>
  </si>
  <si>
    <t>0P0631060578, SLDNG  PLT,LM-500B10A-07A,KOBE,  (21-28097 28098-0)</t>
  </si>
  <si>
    <t>III143</t>
  </si>
  <si>
    <t>0P0631060579, CLAMP RING,LM-500B10A-08A,KOBE,  (21-28097 28098-0)</t>
  </si>
  <si>
    <t>III144</t>
  </si>
  <si>
    <t>0P0631060580, BRG SPCR,LM-500B10B-28A,KOBE,  (21-28097 28098-0)</t>
  </si>
  <si>
    <t>III145</t>
  </si>
  <si>
    <t>0P0631060582, AIR BRTHR,606-PS-20A#01,KOBE,  (21-28097 28098-0)</t>
  </si>
  <si>
    <t>III146</t>
  </si>
  <si>
    <t>0P0631060583, DUST  DEFLR,LM-500B10B-52A,KOBE,  (21-28097 28098-0)</t>
  </si>
  <si>
    <t>III147</t>
  </si>
  <si>
    <t>0P0631060584, GUIDE BUSH,LM-500C-30E-02A,KOBE,  (21-28097 28098-0)</t>
  </si>
  <si>
    <t>III148</t>
  </si>
  <si>
    <t>0P0631060585, DISC CPLG,LM-500G10A-41A#01,KOBE,  (21-28097 28098-0)</t>
  </si>
  <si>
    <t>III149</t>
  </si>
  <si>
    <t>0P0631060586, THRUST PLT,56,LM-N227B#16,KOBE,  (21-28097 28098-0)</t>
  </si>
  <si>
    <t>III150</t>
  </si>
  <si>
    <t>0P0631060589, BSHG,GP-9F05D,KOBE,  (21-28097 28098-0)</t>
  </si>
  <si>
    <t>III151</t>
  </si>
  <si>
    <t>0P0631060590, CLAMP CYL,UC-1000M11A-10A#01,KOBE,  (21-28097 28098-0)</t>
  </si>
  <si>
    <t>III152</t>
  </si>
  <si>
    <t>0P0631070531, OIL SEAL RTNR,LM-500B10B-05A,KOBE,  (21-28097 28098-0)</t>
  </si>
  <si>
    <t>III153</t>
  </si>
  <si>
    <t>0P0631080007, INSIDE RING,LM-500E10A-04A,KOBE,  (21-28097 28098-0)</t>
  </si>
  <si>
    <t>III154</t>
  </si>
  <si>
    <t>0P0631080263, CAP SCR,HEX SOC,0A481H850120,JPSTL,  (M22-912-1)</t>
  </si>
  <si>
    <t>III155</t>
  </si>
  <si>
    <t>0P0631080532, LOCK NUT(2),UC-1000J10A-27B,KOBE,  (21-28097 28098-0)</t>
  </si>
  <si>
    <t>III156</t>
  </si>
  <si>
    <t>0P0631080533, PRE-LOAD SPRG,UC-1000J10A-45A,KOBE,  (21-28097 28098-0)</t>
  </si>
  <si>
    <t>III157</t>
  </si>
  <si>
    <t>0P0631080534, SLIDE KEY,UC-1000J10A-72B,KOBE,  (21-28097 28098-0)</t>
  </si>
  <si>
    <t>III158</t>
  </si>
  <si>
    <t>0P0631080535, PRE-LOAD SPRG,UC-1000J10A-78A,KOBE,  (21-28097 28098-0)</t>
  </si>
  <si>
    <t>III159</t>
  </si>
  <si>
    <t>0P0631080536, OILES BUSH,UC-1000J10A-86B,KOBE,  (21-28097 28098-0)</t>
  </si>
  <si>
    <t>III160</t>
  </si>
  <si>
    <t>0P0631080537, DISC SPRG,UC-1000J10A-102A,KOBE,  (21-28097 28098-0)</t>
  </si>
  <si>
    <t>III161</t>
  </si>
  <si>
    <t>0P0631080538, SLIDE KEY,UC-1000J10A-76A,KOBE,  (21-28097 28098-0)</t>
  </si>
  <si>
    <t>III162</t>
  </si>
  <si>
    <t>0P0631080539, PRE-LOAD SPRG(1),UC-1000J10+,KOBE,  (21-28097 28098-0)</t>
  </si>
  <si>
    <t>III163</t>
  </si>
  <si>
    <t>0P0631080540, PRE-LOAD SPRG(2),UC-1000J10+,KOBE,  (21-28097 28098-0)</t>
  </si>
  <si>
    <t>III164</t>
  </si>
  <si>
    <t>0P0631080541, CONED DISC SPRG,LM-500B10A-11A,KOBE,  (21-28097 28098-0)</t>
  </si>
  <si>
    <t>III165</t>
  </si>
  <si>
    <t>0P0631080544, CONED DISC SPRG,LM-500G10A-49A,KOBE,  (21-28097 28098-0)</t>
  </si>
  <si>
    <t>III166</t>
  </si>
  <si>
    <t>0P0631080545, CONED DISC SPRG1,LM-500H10A-15A,KOBE,  (21-28097 28098-0)</t>
  </si>
  <si>
    <t>III167</t>
  </si>
  <si>
    <t>0P0631080546, CONED DISC SPRG(2),LM-500H10A-16A,KOBE,  (21-28097 28098-0)</t>
  </si>
  <si>
    <t>III168</t>
  </si>
  <si>
    <t>0P0631080547, HEX SOC BOLT,BBLK-RA-M008-022,KOBE,  (21-28097 28098-0)</t>
  </si>
  <si>
    <t>III169</t>
  </si>
  <si>
    <t>0P0631080549, SPRG,LM-500E10A-10A,KOBE,  (21-28097 28098-0)</t>
  </si>
  <si>
    <t>III170</t>
  </si>
  <si>
    <t>0P0631160011, LOCK NUT(1)EA,UC-1000J10A-27A,KOBE,  (21-28097 28098-0)</t>
  </si>
  <si>
    <t>III171</t>
  </si>
  <si>
    <t>0P0641040002, TAPP STUD,THD,25MM,12MM,5367/001,RATH,  (90525361)</t>
  </si>
  <si>
    <t>III172</t>
  </si>
  <si>
    <t>0P0655800057, BELT TIGHTENER,0913-70090,K-TRON,  (30175312/302114380)</t>
  </si>
  <si>
    <t>III173</t>
  </si>
  <si>
    <t>0P0655800069, GEAR,AL,9497-26152,K-TRON,  (30175312/302114380)</t>
  </si>
  <si>
    <t>III174</t>
  </si>
  <si>
    <t>0P0655800190, COV,GEAR BOX,9497-30026,K-TRON,  (30194902,  302114380)</t>
  </si>
  <si>
    <t>III176</t>
  </si>
  <si>
    <t>0P0655800192, SPCR,9522-30306,K-TRON,  (30194902,  302114380)</t>
  </si>
  <si>
    <t>III177</t>
  </si>
  <si>
    <t>0P0655800207, PINION,9522-30300,K-TRON,  (30194902,  302114380)</t>
  </si>
  <si>
    <t>III178</t>
  </si>
  <si>
    <t>0P0655800209, WORM GEAR SET,9522-30295,K-TRON,  (30194902,  302114380)</t>
  </si>
  <si>
    <t>III179</t>
  </si>
  <si>
    <t>0P0655800231, CPLG,9226-40111,K-TRON,  (30194902,  302114380)</t>
  </si>
  <si>
    <t>0P0655800232, CPLG,9226-40114,K-TRON,  (30194902,  302114380)</t>
  </si>
  <si>
    <t>III181</t>
  </si>
  <si>
    <t>0P0655800252, SFT,AGITR,9522-35079,K-TRON,  (30194902,  302114380)</t>
  </si>
  <si>
    <t>III182</t>
  </si>
  <si>
    <t>0P0655800254, RTNR,AGITR,9522-34928,K-TRON,  (30194902,  302114380)</t>
  </si>
  <si>
    <t>III183</t>
  </si>
  <si>
    <t>0P0655800278, SPCR,9522-33566,K-TRON,  (30194902,  302114380)</t>
  </si>
  <si>
    <t>III184</t>
  </si>
  <si>
    <t>0P0655810048, GSKT RING,SILICON,9324-70044,K-TRON,  (30175312/302114380)</t>
  </si>
  <si>
    <t>III185</t>
  </si>
  <si>
    <t>0P0655810149, V-CLAMP,254MM,9219-70024,K-TRON,  (30194902,  302114380)</t>
  </si>
  <si>
    <t>III187</t>
  </si>
  <si>
    <t>0P0655810151, SFT SEAL,9578-26890,K-TRON,  (30194902,  302114380)</t>
  </si>
  <si>
    <t>III188</t>
  </si>
  <si>
    <t>0P0655810152, SEAL,9324-40070,K-TRON,  (30194902,  302114380)</t>
  </si>
  <si>
    <t>III189</t>
  </si>
  <si>
    <t>0P0655810156, SEAL,9324-40050,K-TRON,  (30194902,  302114380)</t>
  </si>
  <si>
    <t>III190</t>
  </si>
  <si>
    <t>0P0655820020, SCR,SEAL,0921-90024,K-TRON,  (30175312/302114380)</t>
  </si>
  <si>
    <t>III191</t>
  </si>
  <si>
    <t>0P0670260007, T-INSERT,CO0098800208/T1-T14,COEK-ENG,  (19-0251/PR18-076)</t>
  </si>
  <si>
    <t>III192</t>
  </si>
  <si>
    <t>0P0680110014, SLV,EPDM,8IN,80114,ROTEXSCR,  (SO00150990,,SO00197741)</t>
  </si>
  <si>
    <t>III193</t>
  </si>
  <si>
    <t>0P0680110032, SNAP RING,133492,ROTEXSCR,  (SO00150990,,SO00197741)</t>
  </si>
  <si>
    <t>III194</t>
  </si>
  <si>
    <t>0P0680130004, CAP SCR,101202,ROTEXSCR,  (SO00150990,,SO00197741)</t>
  </si>
  <si>
    <t>III195</t>
  </si>
  <si>
    <t>0P0680140004, SCRN,SS304,0.0180X59X143,834526,ROTEXSCR,  (SO00150990,,SO00197741)</t>
  </si>
  <si>
    <t>III196</t>
  </si>
  <si>
    <t>0P0802030441, BACK-UP RING,PFA,OASB-R261,ELLIOTT,  (N21A629-01,16A254AF)</t>
  </si>
  <si>
    <t>III285</t>
  </si>
  <si>
    <t>0P0802040045, O-RING,FKM,AC522042#32,KOBE,  (16-25523,4-0)</t>
  </si>
  <si>
    <t>III294</t>
  </si>
  <si>
    <t>0P0802040046, O-RING,FKM,AC522042#16,KOBE,  (16-25523,4-0)</t>
  </si>
  <si>
    <t>III295</t>
  </si>
  <si>
    <t>0P0802040221, O-RING,FPM,OAS-RD244,ELLIOTT,  (N21A629-01,16A254AF)</t>
  </si>
  <si>
    <t>III306</t>
  </si>
  <si>
    <t>0P1005010041, SPACE HTR,EMR504141,NIDEC,  (317001864)</t>
  </si>
  <si>
    <t>III339</t>
  </si>
  <si>
    <t>0P1005010053, DE/NDE BRG,RTD,1000155085,THRMOENG,  (798)</t>
  </si>
  <si>
    <t>III340</t>
  </si>
  <si>
    <t>0P1005010074, SPACE HTR,1000156658,NIDEC,  (317001864)</t>
  </si>
  <si>
    <t>III341</t>
  </si>
  <si>
    <t>0P1102330033, PSU,110VDC,0P6258A,GUTOR,  (99019855,,99023741)</t>
  </si>
  <si>
    <t>III361</t>
  </si>
  <si>
    <t>0P1147010270, FAN INTFC,WO/SPLY,0P2367,GUTOR,  (99008862/99019855)</t>
  </si>
  <si>
    <t>0P1147010366, PSU,0P0280,GUTOR,  (99019855,,99023740)</t>
  </si>
  <si>
    <t>III396</t>
  </si>
  <si>
    <t>0P1147010367, PSU,220VDC,0P0284,GUTOR,  (99019855,,99023741)</t>
  </si>
  <si>
    <t>III397</t>
  </si>
  <si>
    <t>0P1147010448, STATIC RAM,8KX8,351-0003,GUTOR,  (99019855,,99023741)</t>
  </si>
  <si>
    <t>III398</t>
  </si>
  <si>
    <t>0P1149010763, TRAFO,CUR,DC,0P6290B,P007/P009,GUTOR,  (99016373, 99023741)</t>
  </si>
  <si>
    <t>III411</t>
  </si>
  <si>
    <t>0P2574450038, REFR MAT,MINERAL WOOL PLT,P750/120,RATH,  (90487959)</t>
  </si>
  <si>
    <t>III583</t>
  </si>
  <si>
    <t>0P2574450039, REFR MAT,CALCIUMSILIKAT,CAS 1000,RATH,  (90487959)</t>
  </si>
  <si>
    <t>III584</t>
  </si>
  <si>
    <t>0P2574450040, REFR MAT,CALCIUMSILIKAT,CAS 1100,RATH,  (90487959)</t>
  </si>
  <si>
    <t>III585</t>
  </si>
  <si>
    <t>0P2574450041, REFR MAT,COMB ANHR SET,SKA50S,RATH,  (90525361)</t>
  </si>
  <si>
    <t>III586</t>
  </si>
  <si>
    <t>0P2574450044, REFR MAT,VACCUM PLT,KERFORM KVS121H,RATH,  (90487959)</t>
  </si>
  <si>
    <t>III587</t>
  </si>
  <si>
    <t>0P2574450045, REFR MAT,BRICK ANHR,RATH SA-184,RATH,  (90525361)</t>
  </si>
  <si>
    <t>III588</t>
  </si>
  <si>
    <t>0P2574450046, REFR MAT,BRICK ANHR,RATH SA-250,RATH,  (90525361)</t>
  </si>
  <si>
    <t>III589</t>
  </si>
  <si>
    <t>0P2574450047, REFR MAT,COMB ANHR SET,RATH SKA50SL,RATH,  (90525361)</t>
  </si>
  <si>
    <t>III590</t>
  </si>
  <si>
    <t>0P2574450050, REFR MAT,ANHR,RATH SKA50SR,RATH,  (90525361)</t>
  </si>
  <si>
    <t>III591</t>
  </si>
  <si>
    <t>0P2574450051, REFR MAT,ANHR,RATH KA50-H,RATH,  (90525361)</t>
  </si>
  <si>
    <t>III592</t>
  </si>
  <si>
    <t>0P2574450055, REFR MAT,HTW MDL,ALSITRAMOD14200M14,RATH,  (90525361)</t>
  </si>
  <si>
    <t>III593</t>
  </si>
  <si>
    <t>0P2574450056, REFR MAT,THD ROD,RATH GST-M8-70,RATH,  (90525361)</t>
  </si>
  <si>
    <t>III594</t>
  </si>
  <si>
    <t>0P2574450058, REFR MAT,HEX NUT,RATH SKM-M8,RATH,  (90525361)</t>
  </si>
  <si>
    <t>III595</t>
  </si>
  <si>
    <t>0P2574450059, REFR MAT,ASSY CLIP,RATH MC-6.5,RATH,  (90525361)</t>
  </si>
  <si>
    <t>III596</t>
  </si>
  <si>
    <t>0P2574450062, REFR MAT,HTW MDL,ALSITRAMOD14200M10,RATH,  (90525361)</t>
  </si>
  <si>
    <t>III597</t>
  </si>
  <si>
    <t>0P2574450074, REFR MAT,STYROFOAM PLT,THK20MM,RATH,  (90487959)</t>
  </si>
  <si>
    <t>M2</t>
  </si>
  <si>
    <t>III598</t>
  </si>
  <si>
    <t>0P2574450075, REFR MAT,PEEP DR FRAME,RFSZBS00034,RATH,  (90487959)</t>
  </si>
  <si>
    <t>III599</t>
  </si>
  <si>
    <t>AMARILLO GEAR COMPANY LLC</t>
  </si>
  <si>
    <t>0P3039100130, SEAL PLT,UPPER,34084,AMARILLO,  (116944)</t>
  </si>
  <si>
    <t>III766</t>
  </si>
  <si>
    <t>0P3039100132, HORIZ CARRIER,D4-13,AMARILLO,  (116944)</t>
  </si>
  <si>
    <t>III767</t>
  </si>
  <si>
    <t>0P3039100133, HORIZ SEAL PLT,D5-16A,AMARILLO,  (116944)</t>
  </si>
  <si>
    <t>III768</t>
  </si>
  <si>
    <t>0P3039100134, OIL PACKT COV PLT,D4-18,AMARILLO,  (116944)</t>
  </si>
  <si>
    <t>III769</t>
  </si>
  <si>
    <t>0P3039100135, UPPER BRG COV,D4-19M,AMARILLO,  (116944)</t>
  </si>
  <si>
    <t>III770</t>
  </si>
  <si>
    <t>0P3039100136, OIL SLINR PLT,D4-20,AMARILLO,  (116944)</t>
  </si>
  <si>
    <t>III771</t>
  </si>
  <si>
    <t>0P3039100137, VERTI SEAL,34085,AMARILLO,  (116944)</t>
  </si>
  <si>
    <t>III772</t>
  </si>
  <si>
    <t>0P3039100138, GEAR MOUNT (3),D4-22,AMARILLO,  (116944)</t>
  </si>
  <si>
    <t>III773</t>
  </si>
  <si>
    <t>0P3039100139, ABOVE GEAR SPCR,450-A36,AMARILLO,  (116944)</t>
  </si>
  <si>
    <t>III774</t>
  </si>
  <si>
    <t>0P3039100140, GEAR SPCR,451-A36,AMARILLO,  (116944)</t>
  </si>
  <si>
    <t>III775</t>
  </si>
  <si>
    <t>0P3039100141, BELOW GEAR SPCR,452-A36,AMARILLO,  (116944)</t>
  </si>
  <si>
    <t>III776</t>
  </si>
  <si>
    <t>0P3039100142, BELOW GEAR SPCR,453-A36,AMARILLO,  (116944)</t>
  </si>
  <si>
    <t>III777</t>
  </si>
  <si>
    <t>0P3039100143, HELI SPCR,XF-A36,AMARILLO,  (116944)</t>
  </si>
  <si>
    <t>III778</t>
  </si>
  <si>
    <t>0P3039100146, OIL SLINR,OIL SLINR,34022,AMARILLO,  (116944)</t>
  </si>
  <si>
    <t>III779</t>
  </si>
  <si>
    <t>0P3039100151, GEAR KEY,GEAR KEY,910-A36,AMARILLO,  (116944)</t>
  </si>
  <si>
    <t>III780</t>
  </si>
  <si>
    <t>0P3039100153, GEAR KEY(O/P SFT),912-A36,AMARILLO,  (116944)</t>
  </si>
  <si>
    <t>III781</t>
  </si>
  <si>
    <t>0P3039100154, OIL SLINR KEY(4),913-A36,AMARILLO,  (116944)</t>
  </si>
  <si>
    <t>III782</t>
  </si>
  <si>
    <t>0P3039100156, BRG ADJUSTMENT PLT,34086,AMARILLO,  (116944)</t>
  </si>
  <si>
    <t>III783</t>
  </si>
  <si>
    <t>0P3039100157, SNAP RING (O/P SFT),3100-650,AMARILLO,  (116944)</t>
  </si>
  <si>
    <t>III784</t>
  </si>
  <si>
    <t>0P3039160201, BRG SHIM SET OUT+INTERIM,SM A36,AMARILLO,  (116944)</t>
  </si>
  <si>
    <t>III785</t>
  </si>
  <si>
    <t>GBM S.r.l.</t>
  </si>
  <si>
    <t>0P3922010103, FLTR,4711.3,45,120,1500,GBM SRL,  (2023-A601-000160)</t>
  </si>
  <si>
    <t>III867</t>
  </si>
  <si>
    <t>0P3922010104, FLTR,4713.3,52,120,2500,GBM SRL,  (2023-A601-000160)</t>
  </si>
  <si>
    <t>III868</t>
  </si>
  <si>
    <t>Pelletizer Knives Inc.</t>
  </si>
  <si>
    <t>0P4003060037, BLADE,CUTTER,16X35X207MM,F/PELLETIZER,  (37339,,37046)</t>
  </si>
  <si>
    <t>III902</t>
  </si>
  <si>
    <t>0P4102200035, SEALING,SOFT,2221863,ARCA,  (3592803/3620661)</t>
  </si>
  <si>
    <t>III943</t>
  </si>
  <si>
    <t>0P4102200041, PCKG SET,PTFE,2223282,LINDE,  (3592803/3620661)</t>
  </si>
  <si>
    <t>III944</t>
  </si>
  <si>
    <t>0P4102200043, ELEM,SEALING,GPH,3065903,LINDE,  (3592803/3620661)</t>
  </si>
  <si>
    <t>III945</t>
  </si>
  <si>
    <t>0P4102200044, ELEM,SEALING,VITON-B,2232196,LINDE,  (3592803/3620661)</t>
  </si>
  <si>
    <t>III946</t>
  </si>
  <si>
    <t>0P4102200045, SPRT RING,PTFE,2232194,LINDE,  (3592803/3620661)</t>
  </si>
  <si>
    <t>III947</t>
  </si>
  <si>
    <t>0P4102200046, BELT,GUIDING,TURCITE T47,3062514,LINDE,  (3592803/3620661/3620661)</t>
  </si>
  <si>
    <t>III948</t>
  </si>
  <si>
    <t>REFTECK SOLUTIONS EUROPE GMBH</t>
  </si>
  <si>
    <t>0P4102206449, SPARE KIT,F/M40TS7A110-HC,MVA,  (12432023)</t>
  </si>
  <si>
    <t>III1023</t>
  </si>
  <si>
    <t>0P4102210493, O-RING,VITON-B,2222157,LINDE,  (3592803/3620661/3620661)</t>
  </si>
  <si>
    <t>III1035</t>
  </si>
  <si>
    <t>0P4102210494, GSKT,GPH,2215324,LINDE,  (3592803/3620661)</t>
  </si>
  <si>
    <t>III1036</t>
  </si>
  <si>
    <t>0P4102210495, O-RING,VITON-B,2221861,LINDE,  (3592803/3620661)</t>
  </si>
  <si>
    <t>III1037</t>
  </si>
  <si>
    <t>0P4103330005, THERMOSTATIC CTRL VLV,M40TS7A110-HC,MVA,  (12432023)</t>
  </si>
  <si>
    <t>III1126</t>
  </si>
  <si>
    <t>SCHUHMANN MESSTECHNIK GMBH &amp; CO. KG</t>
  </si>
  <si>
    <t>0P4108010046, SW,LIMIT,24VDC,DGW1.00GDC005,SCHUHMAN,  (2022-10706)</t>
  </si>
  <si>
    <t>III1136</t>
  </si>
  <si>
    <t>0P4119110032, PROBE,PROX,33070100251011IN,BENTLY-N,  (1007438733)</t>
  </si>
  <si>
    <t>III1160</t>
  </si>
  <si>
    <t>0P4119110034, VELOMITOR,330525-01,BENTLY-N,  (1007534470/1007893152)</t>
  </si>
  <si>
    <t>III1161</t>
  </si>
  <si>
    <t>0P4119110036, ACCLRMTR,330400-01-05,BENTLY-N,  (1007534470/1007567616)</t>
  </si>
  <si>
    <t>III1162</t>
  </si>
  <si>
    <t>0P4145140030, PROBE,PROX,M8,1M,330904-08-15+,BENTLY-N,  (1007567616,,1007650738)</t>
  </si>
  <si>
    <t>III1175</t>
  </si>
  <si>
    <t>0P4151070017, SW,PRESS,1/4IN BSP,30TO300BAR,K57,FOX,  (317001864)</t>
  </si>
  <si>
    <t>III1177</t>
  </si>
  <si>
    <t>0P4165010035, PLUG CONNR,2028437,SICK,  (CME/JP068/T-019/190300042)</t>
  </si>
  <si>
    <t>III1200</t>
  </si>
  <si>
    <t>0P4165010435, PCB ASSY,0000025151,K-TRON,  (30175312/CO247683)</t>
  </si>
  <si>
    <t>III1207</t>
  </si>
  <si>
    <t>0P4207020469, STATR,3208541112,R&amp;M,  (AU799460)</t>
  </si>
  <si>
    <t>III1447</t>
  </si>
  <si>
    <t>0P4207040338, WSHR,SCR,RTNG,3200001005,R&amp;M,  (AU723964)</t>
  </si>
  <si>
    <t>III1480</t>
  </si>
  <si>
    <t>0P4207050003, CRTG,FLTR,F/PMP,LDB1,JO,1000153277-06,  (317001864)</t>
  </si>
  <si>
    <t>III1484</t>
  </si>
  <si>
    <t>0P4207060022, NRV,F/PMP,LDB1,JO,1000153277-07,  (317001864)</t>
  </si>
  <si>
    <t>III1490</t>
  </si>
  <si>
    <t>0P4705200026, MDL,DIODE,RECTIFIER,SKKD100/16,SEMIKRON,  (317001864)</t>
  </si>
  <si>
    <t>III1604</t>
  </si>
  <si>
    <t>0P5112090041, TUBE,MTL,STL,14MM,1.5MM,9369/014,RATH,  (90525361)</t>
  </si>
  <si>
    <t>III1630</t>
  </si>
  <si>
    <t>0P5269300976, NOZL,W21140.08130.XH1Z,TAI,  (869-2022)</t>
  </si>
  <si>
    <t>III1674</t>
  </si>
  <si>
    <t>0P5269300977, DISC,426382.10120.MKDZ,TAI,  (869-2022)</t>
  </si>
  <si>
    <t>III1675</t>
  </si>
  <si>
    <t>0P5269300978, SET OF GSKTS,340120.23120.MUZZ,TAI,  (869-2022)</t>
  </si>
  <si>
    <t>III1676</t>
  </si>
  <si>
    <t>0P5269300979, NOZL,973080.08471.XH1Z,TAI,  (869-2022)</t>
  </si>
  <si>
    <t>III1677</t>
  </si>
  <si>
    <t>0P5269300980, DISC HLDR,9R2190.58520.YAZZ,TAI,  (869-2022)</t>
  </si>
  <si>
    <t>III1678</t>
  </si>
  <si>
    <t>0P5269300981, DISC,9R2190.30020.08Z3,TAI,  (869-2022)</t>
  </si>
  <si>
    <t>III1679</t>
  </si>
  <si>
    <t>0P5269300982, GUIDE,973190.12421.XHZZ,TAI,  (869-2022)</t>
  </si>
  <si>
    <t>III1680</t>
  </si>
  <si>
    <t>0P5269300984, O-RING SET,927000.28121.PI3Z,TAI,  (869-2022)</t>
  </si>
  <si>
    <t>III1681</t>
  </si>
  <si>
    <t>0P5269300985, CRTG FLTR,092067.00080.XJZZ,TAI,  (869-2022)</t>
  </si>
  <si>
    <t>III1682</t>
  </si>
  <si>
    <t>0P5269300986, SET OF GSKTS,972580.19920.PAZZ,TAI,  (869-2022)</t>
  </si>
  <si>
    <t>III1683</t>
  </si>
  <si>
    <t>0P5269300987, O-RING SET,FLTR,978741.90120.PI3Z,TAI,  (869-2022)</t>
  </si>
  <si>
    <t>III1684</t>
  </si>
  <si>
    <t>0P5269320453, SPRG,000003.25370.AMZM,TAI,  (869-2022)</t>
  </si>
  <si>
    <t>III1692</t>
  </si>
  <si>
    <t>0P5269320454, SPRG,000009.13100.MKZM,TAI,  (869-2022)</t>
  </si>
  <si>
    <t>III1693</t>
  </si>
  <si>
    <t>0P5270023006, SHAFT,U1006-A25-006-400,KOREA,  (E2210-011CI001)</t>
  </si>
  <si>
    <t>III1758</t>
  </si>
  <si>
    <t>0P5270023007, SFT BRG SET,U1006-A25-006-410,KOREA,  (E2210-011CI001)</t>
  </si>
  <si>
    <t>III1759</t>
  </si>
  <si>
    <t>0P5270023008, SFT RTNR,U1006-A25-006-420,KOREA,  (E2210-011CI001)</t>
  </si>
  <si>
    <t>III1760</t>
  </si>
  <si>
    <t>0P5270030340, DISC,U1006-A25-006-200,KOREA,  (E2210-011CI001)</t>
  </si>
  <si>
    <t>III1761</t>
  </si>
  <si>
    <t>0P5270030341, DISC PIN,U1006-A25-006-220,KOREA,  (E2210-011CI001)</t>
  </si>
  <si>
    <t>III1762</t>
  </si>
  <si>
    <t>0P5270070054, VLV CTRLR,ND9106HX-DS04-A3,METSO,  (001520563/0001705812)</t>
  </si>
  <si>
    <t>III1764</t>
  </si>
  <si>
    <t>0P5270070055, VLV CTRLR,ND9103HX-DS04-A3,METSO,  (001520563/0001705812)</t>
  </si>
  <si>
    <t>III1765</t>
  </si>
  <si>
    <t>Bently Nevada LLC/BHEL GE GAS TURBINE SERVICES PVT. LTD</t>
  </si>
  <si>
    <t>0P5551870007, CBL,EXT,7.5M,21747-075-01,BENTLY-N,  (1007462052,,1007676352,,TS-I20-1448)</t>
  </si>
  <si>
    <t>III1780</t>
  </si>
  <si>
    <t>SI Group Singapore(SGAA) Pte. Ltd.</t>
  </si>
  <si>
    <t>0R0701600014, Primary AO-1010,  (9091483108,9091484879,9091488094,9091489841,9091495500,)</t>
  </si>
  <si>
    <t>III1789</t>
  </si>
  <si>
    <t xml:space="preserve">HPL ADDITIVES LTD </t>
  </si>
  <si>
    <t>0R0701600014, Primary AO-1010,  (17131119)</t>
  </si>
  <si>
    <t>III1790</t>
  </si>
  <si>
    <t>III1791</t>
  </si>
  <si>
    <t>SI Group Singapore(SGAA) Pte. Ltd.,HPL Additives Ltd.,High Grade Industries (I) Pvt Ltd.,SONGWON INTERNATIONAL AG,Richyu Chemical Co., Ltd.</t>
  </si>
  <si>
    <t>0R0701600015, Secondary AO-168,  (9091507395,9091508190,RI/18130872,RI/18130911,RI/18130929,RI/18130973,)</t>
  </si>
  <si>
    <t>III1792</t>
  </si>
  <si>
    <t>0R0701600015, Secondary AO-168,  (9091507395)</t>
  </si>
  <si>
    <t>III1793</t>
  </si>
  <si>
    <t>Richyu Chemical Co., Ltd.</t>
  </si>
  <si>
    <t>0R0701600015, Secondary AO-168,  (190802)</t>
  </si>
  <si>
    <t>III1794</t>
  </si>
  <si>
    <t>III1795</t>
  </si>
  <si>
    <t>MITSUI &amp; CO . PLASTIC LTD</t>
  </si>
  <si>
    <t>0R0713520001, RZ Catalyst for HDPE,  (11ME-17-8757-01/Z020-21-06)</t>
  </si>
  <si>
    <t>III1802</t>
  </si>
  <si>
    <t>Ineos Commercial Services</t>
  </si>
  <si>
    <t>0R0713520003, SDXi Cat_PE,  (91017)</t>
  </si>
  <si>
    <t>III1803</t>
  </si>
  <si>
    <t>INEOS Sales (UK) Limited</t>
  </si>
  <si>
    <t>0R0713520003, SDXi Cat_PE,  (281123)</t>
  </si>
  <si>
    <t>III1804</t>
  </si>
  <si>
    <t>III1805</t>
  </si>
  <si>
    <t>SONGWON INTERNATIONAL AG,,OMTECH CHEMICAL INDUSTRIES PVT. LTD</t>
  </si>
  <si>
    <t>0R0744340003, DLTDP_HDPE,  (SI-1021108,,OT/00176/21-22,,140000085)</t>
  </si>
  <si>
    <t>III1806</t>
  </si>
  <si>
    <t>0R0786080001, DIBDMS_PP,  (9215016058 , 9215025825)</t>
  </si>
  <si>
    <t>III1809</t>
  </si>
  <si>
    <t>0T3643950043, GREASE,SHELL GADUS S3 T100 2,SHELL,  (PR21-069)</t>
  </si>
  <si>
    <t>III2424</t>
  </si>
  <si>
    <t>0T3922150009, BAG,PP,3670CFVD112+001,40,GBM,  (2023-A601-000160)</t>
  </si>
  <si>
    <t>III2435</t>
  </si>
  <si>
    <t>MALE SEAL WEDGE,GP-10M06A 01,KOBE  (17-27103-0)</t>
  </si>
  <si>
    <t>Description</t>
  </si>
  <si>
    <t>FEMALE SEAL WEDGE,GP-10M06A 02,KOBE  (17-27103-0)</t>
  </si>
  <si>
    <t>JACK,HYDR,PA4200056120,JPSTL  (I MA17-1048-3)</t>
  </si>
  <si>
    <t>BOLT,UC-1000G10A-10A,KOBE  (I 17-27103-0)</t>
  </si>
  <si>
    <t>PIN,PARALLEL,S45C,0A410-008:057 08,JPSTL  (I MA18-0943)</t>
  </si>
  <si>
    <t>PLUG,HEX SOC,UC-870G41A-19A 01,KOBE  (I 17-27103-0)</t>
  </si>
  <si>
    <t>BLT,HEX SOC,BBLK-RA-M010-016,KOBE  (I 17-27103-0)</t>
  </si>
  <si>
    <t>CAP SCR,HEX SOC,0A4100080570 2,JPSTL  (I MA18-0943)</t>
  </si>
  <si>
    <t>SCRN,SS,20X250X60X20X8,K1A440C4+10,JPSTL  (I MA17-1048-3)</t>
  </si>
  <si>
    <t>HOSES,FLEXI,PA4100082270,JPSTL  (I MA18-0943)</t>
  </si>
  <si>
    <t>HOSES,FLEXI,PA4100082270-2,JPSTL  (I MA18-0943)</t>
  </si>
  <si>
    <t>HOSES,FLEXI,PA4100079140 3,JPSTL  (I MA18-0943)</t>
  </si>
  <si>
    <t>RIBBON BLADE,MSB310-D-DR-0212 2,DAEGA  (19-ES039)</t>
  </si>
  <si>
    <t>LABY RING,MGD301-D-DR-0111 DG 014,DAEGA  (19-ES039)</t>
  </si>
  <si>
    <t>GSKT,F PIST VLV,COEK-ENG  (16.17-070)</t>
  </si>
  <si>
    <t>INDIC,TEMP,249,COEK-ENG  (16.17-070)</t>
  </si>
  <si>
    <t>PROBE,VIB,A4207 6,COEK-ENG  (16.17-070)</t>
  </si>
  <si>
    <t>SLV,8.22X5.6X0.11IN,B-7170,FLUITRON  (I 190806)</t>
  </si>
  <si>
    <t>PIST,5.6X3.5IN,A-13128,FLUITRON  (I 190806)</t>
  </si>
  <si>
    <t>PIST ROD,2.38X13.57IN,C-3731,FLUITRON  (I 190806)</t>
  </si>
  <si>
    <t>JOURN BRG (1) ,20S-A58074 AD,KOBE  (16-25523-4-0)</t>
  </si>
  <si>
    <t>JOURN BRG (2),20S-A58074 AE,KOBE  (16-25523-4-0)</t>
  </si>
  <si>
    <t>JOURN BRG (3),20S-A58074 AF,KOBE  (16-25523-4-0)</t>
  </si>
  <si>
    <t>JOURN BRG (4),20S-A58074 AG,KOBE  (16-25523-4-0)</t>
  </si>
  <si>
    <t>JOURN BRG (5),20S-A58074 AH,KOBE  (16-25523-4-0)</t>
  </si>
  <si>
    <t>JOURN BRG (6),20S-A58074 AJ,KOBE  (16-25523-4-0)</t>
  </si>
  <si>
    <t>BUSH,THROAT,20S-A58066 AM,KOBE  (16-25523-4-0)</t>
  </si>
  <si>
    <t>SEAT,BRG,20S-A58066 AN,KOBE  (16-25523-4-0)</t>
  </si>
  <si>
    <t>PIST,BAL,20S-A58066 AP,KOBE  (16-25523-4-0)</t>
  </si>
  <si>
    <t>SEAT,THR,20S-A58066 AQ,KOBE  (16-25523-4-0)</t>
  </si>
  <si>
    <t>BRG,BALL,20S-A58066 AR,KOBE  (16-25523-4-0)</t>
  </si>
  <si>
    <t>KEY,ROTR,20S-A58066 01,KOBE  (16-25523-4-0)</t>
  </si>
  <si>
    <t>SIG CLASS,A-733-2,FLUITRON  (I 190806)</t>
  </si>
  <si>
    <t>SIG CLASS,LVL,5HD45,FLUITRON  (I 190806)</t>
  </si>
  <si>
    <t>PIST RTNR,A-12764,FLUITRON  (I 190806)</t>
  </si>
  <si>
    <t>ADPTR,CROSS HEAD,AC-12521,FLUITRON  (I 190806)</t>
  </si>
  <si>
    <t>RING,RIDER,A-13128-01,FLUITRON  (I 190806)</t>
  </si>
  <si>
    <t>VLV,RLF,B-4CPA2-3,FLUITRON  (I 190926)</t>
  </si>
  <si>
    <t>OIL SEAL,1108,FLUITRON  (I 190806)</t>
  </si>
  <si>
    <t>BSH,SFT,1111,FLUITRON  (I 190806)</t>
  </si>
  <si>
    <t>BRG,MAIN,1202,FLUITRON  (I 190806)</t>
  </si>
  <si>
    <t>CRANK MTL,1304,FLUITRON  (I 190806)</t>
  </si>
  <si>
    <t>BRG,NDLE,1305,FLUITRON  (I 190806)</t>
  </si>
  <si>
    <t>CROSS HEAD,1401,FLUITRON  (I 190806)</t>
  </si>
  <si>
    <t>GUIDE,CROSS HEAD,1403,FLUITRON  (I 190806)</t>
  </si>
  <si>
    <t>CPLG,GEAR PMP,1707,FLUITRON  (I 190806)</t>
  </si>
  <si>
    <t>STRNR,OIL,1715,FLUITRON  (I 190806)</t>
  </si>
  <si>
    <t>CLLR,CRANK SFT,1107,FLUITRON  (I 190806)</t>
  </si>
  <si>
    <t>O-RING,5.86X0.139IN,257,FLUITRON  (I 180412)</t>
  </si>
  <si>
    <t>O-RING,7.48X0.275IN,443,FLUITRON  (I 180412)</t>
  </si>
  <si>
    <t>O-RING,6X0.21IN,361,FLUITRON  (I 180412)</t>
  </si>
  <si>
    <t>O-RING,5.27X.139IN,252,FLUITRON  (I 180412)</t>
  </si>
  <si>
    <t>O-RING,0.84X0.103IN,118,FLUITRON  (I 180412)</t>
  </si>
  <si>
    <t>O-RING,0.22X0.07IN,009,FLUITRON  (180412)</t>
  </si>
  <si>
    <t>O-RING,0.56X0.07IN,015,FLUITRON  (I 180412)</t>
  </si>
  <si>
    <t>O-RING,1X0.07IN,022,FLUITRON  (I 180412)</t>
  </si>
  <si>
    <t>O-RING,1.25X0.07IN,026,FLUITRON  (I 180412)</t>
  </si>
  <si>
    <t>GSKT,M24120267 01,KOBE  (18-19764,5-0)</t>
  </si>
  <si>
    <t>GSKT,M24120269 01,KOBE  (18-19764,5-0)</t>
  </si>
  <si>
    <t>LABY SEAL (1),20S-A58074 AL,KOBE  (16-25523-4-0)</t>
  </si>
  <si>
    <t>LABY SEAL (2),20S-A58074 AM,KOBE  (16-25523-4-0)</t>
  </si>
  <si>
    <t>GASKET (1),20S-A58074 AN,KOBE  (16-25523-4-0)</t>
  </si>
  <si>
    <t>GASKET (2),20S-A58074 AP,KOBE  (16-25523-4-0)</t>
  </si>
  <si>
    <t>O-RING (1),20S-A58066 AA,KOBE  (16-25523-4-0)</t>
  </si>
  <si>
    <t>O-RING (2),20S-A58066 AB,KOBE  (16-25523-4-0)</t>
  </si>
  <si>
    <t>O-RING (3),20S-A58066 AC,KOBE  (16-25523-4-0)</t>
  </si>
  <si>
    <t>O-RING (4),20S-A58066 AD,KOBE  (16-25523-4-0)</t>
  </si>
  <si>
    <t>O-RING (5),20S-A58066 AE,KOBE  (16-25523-4-0)</t>
  </si>
  <si>
    <t>O-RING (6),20S-A58066 AF,KOBE  (16-25523-4-0)</t>
  </si>
  <si>
    <t>O-RING (7),20S-A58066 AG,KOBE  (16-25523-4-0)</t>
  </si>
  <si>
    <t>GSKT,20S-A58066 AH,KOBE  (16-25523-4-0)</t>
  </si>
  <si>
    <t>O-RING (8),20S-A58066 AJ,KOBE  (16-25523-4-0)</t>
  </si>
  <si>
    <t>O-RING (9),20S-A58066 AK,KOBE  (16-25523-4-0)</t>
  </si>
  <si>
    <t>GSKT (1),20S-A58128 AA,KOBE  (16-25523-4-0)</t>
  </si>
  <si>
    <t>GSKT (2),20S-A58128 AB,KOBE  (16-25523-4-0)</t>
  </si>
  <si>
    <t>GSKT (3),20S-A58128 AC,KOBE  (16-25523-4-0)</t>
  </si>
  <si>
    <t>O-RING,20S-A57886 AB,KOBE  (16-25523-4-0)</t>
  </si>
  <si>
    <t>O-RING,20S-A57886 BB,KOBE  (16-25523-4-0)</t>
  </si>
  <si>
    <t>GSKT,SIDE COV,1103-1,FLUITRON  (I 190806)</t>
  </si>
  <si>
    <t>GSKT,GEAR PMP,1701-1,FLUITRON  (I 190806)</t>
  </si>
  <si>
    <t>PIST RING,5.595X0.05IN,A5168100,FLUITRON  (I 180412)</t>
  </si>
  <si>
    <t>WSHR,BELLEVILLE,STL,55-10-21,FLUITRON  (I 180412)</t>
  </si>
  <si>
    <t>REAMER BOLT+NUT,P-AB15-018 03,KOBE  (16-25523-4-0)</t>
  </si>
  <si>
    <t>WSHR,BRG,20S-A58066 AS,KOBE  (16-25523-4-0)</t>
  </si>
  <si>
    <t>NUT,BRG,20S-A58066 AT,KOBE  (16-25523-4-0)</t>
  </si>
  <si>
    <t>LCK WSHR,BRMC-AW-018,KBLCCOMP  (I 18-19764,5-0)</t>
  </si>
  <si>
    <t>SNAP RING,1305-5,FLUITRON  (I 190806)</t>
  </si>
  <si>
    <t>CROSS HEAD PIN,1306,FLUITRON  (I 190806)</t>
  </si>
  <si>
    <t>SNAP RING,1306-5,FLUITRON  (I 190806)</t>
  </si>
  <si>
    <t>BLT,CONN ROD,1302,1303,FLUITRON  (I 190806)</t>
  </si>
  <si>
    <t>ELEM,STRNR,20S-A58064 BA,KOBE  (16-25523,4-0)</t>
  </si>
  <si>
    <t>PIPE FTG,FPM,M01204550 11,KOBE  (I 18-19764,5-0)</t>
  </si>
  <si>
    <t>PIPE FTG,FPM,M01204608 12,KOBE  (I 18-19764,5-0)</t>
  </si>
  <si>
    <t>PIPE FTG,FPM,M01204618 07,KOBE  (I 18-19764,5-0)</t>
  </si>
  <si>
    <t>PIPE FTG,FPM,M01204608 09,KOBE  (I 18-19764,5-0)</t>
  </si>
  <si>
    <t>PIPE FTG,FPM,M01204579 09,KOBE  (I 18-19764,5-0)</t>
  </si>
  <si>
    <t>PIPE FTG,FPM,M01204602 09,KOBE  (I 18-19764,5-0)</t>
  </si>
  <si>
    <t>CHECK VLV ASSY,A-9730,FLUITRON  (I 190806)</t>
  </si>
  <si>
    <t>INJN PMP ASSY,C-3521,FLUITRON  (I 190806)</t>
  </si>
  <si>
    <t>GAUGE,OIL LVL,1110,FLUITRON  (I 190806)</t>
  </si>
  <si>
    <t>BSHG,FS JOURN,120X75MM,S01501600 52,KOBE  (16-25506-0)</t>
  </si>
  <si>
    <t>BSHG,MD JOURN,132X88MM,S01501602 53,KOBE  (16-25506-0)</t>
  </si>
  <si>
    <t>BSHG,FD JOURN,132X88MM,S01501602 54,KOBE  (16-25506-0)</t>
  </si>
  <si>
    <t>PAD,THR,52.5X44X15MM,S01501992 61,KOBE  (16-25506-0)</t>
  </si>
  <si>
    <t>PLT,ADJ,295X5.2MM,SS400,M23440948,KOBE  (16-25506-0)</t>
  </si>
  <si>
    <t>PLT,ADJ,295X5.2MM,SS400,M23440947,KOBE  (16-25506-0)</t>
  </si>
  <si>
    <t>BRG,BALL,80X21MM,GHS 035913-540,KOSAKA  (16-25523-4-0)</t>
  </si>
  <si>
    <t>SEAT,SPRG,696575-1,ELLIOTT  (I 5975)</t>
  </si>
  <si>
    <t>BSHG,696574-1,ELLIOTT  (I 5975)</t>
  </si>
  <si>
    <t>SEAT,SPRG,646660-1,ELLIOTT  (I 5975)</t>
  </si>
  <si>
    <t>BSHG,682498-1,ELLIOTT  (I 5975)</t>
  </si>
  <si>
    <t>JOUR BRG ASSY,CS,E9830839-31,ELLIOTT  (16A255)</t>
  </si>
  <si>
    <t>THR BRG PAD ASSY,CS,E9830639-33,ELLIOTT  (16A255)</t>
  </si>
  <si>
    <t>THR BRG PAD ASSY,CS,E9830437-33,ELLIOTT  (16A255)</t>
  </si>
  <si>
    <t>THR BRG PAD ASSY,CS,E9830438-33,ELLIOTT  (16A255)</t>
  </si>
  <si>
    <t>THR BRG PAD ASSY,CS,E9830096-33,ELLIOTT  (16A255)</t>
  </si>
  <si>
    <t>BUFR SEAL ASSY,E0860262-10,ELLIOTT  (16A255)</t>
  </si>
  <si>
    <t>BUFR SEAL ASSY,E0860305-10,ELLIOTT  (16A255)</t>
  </si>
  <si>
    <t>BUFR SEAL ASSY,E0860308-10,ELLIOTT  (16A255)</t>
  </si>
  <si>
    <t>SEAL,SFT,FLUOR 500,E0841679-3,ELLIOTT  (16A255)</t>
  </si>
  <si>
    <t>SEAL,SFT,FLUOR 500,E0841723-3,ELLIOTT  (16A255)</t>
  </si>
  <si>
    <t>SEAL,SFT,FLUOR 500,E0841724-3,ELLIOTT  (16A255)</t>
  </si>
  <si>
    <t>SFT END SEAL,Al,A1010766-75,ELLIOTT  (16A255)</t>
  </si>
  <si>
    <t>SFT END SEAL,Al,A1010766-90,ELLIOTT  (16A255)</t>
  </si>
  <si>
    <t>SFT END SEAL,Al,A1010766-35,ELLIOTT  (16A255)</t>
  </si>
  <si>
    <t>SEAL RING,Cu,A837771-36,ELLIOTT  (16A255)</t>
  </si>
  <si>
    <t>SEAL RING,Cu,A837771-68,ELLIOTT  (16A255)</t>
  </si>
  <si>
    <t>SEAL RING,Cu,A837781-37,ELLIOTT  (16A255)</t>
  </si>
  <si>
    <t>SEAL RING,Cu,A837781-60,ELLIOTT  (16A255)</t>
  </si>
  <si>
    <t>SEAL RING,Cu,A837771-1,ELLIOTT  (16A255)</t>
  </si>
  <si>
    <t>SEAL RING,Cu,A837771-26,ELLIOTT  (16A255)</t>
  </si>
  <si>
    <t>SEAL RING,Cu,ER09T0132033001,ELLIOTT  (16A255)</t>
  </si>
  <si>
    <t>BFLE,OIL,Al,E8646384-6,ELLIOTT  (I 18A771F)</t>
  </si>
  <si>
    <t>BFLE,OIL,Al,B655441-20,ELLIOTT  (I 18A771F)</t>
  </si>
  <si>
    <t>BFLE,OIL,Al,B656097-10,ELLIOTT  (I 18A771F)</t>
  </si>
  <si>
    <t>BFLE,OIL,Al,E8641850-9,ELLIOTT  (16A255)</t>
  </si>
  <si>
    <t>BFLE,OIL,Al,E8641907-9,ELLIOTT  (I 18A771F)</t>
  </si>
  <si>
    <t>SPRG,INC,E8632470-5,ELLIOTT  (16A255)</t>
  </si>
  <si>
    <t>SPRG,INC,A655312-6,ELLIOTT  (16A255)</t>
  </si>
  <si>
    <t>SPRG,INC,A655312-5,ELLIOTT  (16A255)</t>
  </si>
  <si>
    <t>CPLG SET,20S-A58066 03,KOBE  (16-25523-4-0)</t>
  </si>
  <si>
    <t>PCKG,35X98X1.5MM,M26020791 02,KOBE  (16-25506-0)</t>
  </si>
  <si>
    <t>PCKG,225X290X1.5MM,M23420564 01,KOBE  (16-25506-0)</t>
  </si>
  <si>
    <t>PCKG,28X98X1.5MM,BSYS-A015-0020-15,KOBE  (16-25506-0)</t>
  </si>
  <si>
    <t>PCKG,77X178X1.5MM,BSYS-A015-0065-15,KOBE  (16-25506-0)</t>
  </si>
  <si>
    <t>PCKG,116X229X1.5MM,BSYS-A015-010015,KOBE  (16-25506-0)</t>
  </si>
  <si>
    <t>PCKG,34X108X1.5MM,BSYS-A015-0025-15,KOBE  (16-25506-0)</t>
  </si>
  <si>
    <t>PCKG,90X135X1.5MM,BSYS-0135-0090-15,KOBE  (16-25506-0)</t>
  </si>
  <si>
    <t>PCKG,49X85X1.5MM,BSYS-0085-0049-15,KOBE  (16-25506-0)</t>
  </si>
  <si>
    <t>PCKG,34X66X1.5MM,BSYS-0066-0034-15,KOBE  (16-25506-0)</t>
  </si>
  <si>
    <t>PCKG,28X56X1.5MM,BSYS-0056-0028-15,KOBE  (16-25506-0)</t>
  </si>
  <si>
    <t>GSKT,60X90X1MM,NBR,M01014366,KOBE  (16-25506-0)</t>
  </si>
  <si>
    <t>O-RING,114X3.5MM,GHS 035913-031,KOSAKA  (16-25506-0)</t>
  </si>
  <si>
    <t>O-RING,142X3.5MM,GHS 035913-032,KOSAKA  (16-25506-0)</t>
  </si>
  <si>
    <t>O-RING,9.2X3.2MM,GHS 035913-071,KOSAKA  (16-25506-0)</t>
  </si>
  <si>
    <t>O-RING,120X3.5MM,GHS 035913-230,KOSAKA  (16-25506-0)</t>
  </si>
  <si>
    <t>O-RING,63X3.5MM,GHS 035913-531,KOSAKA  (16-25506-0)</t>
  </si>
  <si>
    <t>GSKT,16X25X1MM,GHS 035913-801,KOSAKA  (16-25506-0)</t>
  </si>
  <si>
    <t>GSKT,16X25X1MM,GHS 035913-802,KOSAKA  (16-25506-0)</t>
  </si>
  <si>
    <t>O-RING,84X3.1MM,GHS 035913-042,KOSAKA  (16-25506-0)</t>
  </si>
  <si>
    <t>O-RING,59X3.1MM,GHS 035913-043,KOSAKA  (16-25506-0)</t>
  </si>
  <si>
    <t>PCKG RING,Cu-AL,E8632587-10,ELLIOTT  (16A255)</t>
  </si>
  <si>
    <t>PCKG RING,Cu-AL,E8632573-10,ELLIOTT  (I 18A771F)</t>
  </si>
  <si>
    <t>PCKG RING,Cu-AL,E8636035-96,ELLIOTT  (16A255)</t>
  </si>
  <si>
    <t>PCKG RING,Cu-AL,E86362579-10,ELLIOTT  (16A255)</t>
  </si>
  <si>
    <t>PCKG RING,Cu-AL,E8636036-93,ELLIOTT  (16A255)</t>
  </si>
  <si>
    <t>PCKG RING,Cu-AL,E8632570-10,ELLIOTT  (16A255)</t>
  </si>
  <si>
    <t>PCKG RING,Cu-AL,E8632577-10,ELLIOTT  (I 18A771F)</t>
  </si>
  <si>
    <t>PCKG RING,Cu-AL,E8632571-10,ELLIOTT  (I 18A771F)</t>
  </si>
  <si>
    <t>PCKG,DIAPH,STL,E8636046-10,ELLIOTT  (18A771F)</t>
  </si>
  <si>
    <t>PCKG,DIAPH,STL,E8636046-10,ELLIOTT  (16A255)</t>
  </si>
  <si>
    <t>PCKG,DIAPH,STL,E8632225-10,ELLIOTT  (I 18A771F)</t>
  </si>
  <si>
    <t>PCKG,DIAPH,STL,E8636032-10,ELLIOTT  (16A255)</t>
  </si>
  <si>
    <t>GSKT,BSYN-0277-0238-15,KBLCCOMP  (16-25523-4-0)</t>
  </si>
  <si>
    <t>SET SCR,BSHG,1 4X95,SS490,M23430823,KOBE  (16-25506-0)</t>
  </si>
  <si>
    <t>WSHR,10.5X26X0.8MM,BWMJ-WA-010,KOBE  (16-25506-0)</t>
  </si>
  <si>
    <t>WSHR,BRG,57X1.2MM,GHS 035913-542,KOSAKA  (16-25506-0)</t>
  </si>
  <si>
    <t>NUT,BRG,52X8MM,GHS 035913-543,KOSAKA  (16-25506-0)</t>
  </si>
  <si>
    <t>RTD,BRG,TFE,60175161,ABB  (16-25506-0)</t>
  </si>
  <si>
    <t>RTD,AIR,COOL,TFE,60139687,ABB  (16-25506-0)</t>
  </si>
  <si>
    <t>BRD,CUR ACQUISITION,LDX:L0327573,SIEMENS  (9061707572)</t>
  </si>
  <si>
    <t>BRD,CUR ACQUISITION,LDX:L0327587,SIEMENS  (9061707572)</t>
  </si>
  <si>
    <t>BRD,RECTIFIER PROT,LDX:L0279083,SIEMENS  (9061707572)</t>
  </si>
  <si>
    <t>CT,LDX:L0132317,SIEMENS  (9061707572)</t>
  </si>
  <si>
    <t>RESIST,H-PRF,150W,LDX:L0296425,SIEMENS  (9061707572)</t>
  </si>
  <si>
    <t>RESIST,H-PRF,270W,LDX:L0259309,SIEMENS  (9061707572)</t>
  </si>
  <si>
    <t>GEARED MOT,0.75,SAF47DRE80M4,SEW-EURO  (I 2305020206)</t>
  </si>
  <si>
    <t>GEARED MOT,0.55,WAF37DRS71M4,SEW-EURO  (I 2305020206)</t>
  </si>
  <si>
    <t>GEAR MOT,KA47 DRE80M4BE1,SEW-EURO  (I 2305020206)</t>
  </si>
  <si>
    <t>GEAR MOT,2.2KW,KA47 DRE100L4,SEW-EURO  (I 2305020206)</t>
  </si>
  <si>
    <t>GEAR MOT,KH87DRE132MC4BE11 E+,SEW-EURO  (I 2305020206)</t>
  </si>
  <si>
    <t>GEAR MOT,WF30 DRE80M4BE1,SEW-EURO  (I 2305020206)</t>
  </si>
  <si>
    <t>GEAR MOT,K57 DRE80M4BE1,SEW-EURO  (I 2305020206)</t>
  </si>
  <si>
    <t>GEAR MOT,0.75KW,WF30 DRE80M4,SEW-EURO  (I 2305020206)</t>
  </si>
  <si>
    <t>GEARED MOT,0.75KW,KA3+DRE80M4,SEW-EURO  (I 2305020206)</t>
  </si>
  <si>
    <t>GEARED MOT,0.25KW,SA37 DR63L4,SEW-EURO  (I 2305020206)</t>
  </si>
  <si>
    <t>GEARED MOT,0.75KW,SA47DRE80M4,SEW-EURO  (I 2305020206)</t>
  </si>
  <si>
    <t>GEARED MOT,PSC522 CMP50M KY AK+,SEW-EURO  (I 2305020206)</t>
  </si>
  <si>
    <t>GEARED MOT,KA37 DRS71S4BE05,SEW-EURO  (I 2305020206)</t>
  </si>
  <si>
    <t>GEARED MOT,SA47 DRS80M4BE2 V,SEW-EURO  (I 2305020206)</t>
  </si>
  <si>
    <t>GEARED MOT,WA30 DRE80M4 C,SEW-EURO  (I 2305020206)</t>
  </si>
  <si>
    <t>GEARED MOT,R77 DRE132S4 TF,SEW-EURO  (I 2305020206)</t>
  </si>
  <si>
    <t>GEARED MOT,31.4;R87 DRE 112M4,SEW-EURO  (I 2305020206)</t>
  </si>
  <si>
    <t>GEARED MOT,R97 II2GD CD100L1-4+,SEW-EURO  (I 2305020206)</t>
  </si>
  <si>
    <t>GEARED MOT,R87 II2GD CD90L2-4+,SEW-EURO  (I 2305020206)</t>
  </si>
  <si>
    <t>BRD,CNTRL,RECTIFIER,T6200  K040,LOHER  (9061707572)</t>
  </si>
  <si>
    <t>BRD,OUT,FLTR,400V,2T160EK080,LOHER  (9061707572)</t>
  </si>
  <si>
    <t>BRD,OUT,FLTR,690V,2T500EK082,LOHER  (9061707572)</t>
  </si>
  <si>
    <t>CONT,THERMO,R28 220C OFFNER,RS-ELEC  (9061707572)</t>
  </si>
  <si>
    <t>KEY,100005,SEW-EURO  (2305020206 2305020208 2305020210)</t>
  </si>
  <si>
    <t>KEY,100692,SEW-EURO  (2305020206 2305020208 2305020207)</t>
  </si>
  <si>
    <t>STUD,100749,SEW-EURO  (2305020206 2305020207  2305020209 )</t>
  </si>
  <si>
    <t>STUD,100811,SEW-EURO  (2305020206 2305020211 2305020208)</t>
  </si>
  <si>
    <t>NUT,HEX,101990,SEW-EURO  (2305020206 2305020209)</t>
  </si>
  <si>
    <t>NUT,HEX,102008,SEW-EURO  (I 2305020208)</t>
  </si>
  <si>
    <t>NUT,HEX,102016,SEW-EURO  (2305020206 2305020211, 2305020208, 2305020207)</t>
  </si>
  <si>
    <t>RTNG RING,102679,SEW-EURO  (2305020206 2305020210, 2305020208 )</t>
  </si>
  <si>
    <t>RTNG RING,102695,SEW-EURO  (2305020206 2305020210, 2305020207, 2305020208)</t>
  </si>
  <si>
    <t>RTNG RING,103225,SEW-EURO  (2305020206 2305020211)</t>
  </si>
  <si>
    <t>RTNG RING,103268,SEW-EURO  (2305020206 2305020211, 2305020208, 2305020207)</t>
  </si>
  <si>
    <t>DISC,SUPPORTING,103527,SEW-EURO  (2305020206 2305020211, 2305020208, 2305020207)</t>
  </si>
  <si>
    <t>TERM CLAMP,104426,SEW-EURO  (2305020206 2305020211, 2305020208, 2305020207)</t>
  </si>
  <si>
    <t>OIL SEAL,106259,SEW-EURO  (2305020206 2305020211, 2305020208, 2305020207, 2300194284)</t>
  </si>
  <si>
    <t>PLG,SCR,114308,SEW-EURO  (2305020206 2305020211, 2305020208, 2305020207)</t>
  </si>
  <si>
    <t>KEY,114383,SEW-EURO  (2305020206 2305020211)</t>
  </si>
  <si>
    <t>RTNG RING,114618,SEW-EURO  (2305020206 2305020208, 2305020207)</t>
  </si>
  <si>
    <t>RTNG RING,114626,SEW-EURO  (2305020206 2305020211)</t>
  </si>
  <si>
    <t>SNAP RING,115207,SEW-EURO  (2305020206 2305020208, 2305020207, 2305020209)</t>
  </si>
  <si>
    <t>EQUALIZING RING,115894,SEW-EURO  (2305020206 2305020208, 2305020210)</t>
  </si>
  <si>
    <t>EQUALIZING RING,115908,SEW-EURO  (2305020206 2305020208, 2305020207 )</t>
  </si>
  <si>
    <t>EQUALIZING RING,115916,SEW-EURO  (2305020206 2305020208, 2305020207, 230502011)</t>
  </si>
  <si>
    <t>FLINR,OIL,116610,SEW-EURO  (2305020206 2305020208, 2305020207, 2305020209)</t>
  </si>
  <si>
    <t>LCK WSHR,118206,SEW-EURO  (2305020206 2305020208, 2305020207, 2305020209)</t>
  </si>
  <si>
    <t>SCR,130591,SEW-EURO  (2305020206 2305020208, 2305020207, 2305020210)</t>
  </si>
  <si>
    <t>GSKT,1355635,SEW-EURO  (2305020206 2305020208, 2305020207, 2305020210 )</t>
  </si>
  <si>
    <t>TERM CLIP,1823183,SEW-EURO  (2305020206 2305020208, 2305020207, 230502011)</t>
  </si>
  <si>
    <t>END SHIELD,FLGD,C,8980454,SEW-EURO  (I 2305020207)</t>
  </si>
  <si>
    <t>OIL SEAL,13227009,SEW-EURO  (2305020206 2305020208, 2305020207, 2305020209)</t>
  </si>
  <si>
    <t>NUT,HEX,13309722,SEW-EURO  (2305020206 2305020207, 2305020209 )</t>
  </si>
  <si>
    <t>SCR,CYL,13237209,SEW-EURO  (I 2305020207)</t>
  </si>
  <si>
    <t>SCR,CYL,13237217,SEW-EURO  (2305020206 2305020209)</t>
  </si>
  <si>
    <t>SCR,CYL,13237225,SEW-EURO  (I 2305020207)</t>
  </si>
  <si>
    <t>TB LOW PART,13610635,SEW-EURO  (2305020206 2305020207, 2305020210 )</t>
  </si>
  <si>
    <t>GSKT,13610627,SEW-EURO  (I 2305020208)</t>
  </si>
  <si>
    <t>SCR,13237136,SEW-EURO  (2305020206 2305020208, 2305020207, 2305020210 )</t>
  </si>
  <si>
    <t>SCR,CYL,13237187,SEW-EURO  (2305020206 2305020208, 2305020207, 2305020210 )</t>
  </si>
  <si>
    <t>SCR,CYL,13239155,SEW-EURO  (2305020207)</t>
  </si>
  <si>
    <t>FAN,13611178,SEW-EURO  (I 2305020207)</t>
  </si>
  <si>
    <t>SCR,HEX HD,13237616,SEW-EURO  (2305020206 2305020208, 2305020207, 2305020210 )</t>
  </si>
  <si>
    <t>FLG,13612417,SEW-EURO  (I 2305020207)</t>
  </si>
  <si>
    <t>FLG,13611895,SEW-EURO  (I 2305020208)</t>
  </si>
  <si>
    <t>FLG,13612123,SEW-EURO  (I 2305020207)</t>
  </si>
  <si>
    <t>FLG,13612433,SEW-EURO  (I 2305020207)</t>
  </si>
  <si>
    <t>END SHIELD,BACK SIDE,13640739,SEW-EURO  (2305020206 2305020208, 2305020207, 2305020210)</t>
  </si>
  <si>
    <t>FAN,13616080,SEW-EURO  (I 2305020207)</t>
  </si>
  <si>
    <t>END SHIELD,BACK SIDE,13639331,SEW-EURO  (2305020206 2305020209)</t>
  </si>
  <si>
    <t>END SHIELD,BACK SIDE,13639382,SEW-EURO  (I 2305020207)</t>
  </si>
  <si>
    <t>GUARD,FAN,13632795,SEW-EURO  (I 2305020207)</t>
  </si>
  <si>
    <t>GUARD,FAN,13632809,SEW-EURO  (I 2305020207)</t>
  </si>
  <si>
    <t>GUARD,FAN,13632817,SEW-EURO  (I 2305020207)</t>
  </si>
  <si>
    <t>GASKET,13740369,SEW-EURO  (2305020206 2305020208, 2305020210)</t>
  </si>
  <si>
    <t>GSKT,13741888,SEW-EURO  (2305020206 2305020208, 2305020207, 2305020211)</t>
  </si>
  <si>
    <t>GSKT,13742809,SEW-EURO  (2305020206 2305020208, 2305020207, 2305020210 )</t>
  </si>
  <si>
    <t>ROTR,13720082,SEW-EURO  (2305020206 2305020210)</t>
  </si>
  <si>
    <t>ROTR,13720546,SEW-EURO  (I 2305020207)</t>
  </si>
  <si>
    <t>ROTR,13720899,SEW-EURO  (I 2305020207)</t>
  </si>
  <si>
    <t>ROTR,13720929,SEW-EURO  (I 2305020207)</t>
  </si>
  <si>
    <t>ROTR,13725300,SEW-EURO  (I 2305020207)</t>
  </si>
  <si>
    <t>ROTR,13726005,SEW-EURO  (I 2305020207)</t>
  </si>
  <si>
    <t>ROTR,13728008,SEW-EURO  (I 2305020207)</t>
  </si>
  <si>
    <t>KEY,100153,SEW-EURO  (I 2305020210)</t>
  </si>
  <si>
    <t>TERM,13633147,SEW-EURO  (I 2305020207)</t>
  </si>
  <si>
    <t>KEY,100064,SEW-EURO  (I 2305020211)</t>
  </si>
  <si>
    <t>STATR,15000540,SEW-EURO  (I 2305020207)</t>
  </si>
  <si>
    <t>KEY,100145,SEW-EURO  (I 2305020209)</t>
  </si>
  <si>
    <t>STATR,15001628,SEW-EURO  (I 2305020207)</t>
  </si>
  <si>
    <t>STATR,15003655,SEW-EURO  (I 2305020207)</t>
  </si>
  <si>
    <t>KEY,129143,SEW-EURO  (I 2305020209)</t>
  </si>
  <si>
    <t>STATR,15002578,SEW-EURO  (I 2305020207)</t>
  </si>
  <si>
    <t>KEY,13240005,SEW-EURO  (I 2305020209)</t>
  </si>
  <si>
    <t>KEY,100048,SEW-EURO  (I 2305020210)</t>
  </si>
  <si>
    <t>STATR,15004643,SEW-EURO  (I 2305020207)</t>
  </si>
  <si>
    <t>KEY,13241516,SEW-EURO  (I 2305020211)</t>
  </si>
  <si>
    <t>STATR,15010651,SEW-EURO  (I 2305020207)</t>
  </si>
  <si>
    <t>STATR,15016749,SEW-EURO  (I 2305020207)</t>
  </si>
  <si>
    <t>STATR,15016889,SEW-EURO  (I 2305020207)</t>
  </si>
  <si>
    <t>STATR,15024830,SEW-EURO  (I 2305020207)</t>
  </si>
  <si>
    <t>STATR,15030997,SEW-EURO  (I 2305020207)</t>
  </si>
  <si>
    <t>STATR,15034542,SEW-EURO  (I 2305020207)</t>
  </si>
  <si>
    <t>STATR,15052907,SEW-EURO  (I 2305020208)</t>
  </si>
  <si>
    <t>STATR,15180417,SEW-EURO  (I 2305020207)</t>
  </si>
  <si>
    <t>PLG,SCR,0011426X,SEW-EURO  (2305020206 2305020208, 2305020207, 2305020211)</t>
  </si>
  <si>
    <t>BRG,DGB,13236628,SEW-EURO  (2305020206  230502021)</t>
  </si>
  <si>
    <t>BRG,DGB,13239910,SEW-EURO  (2305020206 2305020208, 2305020207, 2305020210)</t>
  </si>
  <si>
    <t>BRG,DGB,13236601,SEW-EURO  (2305020206 2305020208, 2305020210)</t>
  </si>
  <si>
    <t>BRG,DGB,13236571,SEW-EURO  (2305020206 2305020211)</t>
  </si>
  <si>
    <t>SPCR,18845347,SEW-EURO  (I 2305020211)</t>
  </si>
  <si>
    <t>GROMMET,13637339,SEW-EURO  (I 2305020211)</t>
  </si>
  <si>
    <t>OIL SEAL,13262041,SEW-EURO  (2305020206 2305020208, 2305020209 )</t>
  </si>
  <si>
    <t>OIL SEAL,13262033,SEW-EURO  (2305020206 2305020210)</t>
  </si>
  <si>
    <t>TRAFO,ISOLTN,430-4080B,GUTOR  (99007894)</t>
  </si>
  <si>
    <t>FSE,INTFC,220VDC,0P2405A,GUTOR  (99007894)</t>
  </si>
  <si>
    <t>FSE,INTFC,400VDC,0P2407A,GUTOR  (99007894)</t>
  </si>
  <si>
    <t>RGLTR,9509130,GUTOR  (I 99015754)</t>
  </si>
  <si>
    <t>MECH KIT,775 1PH,0M-97221,GUTOR  (I 99015754)</t>
  </si>
  <si>
    <t>WIRE,0W11712,GUTOR  (I 99015754)</t>
  </si>
  <si>
    <t>WIRE,180MMX4MM2,0W11714,GUTOR  (I 99015754)</t>
  </si>
  <si>
    <t>CAP,63.5X132XM12,234-9225,GUTOR  (I 99015754)</t>
  </si>
  <si>
    <t>CAP,63.5X132XM12,234-9228,GUTOR  (I 99015754)</t>
  </si>
  <si>
    <t>FUSE,450X30,511-0073,GUTOR  (I 99015754)</t>
  </si>
  <si>
    <t>SCREW,HEX HEAD,M8X16MM,803-8792,GUTOR  (I 99015754)</t>
  </si>
  <si>
    <t>INSULATOR,850-0370,GUTOR  (I 99015754)</t>
  </si>
  <si>
    <t>CU BUS,880-90516,GUTOR  (I 99015754)</t>
  </si>
  <si>
    <t>SEAT,VLV+BSHG,676184-19,ELLIOTT  (I 18A771F)</t>
  </si>
  <si>
    <t>BLOCK,646639-2,ELLIOTT  (I 5975)</t>
  </si>
  <si>
    <t>VALVE TRIP ASSY,676649-11,ELLIOTT  (I 5975)</t>
  </si>
  <si>
    <t>WSHR,646652-1,ELLIOTT  (I 5975)</t>
  </si>
  <si>
    <t>SENSOR,COMB GAS,10112716,MSA-SFTY  (I TI 18-19 070)</t>
  </si>
  <si>
    <t>SENSOR,CO,711306,MSA-SFTY  (I TI 18-19 070)</t>
  </si>
  <si>
    <t>FLTR BASKET,3024-04PE.0201-07REV+,ISGSPA  (I BC18 180115)</t>
  </si>
  <si>
    <t>O-RING KIT,F WS AT2000 R1 SR,RED-ROSR  (109426)</t>
  </si>
  <si>
    <t>GSKT PCKG SVCE KIT,F WS AT2000+,RED-ROSR  (109426)</t>
  </si>
  <si>
    <t>VANEandSPRG SVCE KIT,F WS AT200+,RED-ROSR  (109426)</t>
  </si>
  <si>
    <t>SAF CATCH SVCE KIT,F WS AT2000+,RED-ROSR  (109426)</t>
  </si>
  <si>
    <t>SILENCER,AN300-03,RED-ROSR  (109426)</t>
  </si>
  <si>
    <t>AIR MOTOR SVCE KIT,749-910,RED-ROSR  (109426)</t>
  </si>
  <si>
    <t>DC BRAKE COIL,I31224,NAMSUNG  (I NSK-1808-2)</t>
  </si>
  <si>
    <t>DC BRAKE COIL,H32124,NAMSUNG  (I NSK-1808-2)</t>
  </si>
  <si>
    <t>DC BRAKE COIL,H22003,NAMSUNG  (I NSK-1808-2)</t>
  </si>
  <si>
    <t>DC DISC BRAKE,H13008,NAMSUNG  (I NSK-1808-2)</t>
  </si>
  <si>
    <t>DC DISC BRAKE,C13008,NAMSUNG  (I NSK-1808-2)</t>
  </si>
  <si>
    <t>DC DISC BRAKE,H22016,NAMSUNG  (I NSK-1808-2)</t>
  </si>
  <si>
    <t>LMP,INDIC,AMBER,24VDC,BA390A,BEKA  (2016600304)</t>
  </si>
  <si>
    <t>LMP,INDIC,RED,24VDC,BA390R,BEKA  (2016600304)</t>
  </si>
  <si>
    <t>LMP,INDIC,GREEN,24VDC,BA390G,BEKA  (2016600304)</t>
  </si>
  <si>
    <t>BRG UNIT,KTHK 12B,33X40X60MM  (I 211585)</t>
  </si>
  <si>
    <t>BLCK,BRG,SS,63MM,LBG-63,FESTO  (I 211585)</t>
  </si>
  <si>
    <t>SLV,BRG,4-4501-PE1000,DEWACO  (I 20190117)</t>
  </si>
  <si>
    <t>BRG,SLIDE,14145-PE1000,DEWACO  (I 20190117)</t>
  </si>
  <si>
    <t>DRV CHAIN,LKSC-NH780-00-S,DEWACO  (I 20190117)</t>
  </si>
  <si>
    <t>BUSH,14679,DEWACO  (I 20190117)</t>
  </si>
  <si>
    <t>GSKT,264000749,HERM-PMP  (430CI26734 34-17)</t>
  </si>
  <si>
    <t>GSKT,264000877,HERM-PMP  (430CI26734 34-17)</t>
  </si>
  <si>
    <t>O-RING,264121951,HERM-PMP  (430CI26734 34-17)</t>
  </si>
  <si>
    <t>O-RING,264123130,HERM-PMP  (430CI26734 34-17)</t>
  </si>
  <si>
    <t>WEAR RING,CSG,226399502,HERM-PMP  (430CI26734 34-17)</t>
  </si>
  <si>
    <t>THR RING,226506002,HERM-PMP  (430CI26734 34-17)</t>
  </si>
  <si>
    <t>CYL,PNEU,CT6.3-10SKA,DEWA  (I 20190118)</t>
  </si>
  <si>
    <t>RPR KIT,CYL,P2020K-63 20,DEWA  (I 20190118)</t>
  </si>
  <si>
    <t>SEAL,COMPL MECH,BQVGG,L3MG-140 255,LEIST  (E80023014)</t>
  </si>
  <si>
    <t>SEAL,COMPL MECH,BQ1VGG,L3MF090 180,LEIST  (E80023014)</t>
  </si>
  <si>
    <t>SEAL,COMPL MECH,BQVGG,L3MG-140 212,LEIST  (E80023014)</t>
  </si>
  <si>
    <t>SEAL,COMPL MECH,BQ1VGG,L3MF080 160,LEIST  (E80023014)</t>
  </si>
  <si>
    <t>CPLG,A4-20-NN-42K 32K,DAIDO-K  (I DDS20180207)</t>
  </si>
  <si>
    <t>SPR KIT,F CPLG,KN04,DAIDO-K  (I DDS20180207)</t>
  </si>
  <si>
    <t>BASKET,STRNR,250002-21-008,MARLAND  (100001537)</t>
  </si>
  <si>
    <t>PIPING KIT,250008-98-00,MARLAND  (100001537)</t>
  </si>
  <si>
    <t>OIL SEAL,250001-07-000,MARLAND  (100001537)</t>
  </si>
  <si>
    <t>BRG,BALL,250001-09-000,MARLAND  (100001537)</t>
  </si>
  <si>
    <t>GAUGE,OIL LVL,250005-21-010,MARLAND  (100001537)</t>
  </si>
  <si>
    <t>PIPING KIT,250005-98-00,MARLAND  (100001537)</t>
  </si>
  <si>
    <t>CLAMPING ASSY,MBI1003,STATEC  (211585)</t>
  </si>
  <si>
    <t>FLG BRG UNIT,MLF1012,STATEC  (I 211585)</t>
  </si>
  <si>
    <t>RLR,WINKOLAN,MRF1002,STATEC  (211585)</t>
  </si>
  <si>
    <t>BRG,ROD END,MLK1018,STATEC  (I 211585)</t>
  </si>
  <si>
    <t>RLR,GUIDE,60X20 WUDPK 17,ROLLENBA  (I 211585)</t>
  </si>
  <si>
    <t>HSG,BRG,30MM,MLS1009,STATEC  (I 211585)</t>
  </si>
  <si>
    <t>SFT,DR,ZFA11141,STATEC  (I 211585)</t>
  </si>
  <si>
    <t>SFT,DRV,XUHP221612,STATEC  (I 211585)</t>
  </si>
  <si>
    <t>RLR,DEFLECTION,XUHP221712,STATEC  (I 211585)</t>
  </si>
  <si>
    <t>CONVEYOR BELT,MKU10273,STATEC  (I 211585)</t>
  </si>
  <si>
    <t>SFT,DRV,ZFA13146,STATEC  (I 211585)</t>
  </si>
  <si>
    <t>SFT,TENSION,ZFA13145,STATEC  (I 211585)</t>
  </si>
  <si>
    <t>BRG,ROD END,M12,MLK1016,STATEC  (I 211585)</t>
  </si>
  <si>
    <t>SEGMENT,GEAR,ZFA10154,STATEC  (I 211585)</t>
  </si>
  <si>
    <t>CLAMPING JAW,ZFA1043402,STATEC  (I 211585)</t>
  </si>
  <si>
    <t>BRCKT,PLSTC,MKZ1002,STATEC  (I 211585)</t>
  </si>
  <si>
    <t>FLTR,VAC,1IN,MPX1001,STATEC  (I 500182)</t>
  </si>
  <si>
    <t>PISTOL,AIR,XEPB1007,STATEC  (I 500182)</t>
  </si>
  <si>
    <t>PULLEY,TAKE-UP,EUW10322,STATEC  (I 211585)</t>
  </si>
  <si>
    <t>LIFT,BELT,BLACK,EZAU10276,STATEC  (I 211585)</t>
  </si>
  <si>
    <t>BSHG,BRASS,EZAU10278,STATEC  (I 211585)</t>
  </si>
  <si>
    <t>BELT,TOOTHED,EZAU10291,STATEC  (I 211585)</t>
  </si>
  <si>
    <t>BELT,TOOTHED,EZAU10295,STATEC  (I 211585)</t>
  </si>
  <si>
    <t>CLTH,TEFLON,EZAU10328,STATEC  (I 211585)</t>
  </si>
  <si>
    <t>PULLEY,DRV,650MM,EUTA10030,STATEC  (I 211585)</t>
  </si>
  <si>
    <t>PULLEY,TAKE-UP,600MM,EUTS10020,STATEC  (I 211585)</t>
  </si>
  <si>
    <t>DISTRIBUTOR BLCK,MPLZ1030,STATEC  (I 211585)</t>
  </si>
  <si>
    <t>HYDR CYL STROKE,250MM,MPHZ10003,STATEC  (I 211585)</t>
  </si>
  <si>
    <t>ROLL,ZFA10110,STATEC  (I 211585)</t>
  </si>
  <si>
    <t>DRIVE ROLL,ZFA10109,STATEC  (I 211585)</t>
  </si>
  <si>
    <t>SFT,DRIVE,ZFA10111,STATEC  (I 211585)</t>
  </si>
  <si>
    <t>CLEVIS MOUNT,MPZZ1076,STATEC  (I 211585)</t>
  </si>
  <si>
    <t>SWIVEL FLG,MPZZ1092,STATEC  (I 211585)</t>
  </si>
  <si>
    <t>FRAME,WELD,SBA0010321T,STATEC  (I 211585)</t>
  </si>
  <si>
    <t>CHAIN,TRNSMN,SCA0001368,STATEC  (I 211585)</t>
  </si>
  <si>
    <t>BRG,BALL,LNR,SCA0001152,STATEC  (I 211585)</t>
  </si>
  <si>
    <t>GUIDE,PRISMATIC,552MM,SCA0001151,STATEC  (I 211585)</t>
  </si>
  <si>
    <t>IDELER RLR,25MM,SBA0009072,STATEC  (I 211585)</t>
  </si>
  <si>
    <t>SFT,DEVIATING,ZFA11188,STATEC  (I 211585)</t>
  </si>
  <si>
    <t>PIN,SWIVEL,FIXING,MPZZ10009,STATEC  (I 211585)</t>
  </si>
  <si>
    <t>SFT,TENSION,ZFA1115912,STATEC  (I 211585)</t>
  </si>
  <si>
    <t>SFT,DRIVE,ZFA1116012,STATEC  (I 211585)</t>
  </si>
  <si>
    <t>ROLL,ZFA10341,STATEC  (I 211585)</t>
  </si>
  <si>
    <t>MANFLD,MPLZ1026,STATEC  (I 500182)</t>
  </si>
  <si>
    <t>CNTRL SYST UNIT,Y900B00015  (2019FCLI-0001347)</t>
  </si>
  <si>
    <t>LOAD CELL,Y900A00090  (2019FCLI-0001347)</t>
  </si>
  <si>
    <t>KEYBOARD,PROGRAMMED,Y950A00020  (2019FCLI-0001347)</t>
  </si>
  <si>
    <t>PLC COMPL UNIT,214044  PLC  (2019FCLI-0001347)</t>
  </si>
  <si>
    <t>CYL,HYDR,X35A000020  (2019FCLI-0001347)</t>
  </si>
  <si>
    <t>SOLEN VLV UNIT,X350B00021,PAGLIERANI  (2019FCLI-0001347)</t>
  </si>
  <si>
    <t>GEAR,RA,S310224500A,STATEC  (I 211585)</t>
  </si>
  <si>
    <t>WHEEL,40X10X15,SBA0002587,STATEC  (I 211585)</t>
  </si>
  <si>
    <t>CONTRAST RLR,S4304703ZZZ,STATEC  (I 211585)</t>
  </si>
  <si>
    <t>GEAR,PINION,3 8IN,SBC0005010,STATEC  (I 211585)</t>
  </si>
  <si>
    <t>PINION,SBA0002216,STATEC  (I 211585)</t>
  </si>
  <si>
    <t>RLR,PRESTRETCH,SCA0000483,STATEC  (I 211585)</t>
  </si>
  <si>
    <t>RLR,PRESTRETCH,SCA0000484,STATEC  (I 211585)</t>
  </si>
  <si>
    <t>DANCER RLR,SCA0000478,STATEC  (I 211585)</t>
  </si>
  <si>
    <t>RLR,IDLER,SCA0000481,STATEC  (I 211585)</t>
  </si>
  <si>
    <t>BRG,SCA0000486,STATEC  (I 211585)</t>
  </si>
  <si>
    <t>DR BUMPER,SCA0000488,STATEC  (I 211585)</t>
  </si>
  <si>
    <t>LOCK,SAF,RIGHT,SCA0000429,STATEC  (I 211585)</t>
  </si>
  <si>
    <t>LOCK,SAF,LEFT,SCA0000491,STATEC  (I 211585)</t>
  </si>
  <si>
    <t>DANCER SPRG,RIGHT,SCA0000477,STATEC  (I 211585)</t>
  </si>
  <si>
    <t>BELT,TOOTHED,S160000421Z,STATEC  (I 211585)</t>
  </si>
  <si>
    <t>SFT,GUIDE,SBC0007199,STATEC  (I 211585)</t>
  </si>
  <si>
    <t>RBR,CONTRAST,SBC0007286,STATEC  (I 211585)</t>
  </si>
  <si>
    <t>PLT,SBA0004769,STATEC  (I 211585)</t>
  </si>
  <si>
    <t>BLADE,RESIST,CUT,SBC0006836,STATEC  (I 211585)</t>
  </si>
  <si>
    <t>BLADE,RESIST,WELD,SBC0006839,STATEC  (I 211585)</t>
  </si>
  <si>
    <t>SPRG,TENSION,S370026093Z,STATEC  (I 211585)</t>
  </si>
  <si>
    <t>BUSH,SPRT,S3101185ZZZ,STATEC  (I 211585)</t>
  </si>
  <si>
    <t>PRESTRETCH KIT,SBA0003287,MAILLIS  (I 211585)</t>
  </si>
  <si>
    <t>PRESTRETCH KIT,SBA0003922,MAILLIS  (I 211585)</t>
  </si>
  <si>
    <t>PRESTRETCH KIT,SBA0003926,MAILLIS  (I 211585)</t>
  </si>
  <si>
    <t>SEAL RING,A-3-X-37403,SUEWON  (IV-2016-284-285)</t>
  </si>
  <si>
    <t>SEAL,LABY,RSTD-64-08-01,ROOTS  (I BC18 180115)</t>
  </si>
  <si>
    <t>SEAL,MECH,SS,B1079-R101,ROOTS  (I BC18 180115)</t>
  </si>
  <si>
    <t>LIP SEAL,PTFE SS316,56211,ROOTS  (I BC18 180115)</t>
  </si>
  <si>
    <t>GEAR LCKG UNIT,CS,59134,ROOTS  (I BC18 180115)</t>
  </si>
  <si>
    <t>BRG SET,3024R0330BEARINGSET,ISGSPA  (I BC18 180115)</t>
  </si>
  <si>
    <t>V-RING,VITON,60026,ROOTS  (I BC18 180115)</t>
  </si>
  <si>
    <t>WSHR,BONDED,VITON,1 2IN,60075,ROOTS  (I BC18 180115)</t>
  </si>
  <si>
    <t>MECHANICAL SEAL,G3726-02-02-4 14,EAGLE  (I 28920-25790)</t>
  </si>
  <si>
    <t>OIL SEAL,G3726-02-02-4 36,N-COKE  (I 28920-25790)</t>
  </si>
  <si>
    <t>O-RING,VITON,G270,N-COKE  (I 28920-25790)</t>
  </si>
  <si>
    <t>O-RING,VITON,G410,N-COKE  (I 28920-25790)</t>
  </si>
  <si>
    <t>O-RING,VITON,G70,N-COKE  (I 28920-25790)</t>
  </si>
  <si>
    <t>O-RING,VITON,G120,N-COKE  (I 28920-25790)</t>
  </si>
  <si>
    <t>HORSESHOE LINK,2227-0116,GD-ENGG  (I 92816231)</t>
  </si>
  <si>
    <t>DRIVE LINK,1277-0121,GD-ENGG  (I 92816231)</t>
  </si>
  <si>
    <t>SAF BLEED SCR,6138-0149,GD-ENGG  (I 92816231)</t>
  </si>
  <si>
    <t>ECCENTRIC STOP,2416-0147,GD-ENGG  (I 92816231)</t>
  </si>
  <si>
    <t>HORSESHOE LINK,2227-0150,GD-ENG  (I 92816231)</t>
  </si>
  <si>
    <t>ECC STOP SCREW,4708-0042-03,GD-ENGG  (92816231)</t>
  </si>
  <si>
    <t>SUPPORT SCREW,4708-0025-03,GD-ENGG  (I 92816231)</t>
  </si>
  <si>
    <t>DRIVE LINK,2227-0151,GD-ENG  (I 92816231)</t>
  </si>
  <si>
    <t>ECCENTRIC STOP,2406-0147,GD-ENG  (I 92816231)</t>
  </si>
  <si>
    <t>SPRG WSHR,4717-0012-03,GD-ENGG  (92816231)</t>
  </si>
  <si>
    <t>SEAL,SMALL SECTION,3131-0008-05,GD-ENGG  (I 2646253)</t>
  </si>
  <si>
    <t>SEAL,SAF BLEED SCR,3299-0001-05,GD-ENGG  (I 2646253)</t>
  </si>
  <si>
    <t>SEAL,SAF BLEED SCR,3299-0068-05,GD-ENGG  (I 92816231)</t>
  </si>
  <si>
    <t>SEAL,SMALL SECTION,3131-0005-05,GD-ENGG  (I 92816231)</t>
  </si>
  <si>
    <t>O-RING,NBR,20S-T32911 AA,NAKAMURA  (16-25523-4-0)</t>
  </si>
  <si>
    <t>WSHR,SEAL,SS301 NBR,20ST32911AB,NAKAMURA  (16-25523-4-0)</t>
  </si>
  <si>
    <t>O-RING,NBR,20S-T32911 AD,NAKAMURA  (16-25523-4-0)</t>
  </si>
  <si>
    <t>BACK-UP RING,PTFE,20S-T32911 AE,NAKAMURA  (16-25523-4-0)</t>
  </si>
  <si>
    <t>O-RING,NBR,20S-T32911 AF,NAKAMURA  (16-25523-4-0)</t>
  </si>
  <si>
    <t>ACUMLTR,BLDR,NBR,5KG CM²,SAC20D22,FOX  (I 2360)</t>
  </si>
  <si>
    <t>PVRV,8IN,0.1BAR,CL150,AL,CNC380S,MTP  (I 5821)</t>
  </si>
  <si>
    <t>PVRV,2IN,0.0065BAR,CL150,AL,CNC380,MTP  (5821)</t>
  </si>
  <si>
    <t>DIAPH,3024R0429SV23110DPH,ISGSPA  (I BC18 180115)</t>
  </si>
  <si>
    <t>GSKT,3024R0429SV231013GSK,ISGSPA  (I BC18 180115)</t>
  </si>
  <si>
    <t>GSKT,3024R0429SV23104GSK,ISGSPA  (I BC18 180115)</t>
  </si>
  <si>
    <t>GSKT,3024R0429SV231056GSK,ISGSPA  (I BC18 180115)</t>
  </si>
  <si>
    <t>GSKT,3024R0429SV231079GSK,ISGSPA  (I BC18 180115)</t>
  </si>
  <si>
    <t>GSKT,3024R0429SV23110GSK,ISGSPA  (I BC18 180115)</t>
  </si>
  <si>
    <t>GSKT,3024R0429SV23110GKV,ISGSPA  (I BC18 180115)</t>
  </si>
  <si>
    <t>GSKT,3024R0429SV23110GKP,ISGSPA  (I BC18 180115)</t>
  </si>
  <si>
    <t>GSKT,3024R0429SV23112GSK,ISGSPA  (I BC18 180115)</t>
  </si>
  <si>
    <t>GSKT,3024R0429SV23113GSK,ISGSPA  (I BC18 180115)</t>
  </si>
  <si>
    <t>GSKT,3024R0429SV23114GSK,ISGSPA  (I BC18 180115)</t>
  </si>
  <si>
    <t>O-RING SET,3024R0330ORINGSET,ISGSPA  (I BC18 180115)</t>
  </si>
  <si>
    <t>SPARE PART SET,RKW-478AS,METSO  (001520563)</t>
  </si>
  <si>
    <t>BODY,VLV,815W112236XZC70,METSO  (001520563)</t>
  </si>
  <si>
    <t>RPR KIT,RKW-353XZ,METSO  (001520563)</t>
  </si>
  <si>
    <t>SEAT+PCKG SEAT,U1006-A25-007 300,3M  (EINV-18-10-04-03)</t>
  </si>
  <si>
    <t>SEAT+PCKG SEAT,U1006-A25-006 300,UNI-VLV  (EINV-18-10-04-03)</t>
  </si>
  <si>
    <t>PCKG,SPCR,890002135AAG,CCI  (I CD970000423)</t>
  </si>
  <si>
    <t>PCKG,GLND,890001435AAG,CCI  (I CD970000423)</t>
  </si>
  <si>
    <t>PCKG,GLND,890001330AAG,CCI  (I CD970000423)</t>
  </si>
  <si>
    <t>PCKG,SPCR,890002338AAG,CCI  (I CD970000423)</t>
  </si>
  <si>
    <t>PCKG,SPCR,890002125AAG,CCI  (I CD970000423)</t>
  </si>
  <si>
    <t>PCKG,SPCR,890002250AAG,CCI  (I CD970000423)</t>
  </si>
  <si>
    <t>PCKG,SPCR,890002419AAG,CCI  (I CD970000423)</t>
  </si>
  <si>
    <t>PCKG,SPCR,890002350AAG,CCI  (I CD970000423)</t>
  </si>
  <si>
    <t>PCKG,SPCR,890002130AAG,CCI  (I CD970000423)</t>
  </si>
  <si>
    <t>PCKG,SPCR,890002150AAG,CCI  (I CD970000423)</t>
  </si>
  <si>
    <t>NUT,BNT,5516000AF,CCI  (I CD970000423)</t>
  </si>
  <si>
    <t>NUT,250440106,CCI  (I CD970000423)</t>
  </si>
  <si>
    <t>NUT,BNT,5533000AA,CCI  (I CD970000423)</t>
  </si>
  <si>
    <t>NUT,BNT,5520000AA,CCI  (I CD970000423)</t>
  </si>
  <si>
    <t>STUD,323710065,CCI  (I CD970000423)</t>
  </si>
  <si>
    <t>NUT,250440342,CCI  (I CD970000423)</t>
  </si>
  <si>
    <t>STUD,323703004,CCI  (I CD970000423)</t>
  </si>
  <si>
    <t>NUT,250440056,CCI  (I CD970000423)</t>
  </si>
  <si>
    <t>STUD,123702004,CCI  (I CD970000423)</t>
  </si>
  <si>
    <t>NUT,BNT,5542000AJ,CCI  (I CD970000423)</t>
  </si>
  <si>
    <t>STUD,BNT,5320140AD,CCI  (I CD970000423)</t>
  </si>
  <si>
    <t>NUT,BNT,5520000AE,CCI  (I CD970000423)</t>
  </si>
  <si>
    <t>NUT,250440266,CCI  (I CD970000423)</t>
  </si>
  <si>
    <t>STUD,323701069,CCI  (I CD970000423)</t>
  </si>
  <si>
    <t>NUT,250440253,CCI  (I CD970000423)</t>
  </si>
  <si>
    <t>STUD,323719191,CCI  (I CD970000423)</t>
  </si>
  <si>
    <t>STUD,BNT,UPR,5310055AA,CCI  (I CD970000423)</t>
  </si>
  <si>
    <t>STUD,BNT,LWR,5316115AA,CCI  (I CD970000423)</t>
  </si>
  <si>
    <t>STUD,BNT,5324230AA,CCI  (I CD970000423)</t>
  </si>
  <si>
    <t>STUD,BNT,5330140AA,CCI  (I CD970000423)</t>
  </si>
  <si>
    <t>STUD,023703002,CCI  (I CD970000423)</t>
  </si>
  <si>
    <t>NUT,250440470,CCI  (I CD970000423)</t>
  </si>
  <si>
    <t>STUD,BNT,5324170AA,CCI  (I CD970000423)</t>
  </si>
  <si>
    <t>STUD,BNT,5324260AA,CCI  (I CD970000423)</t>
  </si>
  <si>
    <t>STUD,BNT,5320120AA,CCI  (I CD970000423)</t>
  </si>
  <si>
    <t>NUT,BNT,UPR,5510000AA,CCI  (I CD970000423)</t>
  </si>
  <si>
    <t>STUD,BNT,5316120AA,CCI  (I CD970000423)</t>
  </si>
  <si>
    <t>STUD,BNT,5316075AA,CCI  (I CD970000423)</t>
  </si>
  <si>
    <t>STUD,BNT,5336220AA,CCI  (I CD970000423)</t>
  </si>
  <si>
    <t>STUD,FLG,5336180AA,CCI  (I CD970000423)</t>
  </si>
  <si>
    <t>NUT,BNT,5536000AA,CCI  (I CD970000423)</t>
  </si>
  <si>
    <t>STUD,BNT,5333210AA,CCI  (I CD970000423)</t>
  </si>
  <si>
    <t>RPR KIT,ACTR,15RK39,FLOWSERV  (387120130)</t>
  </si>
  <si>
    <t>VLV BLCK,MPVB10033,STATEC  (500182)</t>
  </si>
  <si>
    <t>RPR KIT,251921,METSO  (001520563)</t>
  </si>
  <si>
    <t>CBL,EXT,4M,330130-040-01-IN,BENTLY-N  (I 1007676352)</t>
  </si>
  <si>
    <t>PROBE,M10X1,33010403051002IN,BENTLY-N  (I 1007676352)</t>
  </si>
  <si>
    <t>PROXMTR,XL,9M,330180-91-IN,BENTLY-N  (I 1007567616)</t>
  </si>
  <si>
    <t>PROBE,M10X1,33010400031001IN,BENTLY-N  (I 1007676352)</t>
  </si>
  <si>
    <t>CBL,EXT,16710-15,BENTLY-N  (I 1007534470)</t>
  </si>
  <si>
    <t>CBL,COAXIAL,PVC,0.25MM²,MELD10038,STATEC  (I 500182)</t>
  </si>
  <si>
    <t>TERM BLCK,125808-08,BENTLY-N  (I 1007632527)</t>
  </si>
  <si>
    <t>GSKT,SPW,NON ASB,562X609MM,3MM  (I 28920-25790)</t>
  </si>
  <si>
    <t>BELT,DR,5V,95IN  (I 28920-25790)</t>
  </si>
  <si>
    <t>VISCO SEAL,LM-500B20B-03A#01,KOBE,  (21-28097 28098-0)</t>
  </si>
  <si>
    <t>VISCO  SEAL,LM-500B20B-03A#02,KOBE,  (21-28097 28098-0)</t>
  </si>
  <si>
    <t>SCREW SEAL,LM-500E10A-03A#01,KOBE,  (21-28097 28098-0)</t>
  </si>
  <si>
    <t>SCREW SEAL,LM-500E10A-03A#02,KOBE,  (21-28097 28098-0)</t>
  </si>
  <si>
    <t>BEARING SPACER(1),LM-500E10A-08A#01,KOBE,  (21-28097 28098-0)</t>
  </si>
  <si>
    <t>BEARING SPACER(3),LM-500E10A-17A,KOBE,  (21-28097 28098-0)</t>
  </si>
  <si>
    <t>SCREW BEARING(1),LM-500G10A-05A,KOBE,  (21-28097 28098-0)</t>
  </si>
  <si>
    <t>SCREW BEARING(2),LM-500G10A-06A,KOBE,  (21-28097 28098-0)</t>
  </si>
  <si>
    <t>VISCO  SEAL,GP-12G10C#01,KOBE,  (21-28097 28098-0)</t>
  </si>
  <si>
    <t>VISCO  SEAL,GP-12G10G,KOBE,  (21-28097 28098-0)</t>
  </si>
  <si>
    <t>WINDOW GLASS,UC-425H30A-20A,KOBE,  (21-28097 28098-0)</t>
  </si>
  <si>
    <t>SLEEVE(1),UC-1000J10A-21A,KOBE,  (21-28097 28098-0)</t>
  </si>
  <si>
    <t>SLEEVE(2),UC-1000J10A-22A,KOBE,  (21-28097 28098-0)</t>
  </si>
  <si>
    <t>SLEEVE(3),UC-1000J10A-23A,KOBE,  (21-28097 28098-0)</t>
  </si>
  <si>
    <t>SUCTION FILTER,AE-PS29BJ#14,KOBE,  (21-28097 28098-0)</t>
  </si>
  <si>
    <t>BRG,KPA2851400340,JPSTL,  (MH22-0083A)</t>
  </si>
  <si>
    <t>PARAL KEY-DBL RND,BPLG-KT-0+,KOBE,  (21-28097 28098-0)</t>
  </si>
  <si>
    <t>BRG RTNR,LM-500B10B-03A,KOBE,  (21-28097 28098-0)</t>
  </si>
  <si>
    <t>SLDNG  PLT,LM-500B10A-07A,KOBE,  (21-28097 28098-0)</t>
  </si>
  <si>
    <t>CLAMP RING,LM-500B10A-08A,KOBE,  (21-28097 28098-0)</t>
  </si>
  <si>
    <t>BRG SPCR,LM-500B10B-28A,KOBE,  (21-28097 28098-0)</t>
  </si>
  <si>
    <t>AIR BRTHR,606-PS-20A#01,KOBE,  (21-28097 28098-0)</t>
  </si>
  <si>
    <t>DUST  DEFLR,LM-500B10B-52A,KOBE,  (21-28097 28098-0)</t>
  </si>
  <si>
    <t>GUIDE BUSH,LM-500C-30E-02A,KOBE,  (21-28097 28098-0)</t>
  </si>
  <si>
    <t>DISC CPLG,LM-500G10A-41A#01,KOBE,  (21-28097 28098-0)</t>
  </si>
  <si>
    <t>THRUST PLT,56,LM-N227B#16,KOBE,  (21-28097 28098-0)</t>
  </si>
  <si>
    <t>BSHG,GP-9F05D,KOBE,  (21-28097 28098-0)</t>
  </si>
  <si>
    <t>CLAMP CYL,UC-1000M11A-10A#01,KOBE,  (21-28097 28098-0)</t>
  </si>
  <si>
    <t>OIL SEAL RTNR,LM-500B10B-05A,KOBE,  (21-28097 28098-0)</t>
  </si>
  <si>
    <t>INSIDE RING,LM-500E10A-04A,KOBE,  (21-28097 28098-0)</t>
  </si>
  <si>
    <t>CAP SCR,HEX SOC,0A481H850120,JPSTL,  (M22-912-1)</t>
  </si>
  <si>
    <t>LOCK NUT(2),UC-1000J10A-27B,KOBE,  (21-28097 28098-0)</t>
  </si>
  <si>
    <t>PRE-LOAD SPRG,UC-1000J10A-45A,KOBE,  (21-28097 28098-0)</t>
  </si>
  <si>
    <t>SLIDE KEY,UC-1000J10A-72B,KOBE,  (21-28097 28098-0)</t>
  </si>
  <si>
    <t>PRE-LOAD SPRG,UC-1000J10A-78A,KOBE,  (21-28097 28098-0)</t>
  </si>
  <si>
    <t>OILES BUSH,UC-1000J10A-86B,KOBE,  (21-28097 28098-0)</t>
  </si>
  <si>
    <t>DISC SPRG,UC-1000J10A-102A,KOBE,  (21-28097 28098-0)</t>
  </si>
  <si>
    <t>SLIDE KEY,UC-1000J10A-76A,KOBE,  (21-28097 28098-0)</t>
  </si>
  <si>
    <t>PRE-LOAD SPRG(1),UC-1000J10+,KOBE,  (21-28097 28098-0)</t>
  </si>
  <si>
    <t>PRE-LOAD SPRG(2),UC-1000J10+,KOBE,  (21-28097 28098-0)</t>
  </si>
  <si>
    <t>CONED DISC SPRG,LM-500B10A-11A,KOBE,  (21-28097 28098-0)</t>
  </si>
  <si>
    <t>CONED DISC SPRG,LM-500G10A-49A,KOBE,  (21-28097 28098-0)</t>
  </si>
  <si>
    <t>CONED DISC SPRG1,LM-500H10A-15A,KOBE,  (21-28097 28098-0)</t>
  </si>
  <si>
    <t>CONED DISC SPRG(2),LM-500H10A-16A,KOBE,  (21-28097 28098-0)</t>
  </si>
  <si>
    <t>HEX SOC BOLT,BBLK-RA-M008-022,KOBE,  (21-28097 28098-0)</t>
  </si>
  <si>
    <t>SPRG,LM-500E10A-10A,KOBE,  (21-28097 28098-0)</t>
  </si>
  <si>
    <t>LOCK NUT(1)EA,UC-1000J10A-27A,KOBE,  (21-28097 28098-0)</t>
  </si>
  <si>
    <t>TAPP STUD,THD,25MM,12MM,5367/001,RATH,  (90525361)</t>
  </si>
  <si>
    <t>BELT TIGHTENER,0913-70090,K-TRON,  (30175312/302114380)</t>
  </si>
  <si>
    <t>GEAR,AL,9497-26152,K-TRON,  (30175312/302114380)</t>
  </si>
  <si>
    <t>COV,GEAR BOX,9497-30026,K-TRON,  (30194902,  302114380)</t>
  </si>
  <si>
    <t>SPCR,9522-30306,K-TRON,  (30194902,  302114380)</t>
  </si>
  <si>
    <t>PINION,9522-30300,K-TRON,  (30194902,  302114380)</t>
  </si>
  <si>
    <t>WORM GEAR SET,9522-30295,K-TRON,  (30194902,  302114380)</t>
  </si>
  <si>
    <t>CPLG,9226-40111,K-TRON,  (30194902,  302114380)</t>
  </si>
  <si>
    <t>CPLG,9226-40114,K-TRON,  (30194902,  302114380)</t>
  </si>
  <si>
    <t>SFT,AGITR,9522-35079,K-TRON,  (30194902,  302114380)</t>
  </si>
  <si>
    <t>RTNR,AGITR,9522-34928,K-TRON,  (30194902,  302114380)</t>
  </si>
  <si>
    <t>SPCR,9522-33566,K-TRON,  (30194902,  302114380)</t>
  </si>
  <si>
    <t>GSKT RING,SILICON,9324-70044,K-TRON,  (30175312/302114380)</t>
  </si>
  <si>
    <t>V-CLAMP,254MM,9219-70024,K-TRON,  (30194902,  302114380)</t>
  </si>
  <si>
    <t>SFT SEAL,9578-26890,K-TRON,  (30194902,  302114380)</t>
  </si>
  <si>
    <t>SEAL,9324-40070,K-TRON,  (30194902,  302114380)</t>
  </si>
  <si>
    <t>SEAL,9324-40050,K-TRON,  (30194902,  302114380)</t>
  </si>
  <si>
    <t>SCR,SEAL,0921-90024,K-TRON,  (30175312/302114380)</t>
  </si>
  <si>
    <t>T-INSERT,CO0098800208/T1-T14,COEK-ENG,  (19-0251/PR18-076)</t>
  </si>
  <si>
    <t>SLV,EPDM,8IN,80114,ROTEXSCR,  (SO00150990,,SO00197741)</t>
  </si>
  <si>
    <t>SNAP RING,133492,ROTEXSCR,  (SO00150990,,SO00197741)</t>
  </si>
  <si>
    <t>CAP SCR,101202,ROTEXSCR,  (SO00150990,,SO00197741)</t>
  </si>
  <si>
    <t>SCRN,SS304,0.0180X59X143,834526,ROTEXSCR,  (SO00150990,,SO00197741)</t>
  </si>
  <si>
    <t>BACK-UP RING,PFA,OASB-R261,ELLIOTT,  (N21A629-01,16A254AF)</t>
  </si>
  <si>
    <t>O-RING,FKM,AC522042#32,KOBE,  (16-25523,4-0)</t>
  </si>
  <si>
    <t>O-RING,FKM,AC522042#16,KOBE,  (16-25523,4-0)</t>
  </si>
  <si>
    <t>O-RING,FPM,OAS-RD244,ELLIOTT,  (N21A629-01,16A254AF)</t>
  </si>
  <si>
    <t>SPACE HTR,EMR504141,NIDEC,  (317001864)</t>
  </si>
  <si>
    <t>DE/NDE BRG,RTD,1000155085,THRMOENG,  (798)</t>
  </si>
  <si>
    <t>SPACE HTR,1000156658,NIDEC,  (317001864)</t>
  </si>
  <si>
    <t>PSU,110VDC,0P6258A,GUTOR,  (99019855,,99023741)</t>
  </si>
  <si>
    <t>FAN INTFC,WO/SPLY,0P2367,GUTOR,  (99008862/99019855)</t>
  </si>
  <si>
    <t>PSU,0P0280,GUTOR,  (99019855,,99023740)</t>
  </si>
  <si>
    <t>PSU,220VDC,0P0284,GUTOR,  (99019855,,99023741)</t>
  </si>
  <si>
    <t>STATIC RAM,8KX8,351-0003,GUTOR,  (99019855,,99023741)</t>
  </si>
  <si>
    <t>TRAFO,CUR,DC,0P6290B,P007/P009,GUTOR,  (99016373, 99023741)</t>
  </si>
  <si>
    <t>REFR MAT,MINERAL WOOL PLT,P750/120,RATH,  (90487959)</t>
  </si>
  <si>
    <t>REFR MAT,CALCIUMSILIKAT,CAS 1000,RATH,  (90487959)</t>
  </si>
  <si>
    <t>REFR MAT,CALCIUMSILIKAT,CAS 1100,RATH,  (90487959)</t>
  </si>
  <si>
    <t>REFR MAT,COMB ANHR SET,SKA50S,RATH,  (90525361)</t>
  </si>
  <si>
    <t>REFR MAT,VACCUM PLT,KERFORM KVS121H,RATH,  (90487959)</t>
  </si>
  <si>
    <t>REFR MAT,BRICK ANHR,RATH SA-184,RATH,  (90525361)</t>
  </si>
  <si>
    <t>REFR MAT,BRICK ANHR,RATH SA-250,RATH,  (90525361)</t>
  </si>
  <si>
    <t>REFR MAT,COMB ANHR SET,RATH SKA50SL,RATH,  (90525361)</t>
  </si>
  <si>
    <t>REFR MAT,ANHR,RATH SKA50SR,RATH,  (90525361)</t>
  </si>
  <si>
    <t>REFR MAT,ANHR,RATH KA50-H,RATH,  (90525361)</t>
  </si>
  <si>
    <t>REFR MAT,HTW MDL,ALSITRAMOD14200M14,RATH,  (90525361)</t>
  </si>
  <si>
    <t>REFR MAT,THD ROD,RATH GST-M8-70,RATH,  (90525361)</t>
  </si>
  <si>
    <t>REFR MAT,HEX NUT,RATH SKM-M8,RATH,  (90525361)</t>
  </si>
  <si>
    <t>REFR MAT,ASSY CLIP,RATH MC-6.5,RATH,  (90525361)</t>
  </si>
  <si>
    <t>REFR MAT,HTW MDL,ALSITRAMOD14200M10,RATH,  (90525361)</t>
  </si>
  <si>
    <t>REFR MAT,STYROFOAM PLT,THK20MM,RATH,  (90487959)</t>
  </si>
  <si>
    <t>REFR MAT,PEEP DR FRAME,RFSZBS00034,RATH,  (90487959)</t>
  </si>
  <si>
    <t>SEAL PLT,UPPER,34084,AMARILLO,  (116944)</t>
  </si>
  <si>
    <t>HORIZ CARRIER,D4-13,AMARILLO,  (116944)</t>
  </si>
  <si>
    <t>HORIZ SEAL PLT,D5-16A,AMARILLO,  (116944)</t>
  </si>
  <si>
    <t>OIL PACKT COV PLT,D4-18,AMARILLO,  (116944)</t>
  </si>
  <si>
    <t>UPPER BRG COV,D4-19M,AMARILLO,  (116944)</t>
  </si>
  <si>
    <t>OIL SLINR PLT,D4-20,AMARILLO,  (116944)</t>
  </si>
  <si>
    <t>VERTI SEAL,34085,AMARILLO,  (116944)</t>
  </si>
  <si>
    <t>GEAR MOUNT (3),D4-22,AMARILLO,  (116944)</t>
  </si>
  <si>
    <t>ABOVE GEAR SPCR,450-A36,AMARILLO,  (116944)</t>
  </si>
  <si>
    <t>GEAR SPCR,451-A36,AMARILLO,  (116944)</t>
  </si>
  <si>
    <t>BELOW GEAR SPCR,452-A36,AMARILLO,  (116944)</t>
  </si>
  <si>
    <t>BELOW GEAR SPCR,453-A36,AMARILLO,  (116944)</t>
  </si>
  <si>
    <t>HELI SPCR,XF-A36,AMARILLO,  (116944)</t>
  </si>
  <si>
    <t>OIL SLINR,OIL SLINR,34022,AMARILLO,  (116944)</t>
  </si>
  <si>
    <t>GEAR KEY,GEAR KEY,910-A36,AMARILLO,  (116944)</t>
  </si>
  <si>
    <t>GEAR KEY(O/P SFT),912-A36,AMARILLO,  (116944)</t>
  </si>
  <si>
    <t>OIL SLINR KEY(4),913-A36,AMARILLO,  (116944)</t>
  </si>
  <si>
    <t>BRG ADJUSTMENT PLT,34086,AMARILLO,  (116944)</t>
  </si>
  <si>
    <t>SNAP RING (O/P SFT),3100-650,AMARILLO,  (116944)</t>
  </si>
  <si>
    <t>BRG SHIM SET OUT+INTERIM,SM A36,AMARILLO,  (116944)</t>
  </si>
  <si>
    <t>FLTR,4711.3,45,120,1500,GBM SRL,  (2023-A601-000160)</t>
  </si>
  <si>
    <t>FLTR,4713.3,52,120,2500,GBM SRL,  (2023-A601-000160)</t>
  </si>
  <si>
    <t>BLADE,CUTTER,16X35X207MM,F/PELLETIZER,  (37339,,37046)</t>
  </si>
  <si>
    <t>SEALING,SOFT,2221863,ARCA,  (3592803/3620661)</t>
  </si>
  <si>
    <t>PCKG SET,PTFE,2223282,LINDE,  (3592803/3620661)</t>
  </si>
  <si>
    <t>ELEM,SEALING,GPH,3065903,LINDE,  (3592803/3620661)</t>
  </si>
  <si>
    <t>ELEM,SEALING,VITON-B,2232196,LINDE,  (3592803/3620661)</t>
  </si>
  <si>
    <t>SPRT RING,PTFE,2232194,LINDE,  (3592803/3620661)</t>
  </si>
  <si>
    <t>BELT,GUIDING,TURCITE T47,3062514,LINDE,  (3592803/3620661/3620661)</t>
  </si>
  <si>
    <t>SPARE KIT,F/M40TS7A110-HC,MVA,  (12432023)</t>
  </si>
  <si>
    <t>O-RING,VITON-B,2222157,LINDE,  (3592803/3620661/3620661)</t>
  </si>
  <si>
    <t>GSKT,GPH,2215324,LINDE,  (3592803/3620661)</t>
  </si>
  <si>
    <t>O-RING,VITON-B,2221861,LINDE,  (3592803/3620661)</t>
  </si>
  <si>
    <t>THERMOSTATIC CTRL VLV,M40TS7A110-HC,MVA,  (12432023)</t>
  </si>
  <si>
    <t>SW,LIMIT,24VDC,DGW1.00GDC005,SCHUHMAN,  (2022-10706)</t>
  </si>
  <si>
    <t>PROBE,PROX,33070100251011IN,BENTLY-N,  (1007438733)</t>
  </si>
  <si>
    <t>VELOMITOR,330525-01,BENTLY-N,  (1007534470/1007893152)</t>
  </si>
  <si>
    <t>ACCLRMTR,330400-01-05,BENTLY-N,  (1007534470/1007567616)</t>
  </si>
  <si>
    <t>PROBE,PROX,M8,1M,330904-08-15+,BENTLY-N,  (1007567616,,1007650738)</t>
  </si>
  <si>
    <t>SW,PRESS,1/4IN BSP,30TO300BAR,K57,FOX,  (317001864)</t>
  </si>
  <si>
    <t>PLUG CONNR,2028437,SICK,  (CME/JP068/T-019/190300042)</t>
  </si>
  <si>
    <t>PCB ASSY,0000025151,K-TRON,  (30175312/CO247683)</t>
  </si>
  <si>
    <t>STATR,3208541112,R&amp;M,  (AU799460)</t>
  </si>
  <si>
    <t>WSHR,SCR,RTNG,3200001005,R&amp;M,  (AU723964)</t>
  </si>
  <si>
    <t>CRTG,FLTR,F/PMP,LDB1,JO,1000153277-06,  (317001864)</t>
  </si>
  <si>
    <t>NRV,F/PMP,LDB1,JO,1000153277-07,  (317001864)</t>
  </si>
  <si>
    <t>MDL,DIODE,RECTIFIER,SKKD100/16,SEMIKRON,  (317001864)</t>
  </si>
  <si>
    <t>TUBE,MTL,STL,14MM,1.5MM,9369/014,RATH,  (90525361)</t>
  </si>
  <si>
    <t>NOZL,W21140.08130.XH1Z,TAI,  (869-2022)</t>
  </si>
  <si>
    <t>DISC,426382.10120.MKDZ,TAI,  (869-2022)</t>
  </si>
  <si>
    <t>SET OF GSKTS,340120.23120.MUZZ,TAI,  (869-2022)</t>
  </si>
  <si>
    <t>NOZL,973080.08471.XH1Z,TAI,  (869-2022)</t>
  </si>
  <si>
    <t>DISC HLDR,9R2190.58520.YAZZ,TAI,  (869-2022)</t>
  </si>
  <si>
    <t>DISC,9R2190.30020.08Z3,TAI,  (869-2022)</t>
  </si>
  <si>
    <t>GUIDE,973190.12421.XHZZ,TAI,  (869-2022)</t>
  </si>
  <si>
    <t>O-RING SET,927000.28121.PI3Z,TAI,  (869-2022)</t>
  </si>
  <si>
    <t>CRTG FLTR,092067.00080.XJZZ,TAI,  (869-2022)</t>
  </si>
  <si>
    <t>SET OF GSKTS,972580.19920.PAZZ,TAI,  (869-2022)</t>
  </si>
  <si>
    <t>O-RING SET,FLTR,978741.90120.PI3Z,TAI,  (869-2022)</t>
  </si>
  <si>
    <t>SPRG,000003.25370.AMZM,TAI,  (869-2022)</t>
  </si>
  <si>
    <t>SPRG,000009.13100.MKZM,TAI,  (869-2022)</t>
  </si>
  <si>
    <t>SHAFT,U1006-A25-006-400,KOREA,  (E2210-011CI001)</t>
  </si>
  <si>
    <t>SFT BRG SET,U1006-A25-006-410,KOREA,  (E2210-011CI001)</t>
  </si>
  <si>
    <t>SFT RTNR,U1006-A25-006-420,KOREA,  (E2210-011CI001)</t>
  </si>
  <si>
    <t>DISC,U1006-A25-006-200,KOREA,  (E2210-011CI001)</t>
  </si>
  <si>
    <t>DISC PIN,U1006-A25-006-220,KOREA,  (E2210-011CI001)</t>
  </si>
  <si>
    <t>VLV CTRLR,ND9106HX-DS04-A3,METSO,  (001520563/0001705812)</t>
  </si>
  <si>
    <t>VLV CTRLR,ND9103HX-DS04-A3,METSO,  (001520563/0001705812)</t>
  </si>
  <si>
    <t>CBL,EXT,7.5M,21747-075-01,BENTLY-N,  (1007462052,,1007676352,,TS-I20-1448)</t>
  </si>
  <si>
    <t>Primary AO-1010,  (9091483108,9091484879,9091488094,9091489841,9091495500,)</t>
  </si>
  <si>
    <t>Primary AO-1010,  (17131119)</t>
  </si>
  <si>
    <t>Secondary AO-168,  (9091507395,9091508190,RI/18130872,RI/18130911,RI/18130929,RI/18130973,)</t>
  </si>
  <si>
    <t>Secondary AO-168,  (9091507395)</t>
  </si>
  <si>
    <t>Secondary AO-168,  (190802)</t>
  </si>
  <si>
    <t>RZ Catalyst for HDPE,  (11ME-17-8757-01/Z020-21-06)</t>
  </si>
  <si>
    <t>SDXi Cat_PE,  (91017)</t>
  </si>
  <si>
    <t>SDXi Cat_PE,  (281123)</t>
  </si>
  <si>
    <t>DLTDP_HDPE,  (SI-1021108,,OT/00176/21-22,,140000085)</t>
  </si>
  <si>
    <t>DIBDMS_PP,  (9215016058 , 9215025825)</t>
  </si>
  <si>
    <t>GREASE,SHELL GADUS S3 T100 2,SHELL,  (PR21-069)</t>
  </si>
  <si>
    <t>BAG,PP,3670CFVD112+001,40,GBM,  (2023-A601-000160)</t>
  </si>
  <si>
    <t xml:space="preserve">Type </t>
  </si>
  <si>
    <t>Mechanical</t>
  </si>
  <si>
    <t>Plastic</t>
  </si>
  <si>
    <t>Chemical</t>
  </si>
  <si>
    <t>Electrical</t>
  </si>
  <si>
    <t>Electronic</t>
  </si>
  <si>
    <t>Row Labels</t>
  </si>
  <si>
    <t>Grand Total</t>
  </si>
  <si>
    <t>Sum of Assessable Value</t>
  </si>
  <si>
    <t>Age</t>
  </si>
  <si>
    <t>Last Use</t>
  </si>
  <si>
    <t>Self Life</t>
  </si>
  <si>
    <t>1 Year</t>
  </si>
  <si>
    <t>https://deu.sika.com/dms/getdocument.get/771bc7c7-4db8-3154-bb99-32cddfe46ddd/rz498-gb.pdf</t>
  </si>
  <si>
    <t>https://www.google.com/search?q=Primary+AO-1010+self+life&amp;sca_esv=fe2de4c3354a0dc5&amp;rlz=1C1RLNS_enIN1055IN1055&amp;biw=1600&amp;bih=773&amp;ei=ztstZ-2IAs3B0-kPnbTWkAk&amp;ved=0ahUKEwjtp9L5t8yJAxXN4DQHHR2aFZIQ4dUDCA8&amp;uact=5&amp;oq=Primary+AO-1010+self+life&amp;gs_lp=Egxnd3Mtd2l6LXNlcnAiGVByaW1hcnkgQU8tMTAxMCBzZWxmIGxpZmUyBxAhGKABGAoyBxAhGKABGApIzRJQkANYnxFwAXgBkAEAmAH8AaABhg2qAQUwLjguMbgBA8gBAPgBAZgCCqACpg3CAgoQABiwAxjWBBhHwgIFECEYoAGYAwCIBgGQBgiSBwUxLjcuMqAH7Bk&amp;sclient=gws-wiz-serp</t>
  </si>
  <si>
    <t>Discount</t>
  </si>
  <si>
    <t>FMV</t>
  </si>
  <si>
    <t>Valuation Required</t>
  </si>
  <si>
    <t>Inported BoE Required</t>
  </si>
  <si>
    <t>Capatalized Cost</t>
  </si>
  <si>
    <t>5 Year</t>
  </si>
  <si>
    <t xml:space="preserve">5 Year </t>
  </si>
  <si>
    <t xml:space="preserve">3 Year </t>
  </si>
  <si>
    <t xml:space="preserve">2 Year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</si>
</sst>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 "/>
    </font>
    <font>
      <b/>
      <sz val="11"/>
      <name val="Calibri"/>
      <family val="2"/>
      <scheme val="minor"/>
    </font>
    <font>
      <sz val="9"/>
      <color indexed="8"/>
      <name val="Courier New"/>
      <family val="3"/>
    </font>
    <font>
      <sz val="9"/>
      <color theme="1"/>
      <name val="Courier New"/>
      <family val="3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top"/>
    </xf>
    <xf numFmtId="43" fontId="0" fillId="0" borderId="1" xfId="1" applyFont="1" applyFill="1" applyBorder="1" applyAlignment="1">
      <alignment horizontal="left" vertical="top" wrapText="1"/>
    </xf>
    <xf numFmtId="0" fontId="0" fillId="2" borderId="1" xfId="0" applyFill="1" applyBorder="1"/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1" applyNumberFormat="1" applyFont="1"/>
    <xf numFmtId="164" fontId="7" fillId="3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left" vertical="top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center" vertical="top"/>
    </xf>
    <xf numFmtId="164" fontId="0" fillId="0" borderId="2" xfId="1" applyNumberFormat="1" applyFont="1" applyFill="1" applyBorder="1" applyAlignment="1">
      <alignment horizontal="center" vertical="top"/>
    </xf>
    <xf numFmtId="164" fontId="0" fillId="0" borderId="3" xfId="1" applyNumberFormat="1" applyFont="1" applyFill="1" applyBorder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5" fillId="0" borderId="1" xfId="1" applyNumberFormat="1" applyFont="1" applyBorder="1" applyAlignment="1">
      <alignment horizontal="left" vertical="top" wrapText="1"/>
    </xf>
    <xf numFmtId="164" fontId="0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left" vertical="top"/>
    </xf>
    <xf numFmtId="164" fontId="0" fillId="0" borderId="1" xfId="1" quotePrefix="1" applyNumberFormat="1" applyFont="1" applyBorder="1" applyAlignment="1">
      <alignment horizontal="left"/>
    </xf>
    <xf numFmtId="164" fontId="5" fillId="0" borderId="0" xfId="1" applyNumberFormat="1" applyFont="1" applyAlignment="1">
      <alignment horizontal="left" vertical="top" wrapText="1"/>
    </xf>
    <xf numFmtId="164" fontId="0" fillId="0" borderId="0" xfId="1" applyNumberFormat="1" applyFont="1" applyAlignment="1">
      <alignment horizontal="left"/>
    </xf>
    <xf numFmtId="164" fontId="4" fillId="2" borderId="4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left" vertical="top" wrapText="1"/>
    </xf>
    <xf numFmtId="164" fontId="0" fillId="0" borderId="0" xfId="1" applyNumberFormat="1" applyFont="1" applyBorder="1" applyAlignment="1">
      <alignment horizontal="left"/>
    </xf>
    <xf numFmtId="164" fontId="3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9" fontId="0" fillId="0" borderId="0" xfId="4" applyFont="1"/>
    <xf numFmtId="9" fontId="8" fillId="0" borderId="0" xfId="4" applyFont="1"/>
    <xf numFmtId="0" fontId="8" fillId="4" borderId="5" xfId="0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9" fontId="8" fillId="0" borderId="0" xfId="4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0" applyNumberFormat="1" applyFont="1"/>
    <xf numFmtId="164" fontId="0" fillId="0" borderId="0" xfId="4" applyNumberFormat="1" applyFont="1"/>
    <xf numFmtId="164" fontId="8" fillId="0" borderId="0" xfId="4" applyNumberFormat="1" applyFont="1"/>
    <xf numFmtId="164" fontId="4" fillId="2" borderId="0" xfId="1" applyNumberFormat="1" applyFont="1" applyFill="1" applyBorder="1" applyAlignment="1">
      <alignment horizontal="center" vertical="center" wrapText="1"/>
    </xf>
    <xf numFmtId="9" fontId="0" fillId="0" borderId="0" xfId="0" applyNumberFormat="1"/>
    <xf numFmtId="164" fontId="8" fillId="0" borderId="0" xfId="1" applyNumberFormat="1" applyFont="1"/>
  </cellXfs>
  <cellStyles count="5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ercent" xfId="4" builtinId="5"/>
  </cellStyles>
  <dxfs count="2"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bhinav%20Chaturvedi's%20Assignments\In-Progress\OPaL\Report\Valuation%20Required_28.10.2024.xlsx" TargetMode="External"/><Relationship Id="rId1" Type="http://schemas.openxmlformats.org/officeDocument/2006/relationships/externalLinkPath" Target="Valuation%20Required_28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Working"/>
      <sheetName val="Sheet3"/>
      <sheetName val="Cat-4"/>
    </sheetNames>
    <sheetDataSet>
      <sheetData sheetId="0" refreshError="1"/>
      <sheetData sheetId="1">
        <row r="1">
          <cell r="BA1">
            <v>577807463.02364028</v>
          </cell>
        </row>
      </sheetData>
      <sheetData sheetId="2">
        <row r="8">
          <cell r="C8">
            <v>584150134.1099999</v>
          </cell>
        </row>
      </sheetData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hinav Chaturvedi" refreshedDate="45607.544654282407" createdVersion="8" refreshedVersion="8" minRefreshableVersion="3" recordCount="727" xr:uid="{8CC047BB-7B2C-4CDE-8812-B746192F1F9A}">
  <cacheSource type="worksheet">
    <worksheetSource ref="A3:AB730" sheet="IMPORT BoE required."/>
  </cacheSource>
  <cacheFields count="28">
    <cacheField name="Sr No." numFmtId="0">
      <sharedItems containsSemiMixedTypes="0" containsString="0" containsNumber="1" containsInteger="1" minValue="1" maxValue="727"/>
    </cacheField>
    <cacheField name="BoE Sr No." numFmtId="0">
      <sharedItems containsSemiMixedTypes="0" containsString="0" containsNumber="1" containsInteger="1" minValue="1" maxValue="308"/>
    </cacheField>
    <cacheField name="Supplier  Name" numFmtId="0">
      <sharedItems/>
    </cacheField>
    <cacheField name="Material Description" numFmtId="0">
      <sharedItems/>
    </cacheField>
    <cacheField name="Description" numFmtId="0">
      <sharedItems/>
    </cacheField>
    <cacheField name="Mster file sr no." numFmtId="0">
      <sharedItems containsSemiMixedTypes="0" containsString="0" containsNumber="1" containsInteger="1" minValue="26" maxValue="19602"/>
    </cacheField>
    <cacheField name="Docs SR No." numFmtId="0">
      <sharedItems containsNonDate="0" containsString="0" containsBlank="1"/>
    </cacheField>
    <cacheField name="Qty" numFmtId="0">
      <sharedItems containsSemiMixedTypes="0" containsString="0" containsNumber="1" minValue="1" maxValue="263500"/>
    </cacheField>
    <cacheField name="UoM (NEW)" numFmtId="0">
      <sharedItems/>
    </cacheField>
    <cacheField name="Material Value" numFmtId="164">
      <sharedItems containsSemiMixedTypes="0" containsString="0" containsNumber="1" minValue="3.5900000000000003" maxValue="300304037.63"/>
    </cacheField>
    <cacheField name="Assessable Value" numFmtId="164">
      <sharedItems containsSemiMixedTypes="0" containsString="0" containsNumber="1" minValue="20.77" maxValue="300304037.63"/>
    </cacheField>
    <cacheField name="FINAL HSN CODE" numFmtId="164">
      <sharedItems containsMixedTypes="1" containsNumber="1" containsInteger="1" minValue="2920" maxValue="2931900090"/>
    </cacheField>
    <cacheField name="Basic Custom Duty rate" numFmtId="164">
      <sharedItems containsSemiMixedTypes="0" containsString="0" containsNumber="1" minValue="0" maxValue="0.25"/>
    </cacheField>
    <cacheField name="B.C.D Notification &amp; Sr. No." numFmtId="164">
      <sharedItems containsNonDate="0" containsString="0" containsBlank="1"/>
    </cacheField>
    <cacheField name="Health Cess rate" numFmtId="164">
      <sharedItems containsNonDate="0" containsString="0" containsBlank="1"/>
    </cacheField>
    <cacheField name="Notification" numFmtId="164">
      <sharedItems containsNonDate="0" containsString="0" containsBlank="1"/>
    </cacheField>
    <cacheField name="SWS rate" numFmtId="164">
      <sharedItems containsSemiMixedTypes="0" containsString="0" containsNumber="1" minValue="0.1" maxValue="0.1"/>
    </cacheField>
    <cacheField name="Notification2" numFmtId="164">
      <sharedItems containsNonDate="0" containsString="0" containsBlank="1"/>
    </cacheField>
    <cacheField name="IGST rate" numFmtId="164">
      <sharedItems containsSemiMixedTypes="0" containsString="0" containsNumber="1" minValue="0.12" maxValue="0.28000000000000003"/>
    </cacheField>
    <cacheField name="IGST Notification &amp; Sr. No." numFmtId="164">
      <sharedItems/>
    </cacheField>
    <cacheField name="Basic Customs Duty (Amount)" numFmtId="164">
      <sharedItems containsSemiMixedTypes="0" containsString="0" containsNumber="1" minValue="0" maxValue="22522802.822249997"/>
    </cacheField>
    <cacheField name="Health Cess (Amount)" numFmtId="164">
      <sharedItems containsNonDate="0" containsString="0" containsBlank="1"/>
    </cacheField>
    <cacheField name="Social Welfare Surcharge (Amount)" numFmtId="164">
      <sharedItems containsSemiMixedTypes="0" containsString="0" containsNumber="1" minValue="0" maxValue="2252280.2822249997"/>
    </cacheField>
    <cacheField name="IGST (Amount)" numFmtId="164">
      <sharedItems containsSemiMixedTypes="0" containsString="0" containsNumber="1" minValue="4.3554690000000003" maxValue="58514241.732205503"/>
    </cacheField>
    <cacheField name="Total Duty" numFmtId="164">
      <sharedItems containsSemiMixedTypes="0" containsString="0" containsNumber="1" minValue="7.7825190000000006" maxValue="83289324.836680502"/>
    </cacheField>
    <cacheField name="Refernce BOE Request ID" numFmtId="164">
      <sharedItems containsString="0" containsBlank="1" containsNumber="1" containsInteger="1" minValue="17190332176" maxValue="351800186603"/>
    </cacheField>
    <cacheField name="Refrence BOE No." numFmtId="164">
      <sharedItems containsBlank="1" containsMixedTypes="1" containsNumber="1" containsInteger="1" minValue="1000171" maxValue="3005002"/>
    </cacheField>
    <cacheField name="Type " numFmtId="0">
      <sharedItems count="6">
        <s v="Chemical"/>
        <s v="Mechanical"/>
        <s v="Electrical"/>
        <s v="Electronic"/>
        <s v="Plastic"/>
        <s v="Misc.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7">
  <r>
    <n v="1"/>
    <n v="177"/>
    <s v="MITSUI &amp; CO . PLASTIC LTD"/>
    <s v="0R0713520001, RZ Catalyst for HDPE,  (11ME-17-8757-01/Z020-21-06)"/>
    <s v="RZ Catalyst for HDPE,  (11ME-17-8757-01/Z020-21-06)"/>
    <n v="1703"/>
    <m/>
    <n v="12009.299999999899"/>
    <s v="KG"/>
    <n v="300304037.63"/>
    <n v="300304037.63"/>
    <n v="38151900"/>
    <n v="7.4999999999999997E-2"/>
    <m/>
    <m/>
    <m/>
    <n v="0.1"/>
    <m/>
    <n v="0.18"/>
    <s v="III1802"/>
    <n v="22522802.822249997"/>
    <m/>
    <n v="2252280.2822249997"/>
    <n v="58514241.732205503"/>
    <n v="83289324.836680502"/>
    <m/>
    <m/>
    <x v="0"/>
  </r>
  <r>
    <n v="2"/>
    <n v="173"/>
    <s v="SI Group Singapore(SGAA) Pte. Ltd.,HPL Additives Ltd.,High Grade Industries (I) Pvt Ltd.,SONGWON INTERNATIONAL AG,Richyu Chemical Co., Ltd."/>
    <s v="0R0701600015, Secondary AO-168,  (9091507395,9091508190,RI/18130872,RI/18130911,RI/18130929,RI/18130973,)"/>
    <s v="Secondary AO-168,  (9091507395,9091508190,RI/18130872,RI/18130911,RI/18130929,RI/18130973,)"/>
    <n v="1693"/>
    <m/>
    <n v="256500"/>
    <s v="KG"/>
    <n v="79578160.939999893"/>
    <n v="79578160.939999893"/>
    <n v="2920"/>
    <n v="7.4999999999999997E-2"/>
    <m/>
    <m/>
    <m/>
    <n v="0.1"/>
    <m/>
    <n v="0.18"/>
    <s v="III1792"/>
    <n v="5968362.070499992"/>
    <m/>
    <n v="596836.20704999927"/>
    <n v="15505804.659158977"/>
    <n v="22071002.936708968"/>
    <m/>
    <m/>
    <x v="0"/>
  </r>
  <r>
    <n v="3"/>
    <n v="174"/>
    <s v="SI Group Singapore(SGAA) Pte. Ltd."/>
    <s v="0R0701600015, Secondary AO-168,  (9091507395)"/>
    <s v="Secondary AO-168,  (9091507395)"/>
    <n v="1694"/>
    <m/>
    <n v="6679"/>
    <s v="KG"/>
    <n v="2072134.6499999899"/>
    <n v="79578160.939999893"/>
    <n v="2920"/>
    <n v="7.4999999999999997E-2"/>
    <m/>
    <m/>
    <m/>
    <n v="0.1"/>
    <m/>
    <n v="0.18"/>
    <s v="III1793"/>
    <n v="155410.09874999925"/>
    <m/>
    <n v="15541.009874999925"/>
    <n v="403755.43655249802"/>
    <n v="574706.5451774972"/>
    <m/>
    <m/>
    <x v="0"/>
  </r>
  <r>
    <n v="4"/>
    <n v="175"/>
    <s v="Richyu Chemical Co., Ltd."/>
    <s v="0R0701600015, Secondary AO-168,  (190802)"/>
    <s v="Secondary AO-168,  (190802)"/>
    <n v="1695"/>
    <m/>
    <n v="16460"/>
    <s v="KG"/>
    <n v="5106653.1299999896"/>
    <n v="79578160.939999893"/>
    <n v="2920"/>
    <n v="7.4999999999999997E-2"/>
    <m/>
    <m/>
    <m/>
    <n v="0.1"/>
    <m/>
    <n v="0.18"/>
    <s v="III1794"/>
    <n v="382998.98474999919"/>
    <m/>
    <n v="38299.898474999922"/>
    <n v="995031.36238049786"/>
    <n v="1416330.2456054969"/>
    <m/>
    <m/>
    <x v="0"/>
  </r>
  <r>
    <n v="5"/>
    <n v="176"/>
    <s v="Richyu Chemical Co., Ltd."/>
    <s v="0R0701600015, Secondary AO-168,  (190802)"/>
    <s v="Secondary AO-168,  (190802)"/>
    <n v="1696"/>
    <m/>
    <n v="9420"/>
    <s v="KG"/>
    <n v="2922519.6"/>
    <n v="79578160.939999893"/>
    <n v="2920"/>
    <n v="7.4999999999999997E-2"/>
    <m/>
    <m/>
    <m/>
    <n v="0.1"/>
    <m/>
    <n v="0.18"/>
    <s v="III1795"/>
    <n v="219188.97"/>
    <m/>
    <n v="21918.897000000001"/>
    <n v="569452.94406000001"/>
    <n v="810560.81105999998"/>
    <m/>
    <m/>
    <x v="0"/>
  </r>
  <r>
    <n v="6"/>
    <n v="170"/>
    <s v="SI Group Singapore(SGAA) Pte. Ltd."/>
    <s v="0R0701600014, Primary AO-1010,  (9091483108,9091484879,9091488094,9091489841,9091495500,)"/>
    <s v="Primary AO-1010,  (9091483108,9091484879,9091488094,9091489841,9091495500,)"/>
    <n v="1690"/>
    <m/>
    <n v="263500"/>
    <s v="KG"/>
    <n v="79127688.329999894"/>
    <n v="79127688.329999894"/>
    <n v="29182990"/>
    <n v="7.4999999999999997E-2"/>
    <m/>
    <m/>
    <m/>
    <n v="0.1"/>
    <m/>
    <n v="0.18"/>
    <s v="III1789"/>
    <n v="5934576.624749992"/>
    <m/>
    <n v="593457.6624749992"/>
    <n v="15418030.071100479"/>
    <n v="21946064.35832547"/>
    <m/>
    <m/>
    <x v="0"/>
  </r>
  <r>
    <n v="7"/>
    <n v="171"/>
    <s v="HPL ADDITIVES LTD "/>
    <s v="0R0701600014, Primary AO-1010,  (17131119)"/>
    <s v="Primary AO-1010,  (17131119)"/>
    <n v="1691"/>
    <m/>
    <n v="5521"/>
    <s v="KG"/>
    <n v="1657927.77"/>
    <n v="79127688.329999894"/>
    <n v="29182990"/>
    <n v="7.4999999999999997E-2"/>
    <m/>
    <m/>
    <m/>
    <n v="0.1"/>
    <m/>
    <n v="0.18"/>
    <s v="III1790"/>
    <n v="124344.58275"/>
    <m/>
    <n v="12434.458275000001"/>
    <n v="323047.22598450002"/>
    <n v="459826.26700950006"/>
    <m/>
    <m/>
    <x v="0"/>
  </r>
  <r>
    <n v="8"/>
    <n v="172"/>
    <s v="HPL ADDITIVES LTD "/>
    <s v="0R0701600014, Primary AO-1010,  (17131119)"/>
    <s v="Primary AO-1010,  (17131119)"/>
    <n v="1692"/>
    <m/>
    <n v="5550"/>
    <s v="KG"/>
    <n v="1666636.32"/>
    <n v="79127688.329999894"/>
    <n v="29182990"/>
    <n v="7.4999999999999997E-2"/>
    <m/>
    <m/>
    <m/>
    <n v="0.1"/>
    <m/>
    <n v="0.18"/>
    <s v="III1791"/>
    <n v="124997.724"/>
    <m/>
    <n v="12499.772400000002"/>
    <n v="324744.08695199998"/>
    <n v="462241.58335199999"/>
    <m/>
    <m/>
    <x v="0"/>
  </r>
  <r>
    <n v="9"/>
    <n v="178"/>
    <s v="Ineos Commercial Services"/>
    <s v="0R0713520003, SDXi Cat_PE,  (91017)"/>
    <s v="SDXi Cat_PE,  (91017)"/>
    <n v="1704"/>
    <m/>
    <n v="2951"/>
    <s v="KG"/>
    <n v="36542515.899999902"/>
    <n v="36542515.899999902"/>
    <n v="38151900"/>
    <n v="7.4999999999999997E-2"/>
    <m/>
    <m/>
    <m/>
    <n v="0.1"/>
    <m/>
    <n v="0.18"/>
    <s v="III1803"/>
    <n v="2740688.6924999924"/>
    <m/>
    <n v="274068.86924999923"/>
    <n v="7120309.2231149813"/>
    <n v="10135066.784864973"/>
    <m/>
    <m/>
    <x v="0"/>
  </r>
  <r>
    <n v="10"/>
    <n v="179"/>
    <s v="INEOS Sales (UK) Limited"/>
    <s v="0R0713520003, SDXi Cat_PE,  (281123)"/>
    <s v="SDXi Cat_PE,  (281123)"/>
    <n v="1705"/>
    <m/>
    <n v="331"/>
    <s v="KG"/>
    <n v="4098804.73"/>
    <n v="36542515.899999902"/>
    <n v="85389000"/>
    <n v="7.4999999999999997E-2"/>
    <m/>
    <m/>
    <m/>
    <n v="0.1"/>
    <m/>
    <n v="0.18"/>
    <s v="III1804"/>
    <n v="307410.35475"/>
    <m/>
    <n v="30741.035475000001"/>
    <n v="798652.10164050001"/>
    <n v="1136803.4918654999"/>
    <m/>
    <m/>
    <x v="0"/>
  </r>
  <r>
    <n v="11"/>
    <n v="180"/>
    <s v="Ineos Commercial Services"/>
    <s v="0R0713520003, SDXi Cat_PE,  (91017)"/>
    <s v="SDXi Cat_PE,  (91017)"/>
    <n v="1706"/>
    <m/>
    <n v="2147"/>
    <s v="KG"/>
    <n v="26586506.82"/>
    <n v="36542515.899999902"/>
    <n v="38151900"/>
    <n v="7.4999999999999997E-2"/>
    <m/>
    <m/>
    <m/>
    <n v="0.1"/>
    <m/>
    <n v="0.18"/>
    <s v="III1805"/>
    <n v="1993988.0115"/>
    <m/>
    <n v="199398.80115000001"/>
    <n v="5180380.8538770005"/>
    <n v="7373767.6665270012"/>
    <m/>
    <m/>
    <x v="0"/>
  </r>
  <r>
    <n v="12"/>
    <n v="123"/>
    <s v="Pelletizer Knives Inc."/>
    <s v="0P4003060037, BLADE,CUTTER,16X35X207MM,F/PELLETIZER,  (37339,,37046)"/>
    <s v="BLADE,CUTTER,16X35X207MM,F/PELLETIZER,  (37339,,37046)"/>
    <n v="803"/>
    <m/>
    <n v="300"/>
    <s v="EA"/>
    <n v="9852588.7400000002"/>
    <n v="9852588.7400000002"/>
    <n v="84779010"/>
    <n v="7.4999999999999997E-2"/>
    <m/>
    <m/>
    <m/>
    <n v="0.1"/>
    <m/>
    <n v="0.18"/>
    <s v="III902"/>
    <n v="738944.15549999999"/>
    <m/>
    <n v="73894.415550000005"/>
    <n v="1919776.9159889999"/>
    <n v="2732615.4870389998"/>
    <m/>
    <m/>
    <x v="1"/>
  </r>
  <r>
    <n v="13"/>
    <n v="181"/>
    <s v="SONGWON INTERNATIONAL AG,,OMTECH CHEMICAL INDUSTRIES PVT. LTD"/>
    <s v="0R0744340003, DLTDP_HDPE,  (SI-1021108,,OT/00176/21-22,,140000085)"/>
    <s v="DLTDP_HDPE,  (SI-1021108,,OT/00176/21-22,,140000085)"/>
    <n v="1707"/>
    <m/>
    <n v="31200"/>
    <s v="KG"/>
    <n v="9396310.9299999904"/>
    <n v="9396310.9299999904"/>
    <n v="29309099"/>
    <n v="7.4999999999999997E-2"/>
    <m/>
    <m/>
    <m/>
    <n v="0.1"/>
    <m/>
    <n v="0.18"/>
    <s v="III1806"/>
    <n v="704723.31974999921"/>
    <m/>
    <n v="70472.331974999921"/>
    <n v="1830871.1847104982"/>
    <n v="2606066.8364354973"/>
    <m/>
    <m/>
    <x v="0"/>
  </r>
  <r>
    <n v="14"/>
    <n v="182"/>
    <s v="LANXESS SALES NETHERLANDS B.V"/>
    <s v="0R0786080001, DIBDMS_PP,  (9215016058 , 9215025825)"/>
    <s v="DIBDMS_PP,  (9215016058 , 9215025825)"/>
    <n v="1710"/>
    <m/>
    <n v="2380"/>
    <s v="KG"/>
    <n v="7551951.7999999896"/>
    <n v="7551951.7999999896"/>
    <n v="2931900090"/>
    <n v="7.4999999999999997E-2"/>
    <m/>
    <m/>
    <m/>
    <n v="0.1"/>
    <m/>
    <n v="0.18"/>
    <s v="III1809"/>
    <n v="566396.38499999919"/>
    <m/>
    <n v="56639.638499999921"/>
    <n v="1471497.808229998"/>
    <n v="2094533.8317299969"/>
    <m/>
    <m/>
    <x v="0"/>
  </r>
  <r>
    <n v="15"/>
    <n v="220"/>
    <s v="Elliot Ebara Singapore PTE. Ltd."/>
    <s v="0P0802030381  SEAL,SFT,FLUOR 500,E0841679-3,ELLIOTT  (16A255)"/>
    <s v="SEAL,SFT,FLUOR 500,E0841679-3,ELLIOTT  (16A255)"/>
    <n v="1211"/>
    <m/>
    <n v="2"/>
    <s v="EA"/>
    <n v="3026400.45"/>
    <n v="6052800.9000000004"/>
    <n v="40169390"/>
    <n v="0.1"/>
    <m/>
    <m/>
    <m/>
    <n v="0.1"/>
    <m/>
    <n v="0.18"/>
    <s v="III123A"/>
    <n v="605280.09000000008"/>
    <m/>
    <n v="60528.009000000013"/>
    <n v="1209349.6198199999"/>
    <n v="1875157.7188200001"/>
    <n v="171700748192"/>
    <s v="0001236"/>
    <x v="1"/>
  </r>
  <r>
    <n v="16"/>
    <n v="221"/>
    <s v="Elliot Ebara Singapore PTE. Ltd."/>
    <s v="0P0802030382  SEAL,SFT,FLUOR 500,E0841723-3,ELLIOTT  (16A255)"/>
    <s v="SEAL,SFT,FLUOR 500,E0841723-3,ELLIOTT  (16A255)"/>
    <n v="1212"/>
    <m/>
    <n v="2"/>
    <s v="EA"/>
    <n v="3026400.45"/>
    <n v="6052800.9000000004"/>
    <n v="40169390"/>
    <n v="0.1"/>
    <m/>
    <m/>
    <m/>
    <n v="0.1"/>
    <m/>
    <n v="0.18"/>
    <s v="III123A"/>
    <n v="605280.09000000008"/>
    <m/>
    <n v="60528.009000000013"/>
    <n v="1209349.6198199999"/>
    <n v="1875157.7188200001"/>
    <n v="171700748192"/>
    <s v="0001236"/>
    <x v="1"/>
  </r>
  <r>
    <n v="17"/>
    <n v="66"/>
    <s v="COEK Engineering N.V."/>
    <s v="0P0670260007, T-INSERT,CO0098800208/T1-T14,COEK-ENG,  (19-0251/PR18-076)"/>
    <s v="T-INSERT,CO0098800208/T1-T14,COEK-ENG,  (19-0251/PR18-076)"/>
    <n v="93"/>
    <m/>
    <n v="25"/>
    <s v="EA"/>
    <n v="3801322.41"/>
    <n v="3801322.41"/>
    <n v="84799070"/>
    <n v="7.4999999999999997E-2"/>
    <m/>
    <m/>
    <m/>
    <n v="0.1"/>
    <m/>
    <n v="0.18"/>
    <s v="III192"/>
    <n v="285099.18075"/>
    <m/>
    <n v="28509.918075000001"/>
    <n v="740687.67158849991"/>
    <n v="1054296.7704134998"/>
    <m/>
    <m/>
    <x v="1"/>
  </r>
  <r>
    <n v="18"/>
    <n v="222"/>
    <s v="Elliot Ebara Singapore PTE. Ltd."/>
    <s v="0P0802030383  SEAL,SFT,FLUOR 500,E0841724-3,ELLIOTT  (16A255)"/>
    <s v="SEAL,SFT,FLUOR 500,E0841724-3,ELLIOTT  (16A255)"/>
    <n v="1213"/>
    <m/>
    <n v="1"/>
    <s v="EA"/>
    <n v="3026400.11"/>
    <n v="3026400.11"/>
    <n v="40169390"/>
    <n v="0.1"/>
    <m/>
    <m/>
    <m/>
    <n v="0.1"/>
    <m/>
    <n v="0.18"/>
    <s v="III123A"/>
    <n v="302640.011"/>
    <m/>
    <n v="30264.001100000001"/>
    <n v="604674.74197799992"/>
    <n v="937578.75407799985"/>
    <n v="171700748192"/>
    <s v="0001236"/>
    <x v="1"/>
  </r>
  <r>
    <n v="19"/>
    <n v="278"/>
    <s v="Elliot Ebara Singapore PTE. Ltd."/>
    <s v="0P0802040298  PCKG,DIAPH,STL,E8636046-10,ELLIOTT  (16A255)"/>
    <s v="PCKG,DIAPH,STL,E8636046-10,ELLIOTT  (16A255)"/>
    <n v="1321"/>
    <m/>
    <n v="5"/>
    <s v="EA"/>
    <n v="568222.11"/>
    <n v="2841110.55"/>
    <n v="40169390"/>
    <n v="0.1"/>
    <m/>
    <m/>
    <m/>
    <n v="0.1"/>
    <m/>
    <n v="0.18"/>
    <s v="III123A"/>
    <n v="284111.05499999999"/>
    <m/>
    <n v="28411.105500000001"/>
    <n v="567653.88789000001"/>
    <n v="880176.04839000001"/>
    <n v="171700748192"/>
    <s v="0001236"/>
    <x v="1"/>
  </r>
  <r>
    <n v="20"/>
    <n v="9"/>
    <s v="Kobe Steel, Ltd."/>
    <s v="0P0631060049, VISCO  SEAL,GP-12G10C#01,KOBE,  (21-28097 28098-0)"/>
    <s v="VISCO  SEAL,GP-12G10C#01,KOBE,  (21-28097 28098-0)"/>
    <n v="34"/>
    <m/>
    <n v="2"/>
    <s v="EA"/>
    <n v="2605333.46"/>
    <n v="2605333.46"/>
    <n v="85389000"/>
    <n v="7.4999999999999997E-2"/>
    <m/>
    <m/>
    <m/>
    <n v="0.1"/>
    <m/>
    <n v="0.18"/>
    <s v="III133"/>
    <n v="195400.00949999999"/>
    <m/>
    <n v="19540.000949999998"/>
    <n v="507649.22468099999"/>
    <n v="722589.23513099994"/>
    <m/>
    <m/>
    <x v="1"/>
  </r>
  <r>
    <n v="21"/>
    <n v="10"/>
    <s v="Kobe Steel, Ltd."/>
    <s v="0P0631060050, VISCO  SEAL,GP-12G10G,KOBE,  (21-28097 28098-0)"/>
    <s v="VISCO  SEAL,GP-12G10G,KOBE,  (21-28097 28098-0)"/>
    <n v="35"/>
    <m/>
    <n v="2"/>
    <s v="EA"/>
    <n v="2605332.25"/>
    <n v="2605332.25"/>
    <n v="85389000"/>
    <n v="7.4999999999999997E-2"/>
    <m/>
    <m/>
    <m/>
    <n v="0.1"/>
    <m/>
    <n v="0.18"/>
    <s v="III134"/>
    <n v="195399.91874999998"/>
    <m/>
    <n v="19539.991875"/>
    <n v="507648.98891249998"/>
    <n v="722588.89953749999"/>
    <m/>
    <m/>
    <x v="1"/>
  </r>
  <r>
    <n v="22"/>
    <n v="98"/>
    <s v="Aug. Rath jun. GmBH"/>
    <s v="0P2574450062, REFR MAT,HTW MDL,ALSITRAMOD14200M10,RATH,  (90525361)"/>
    <s v="REFR MAT,HTW MDL,ALSITRAMOD14200M10,RATH,  (90525361)"/>
    <n v="498"/>
    <m/>
    <n v="380"/>
    <s v="EA"/>
    <n v="2366262.9700000002"/>
    <n v="2366262.9700000002"/>
    <n v="68061000"/>
    <n v="7.4999999999999997E-2"/>
    <m/>
    <m/>
    <m/>
    <n v="0.1"/>
    <m/>
    <n v="0.18"/>
    <s v="III597"/>
    <n v="177469.72275000002"/>
    <m/>
    <n v="17746.972275000004"/>
    <n v="461066.33970450005"/>
    <n v="656283.03472950007"/>
    <m/>
    <m/>
    <x v="1"/>
  </r>
  <r>
    <n v="23"/>
    <n v="269"/>
    <s v="Elliot Ebara Singapore PTE. Ltd."/>
    <s v="0P0802040290  PCKG RING,Cu-AL,E8632587-10,ELLIOTT  (16A255)"/>
    <s v="PCKG RING,Cu-AL,E8632587-10,ELLIOTT  (16A255)"/>
    <n v="1312"/>
    <m/>
    <n v="3"/>
    <s v="EA"/>
    <n v="697924.94666666666"/>
    <n v="2093774.8399999999"/>
    <n v="40169990"/>
    <n v="0.1"/>
    <m/>
    <m/>
    <m/>
    <n v="0.1"/>
    <m/>
    <n v="0.18"/>
    <s v="III123A"/>
    <n v="209377.484"/>
    <m/>
    <n v="20937.7484"/>
    <n v="418336.213032"/>
    <n v="648651.44543199998"/>
    <n v="171700748192"/>
    <s v="0001236"/>
    <x v="1"/>
  </r>
  <r>
    <n v="24"/>
    <n v="24"/>
    <s v="Kobe Steel, Ltd."/>
    <s v="0P0631060584, GUIDE BUSH,LM-500C-30E-02A,KOBE,  (21-28097 28098-0)"/>
    <s v="GUIDE BUSH,LM-500C-30E-02A,KOBE,  (21-28097 28098-0)"/>
    <n v="49"/>
    <m/>
    <n v="1"/>
    <s v="EA"/>
    <n v="2079374.5"/>
    <n v="2079374.5"/>
    <n v="85389000"/>
    <n v="7.4999999999999997E-2"/>
    <m/>
    <m/>
    <m/>
    <n v="0.1"/>
    <m/>
    <n v="0.18"/>
    <s v="III148"/>
    <n v="155953.08749999999"/>
    <m/>
    <n v="15595.30875"/>
    <n v="405166.12132499996"/>
    <n v="576714.51757499995"/>
    <m/>
    <m/>
    <x v="1"/>
  </r>
  <r>
    <n v="25"/>
    <n v="277"/>
    <s v="Elliot Ebara Singapore PTE. Ltd."/>
    <s v="0P0802040298  PCKG,DIAPH,STL,E8636046-10,ELLIOTT  (18A771F)"/>
    <s v="PCKG,DIAPH,STL,E8636046-10,ELLIOTT  (18A771F)"/>
    <n v="1320"/>
    <m/>
    <n v="3"/>
    <s v="EA"/>
    <n v="614689.03"/>
    <n v="1844067.09"/>
    <n v="84069000"/>
    <n v="0.1"/>
    <m/>
    <m/>
    <m/>
    <n v="0.1"/>
    <m/>
    <n v="0.18"/>
    <s v="III314"/>
    <n v="184406.70900000003"/>
    <m/>
    <n v="18440.670900000005"/>
    <n v="368444.604582"/>
    <n v="571291.984482"/>
    <n v="171900275853"/>
    <s v="1000479"/>
    <x v="1"/>
  </r>
  <r>
    <n v="26"/>
    <n v="279"/>
    <s v="Elliot Ebara Singapore PTE. Ltd."/>
    <s v="0P0802040301  PCKG,DIAPH,STL,E8632225-10,ELLIOTT  (I 18A771F)"/>
    <s v="PCKG,DIAPH,STL,E8632225-10,ELLIOTT  (I 18A771F)"/>
    <n v="1322"/>
    <m/>
    <n v="3"/>
    <s v="EA"/>
    <n v="614689.03"/>
    <n v="1844067.09"/>
    <n v="84069000"/>
    <n v="0.1"/>
    <m/>
    <m/>
    <m/>
    <n v="0.1"/>
    <m/>
    <n v="0.18"/>
    <s v="III314"/>
    <n v="184406.70900000003"/>
    <m/>
    <n v="18440.670900000005"/>
    <n v="368444.604582"/>
    <n v="571291.984482"/>
    <n v="171900275853"/>
    <s v="1000479"/>
    <x v="1"/>
  </r>
  <r>
    <n v="27"/>
    <n v="213"/>
    <s v="Elliot Ebara Singapore PTE. Ltd."/>
    <s v="0P0802030331  THR BRG PAD ASSY,CS,E9830639-33,ELLIOTT  (16A255)"/>
    <s v="THR BRG PAD ASSY,CS,E9830639-33,ELLIOTT  (16A255)"/>
    <n v="1204"/>
    <m/>
    <n v="1"/>
    <s v="EA"/>
    <n v="1741724.34"/>
    <n v="1741724.34"/>
    <n v="84839000"/>
    <n v="7.4999999999999997E-2"/>
    <m/>
    <m/>
    <m/>
    <n v="0.1"/>
    <m/>
    <n v="0.18"/>
    <s v="III369A"/>
    <n v="130629.32550000001"/>
    <m/>
    <n v="13062.932550000001"/>
    <n v="339374.98764900002"/>
    <n v="483067.24569900002"/>
    <n v="171700748192"/>
    <s v="0001236"/>
    <x v="1"/>
  </r>
  <r>
    <n v="28"/>
    <n v="280"/>
    <s v="Elliot Ebara Singapore PTE. Ltd."/>
    <s v="0P0802040303  PCKG,DIAPH,STL,E8636032-10,ELLIOTT  (16A255)"/>
    <s v="PCKG,DIAPH,STL,E8636032-10,ELLIOTT  (16A255)"/>
    <n v="1323"/>
    <m/>
    <n v="3"/>
    <s v="EA"/>
    <n v="568222.02666666673"/>
    <n v="1704666.08"/>
    <n v="40169390"/>
    <n v="0.1"/>
    <m/>
    <m/>
    <m/>
    <n v="0.1"/>
    <m/>
    <n v="0.18"/>
    <s v="III123A"/>
    <n v="170466.60800000001"/>
    <m/>
    <n v="17046.660800000001"/>
    <n v="340592.28278399998"/>
    <n v="528105.551584"/>
    <n v="171700748192"/>
    <s v="0001236"/>
    <x v="1"/>
  </r>
  <r>
    <n v="29"/>
    <n v="218"/>
    <s v="Elliot Ebara Singapore PTE. Ltd."/>
    <s v="0P0802030345  BUFR SEAL ASSY,E0860305-10,ELLIOTT  (16A255)"/>
    <s v="BUFR SEAL ASSY,E0860305-10,ELLIOTT  (16A255)"/>
    <n v="1209"/>
    <m/>
    <n v="2"/>
    <s v="EA"/>
    <n v="765864.42500000005"/>
    <n v="1531728.85"/>
    <n v="84849000"/>
    <n v="7.4999999999999997E-2"/>
    <m/>
    <m/>
    <m/>
    <n v="0.1"/>
    <m/>
    <n v="0.18"/>
    <s v="III369B"/>
    <n v="114879.66375000001"/>
    <m/>
    <n v="11487.966375000002"/>
    <n v="298457.36642250005"/>
    <n v="424824.99654750008"/>
    <n v="171700748192"/>
    <s v="0001236"/>
    <x v="1"/>
  </r>
  <r>
    <n v="30"/>
    <n v="219"/>
    <s v="Elliot Ebara Singapore PTE. Ltd."/>
    <s v="0P0802030346  BUFR SEAL ASSY,E0860308-10,ELLIOTT  (16A255)"/>
    <s v="BUFR SEAL ASSY,E0860308-10,ELLIOTT  (16A255)"/>
    <n v="1210"/>
    <m/>
    <n v="2"/>
    <s v="EA"/>
    <n v="765864.42500000005"/>
    <n v="1531728.85"/>
    <n v="84849000"/>
    <n v="7.4999999999999997E-2"/>
    <m/>
    <m/>
    <m/>
    <n v="0.1"/>
    <m/>
    <n v="0.18"/>
    <s v="III369B"/>
    <n v="114879.66375000001"/>
    <m/>
    <n v="11487.966375000002"/>
    <n v="298457.36642250005"/>
    <n v="424824.99654750008"/>
    <n v="171700748192"/>
    <s v="0001236"/>
    <x v="1"/>
  </r>
  <r>
    <n v="31"/>
    <n v="100"/>
    <s v="Aug. Rath jun. GmBH"/>
    <s v="0P2574450075, REFR MAT,PEEP DR FRAME,RFSZBS00034,RATH,  (90487959)"/>
    <s v="REFR MAT,PEEP DR FRAME,RFSZBS00034,RATH,  (90487959)"/>
    <n v="500"/>
    <m/>
    <n v="82"/>
    <s v="EA"/>
    <n v="1503892.25"/>
    <n v="1503892.25"/>
    <n v="85389000"/>
    <n v="7.4999999999999997E-2"/>
    <m/>
    <m/>
    <m/>
    <n v="0.1"/>
    <m/>
    <n v="0.18"/>
    <s v="III599"/>
    <n v="112791.91875"/>
    <m/>
    <n v="11279.191875"/>
    <n v="293033.4049125"/>
    <n v="417104.51553750003"/>
    <m/>
    <m/>
    <x v="1"/>
  </r>
  <r>
    <n v="32"/>
    <n v="212"/>
    <s v="Elliot Ebara Singapore PTE. Ltd."/>
    <s v="0P0802030327  JOUR BRG ASSY,CS,E9830839-31,ELLIOTT  (16A255)"/>
    <s v="JOUR BRG ASSY,CS,E9830839-31,ELLIOTT  (16A255)"/>
    <n v="1203"/>
    <m/>
    <n v="1"/>
    <s v="EA"/>
    <n v="1439084.2"/>
    <n v="1439084.2"/>
    <n v="84849000"/>
    <n v="7.4999999999999997E-2"/>
    <m/>
    <m/>
    <m/>
    <n v="0.1"/>
    <m/>
    <n v="0.18"/>
    <s v="III369B"/>
    <n v="107931.31499999999"/>
    <m/>
    <n v="10793.1315"/>
    <n v="280405.55636999995"/>
    <n v="399130.00286999997"/>
    <n v="171700748192"/>
    <s v="0001236"/>
    <x v="1"/>
  </r>
  <r>
    <n v="33"/>
    <n v="216"/>
    <s v="Elliot Ebara Singapore PTE. Ltd."/>
    <s v="0P0802030339  THR BRG PAD ASSY,CS,E9830096-33,ELLIOTT  (16A255)"/>
    <s v="THR BRG PAD ASSY,CS,E9830096-33,ELLIOTT  (16A255)"/>
    <n v="1207"/>
    <m/>
    <n v="1"/>
    <s v="EA"/>
    <n v="1439084.2"/>
    <n v="1439084.2"/>
    <n v="84839000"/>
    <n v="7.4999999999999997E-2"/>
    <m/>
    <m/>
    <m/>
    <n v="0.1"/>
    <m/>
    <n v="0.18"/>
    <s v="III369A"/>
    <n v="107931.31499999999"/>
    <m/>
    <n v="10793.1315"/>
    <n v="280405.55636999995"/>
    <n v="399130.00286999997"/>
    <n v="171700748192"/>
    <s v="0001236"/>
    <x v="1"/>
  </r>
  <r>
    <n v="34"/>
    <n v="217"/>
    <s v="Elliot Ebara Singapore PTE. Ltd."/>
    <s v="0P0802030344  BUFR SEAL ASSY,E0860262-10,ELLIOTT  (16A255)"/>
    <s v="BUFR SEAL ASSY,E0860262-10,ELLIOTT  (16A255)"/>
    <n v="1208"/>
    <m/>
    <n v="2"/>
    <s v="EA"/>
    <n v="660867.01500000001"/>
    <n v="1321734.03"/>
    <n v="84849000"/>
    <n v="7.4999999999999997E-2"/>
    <m/>
    <m/>
    <m/>
    <n v="0.1"/>
    <m/>
    <n v="0.18"/>
    <s v="III369B"/>
    <n v="99130.052249999993"/>
    <m/>
    <n v="9913.0052250000008"/>
    <n v="257539.87574549997"/>
    <n v="366582.93322049995"/>
    <n v="171700748192"/>
    <s v="0001236"/>
    <x v="1"/>
  </r>
  <r>
    <n v="35"/>
    <n v="249"/>
    <s v="Elliot Ebara Singapore PTE. Ltd."/>
    <s v="0P1401060018  SEAT,VLV+BSHG,676184-19,ELLIOTT  (I 18A771F)"/>
    <s v="SEAT,VLV+BSHG,676184-19,ELLIOTT  (I 18A771F)"/>
    <n v="3272"/>
    <m/>
    <n v="1"/>
    <s v="EA"/>
    <n v="1269466.1399999999"/>
    <n v="1269466.1399999999"/>
    <n v="84069000"/>
    <n v="0.1"/>
    <m/>
    <m/>
    <m/>
    <n v="0.1"/>
    <m/>
    <n v="0.18"/>
    <s v="III314"/>
    <n v="126946.614"/>
    <m/>
    <n v="12694.661400000001"/>
    <n v="253639.334772"/>
    <n v="393280.61017200002"/>
    <n v="171900275853"/>
    <s v="1000479"/>
    <x v="1"/>
  </r>
  <r>
    <n v="36"/>
    <n v="78"/>
    <s v="Gutor Electronic LLC"/>
    <s v="0P1102330033, PSU,110VDC,0P6258A,GUTOR,  (99019855,,99023741)"/>
    <s v="PSU,110VDC,0P6258A,GUTOR,  (99019855,,99023741)"/>
    <n v="262"/>
    <m/>
    <n v="8"/>
    <s v="EA"/>
    <n v="1266773.04"/>
    <n v="1266773.04"/>
    <n v="85389040"/>
    <n v="7.4999999999999997E-2"/>
    <m/>
    <m/>
    <m/>
    <n v="0.1"/>
    <m/>
    <n v="0.18"/>
    <s v="III361"/>
    <n v="95007.978000000003"/>
    <m/>
    <n v="9500.7978000000003"/>
    <n v="246830.72684400002"/>
    <n v="351339.50264399999"/>
    <m/>
    <m/>
    <x v="1"/>
  </r>
  <r>
    <n v="37"/>
    <n v="214"/>
    <s v="Elliot Ebara Singapore PTE. Ltd."/>
    <s v="0P0802030336  THR BRG PAD ASSY,CS,E9830437-33,ELLIOTT  (16A255)"/>
    <s v="THR BRG PAD ASSY,CS,E9830437-33,ELLIOTT  (16A255)"/>
    <n v="1205"/>
    <m/>
    <n v="1"/>
    <s v="EA"/>
    <n v="1210559.9099999999"/>
    <n v="1210559.9099999999"/>
    <n v="84839000"/>
    <n v="7.4999999999999997E-2"/>
    <m/>
    <m/>
    <m/>
    <n v="0.1"/>
    <m/>
    <n v="0.18"/>
    <s v="III369A"/>
    <n v="90791.993249999985"/>
    <m/>
    <n v="9079.1993249999996"/>
    <n v="235877.59846349998"/>
    <n v="335748.79103849997"/>
    <n v="171700748192"/>
    <s v="0001236"/>
    <x v="1"/>
  </r>
  <r>
    <n v="38"/>
    <n v="215"/>
    <s v="Elliot Ebara Singapore PTE. Ltd."/>
    <s v="0P0802030337  THR BRG PAD ASSY,CS,E9830438-33,ELLIOTT  (16A255)"/>
    <s v="THR BRG PAD ASSY,CS,E9830438-33,ELLIOTT  (16A255)"/>
    <n v="1206"/>
    <m/>
    <n v="1"/>
    <s v="EA"/>
    <n v="1210559.9099999999"/>
    <n v="1210559.9099999999"/>
    <n v="84839000"/>
    <n v="7.4999999999999997E-2"/>
    <m/>
    <m/>
    <m/>
    <n v="0.1"/>
    <m/>
    <n v="0.18"/>
    <s v="III369A"/>
    <n v="90791.993249999985"/>
    <m/>
    <n v="9079.1993249999996"/>
    <n v="235877.59846349998"/>
    <n v="335748.79103849997"/>
    <n v="171700748192"/>
    <s v="0001236"/>
    <x v="1"/>
  </r>
  <r>
    <n v="39"/>
    <n v="223"/>
    <s v="Elliot Ebara Singapore PTE. Ltd."/>
    <s v="0P0802030401  SFT END SEAL,Al,A1010766-75,ELLIOTT  (16A255)"/>
    <s v="SFT END SEAL,Al,A1010766-75,ELLIOTT  (16A255)"/>
    <n v="1214"/>
    <m/>
    <n v="1"/>
    <s v="EA"/>
    <n v="1179678.3600000001"/>
    <n v="1179678.3600000001"/>
    <n v="40169390"/>
    <n v="0.1"/>
    <m/>
    <m/>
    <m/>
    <n v="0.1"/>
    <m/>
    <n v="0.18"/>
    <s v="III123A"/>
    <n v="117967.83600000001"/>
    <m/>
    <n v="11796.783600000002"/>
    <n v="235699.736328"/>
    <n v="365464.355928"/>
    <n v="171700748192"/>
    <s v="0001236"/>
    <x v="1"/>
  </r>
  <r>
    <n v="40"/>
    <n v="224"/>
    <s v="Elliot Ebara Singapore PTE. Ltd."/>
    <s v="0P0802030403  SFT END SEAL,Al,A1010766-90,ELLIOTT  (16A255)"/>
    <s v="SFT END SEAL,Al,A1010766-90,ELLIOTT  (16A255)"/>
    <n v="1215"/>
    <m/>
    <n v="1"/>
    <s v="EA"/>
    <n v="1179678.3600000001"/>
    <n v="1179678.3600000001"/>
    <n v="40169390"/>
    <n v="0.1"/>
    <m/>
    <m/>
    <m/>
    <n v="0.1"/>
    <m/>
    <n v="0.18"/>
    <s v="III123A"/>
    <n v="117967.83600000001"/>
    <m/>
    <n v="11796.783600000002"/>
    <n v="235699.736328"/>
    <n v="365464.355928"/>
    <n v="171700748192"/>
    <s v="0001236"/>
    <x v="1"/>
  </r>
  <r>
    <n v="41"/>
    <n v="122"/>
    <s v="I.S.G. SpA"/>
    <s v="0P3902030090  SEAL,MECH,SS,B1079-R101,ROOTS  (I BC18 180115)"/>
    <s v="SEAL,MECH,SS,B1079-R101,ROOTS  (I BC18 180115)"/>
    <n v="7374"/>
    <m/>
    <n v="1"/>
    <s v="EA"/>
    <n v="1161854.95"/>
    <n v="1161854.95"/>
    <n v="84219900"/>
    <n v="0.1"/>
    <m/>
    <m/>
    <m/>
    <n v="0.1"/>
    <m/>
    <n v="0.18"/>
    <s v="III322"/>
    <n v="116185.495"/>
    <m/>
    <n v="11618.549500000001"/>
    <n v="232138.61900999997"/>
    <n v="359942.66350999998"/>
    <n v="171803185595"/>
    <s v="1005066"/>
    <x v="1"/>
  </r>
  <r>
    <n v="42"/>
    <n v="271"/>
    <s v="Elliot Ebara Singapore PTE. Ltd."/>
    <s v="0P0802040292  PCKG RING,Cu-AL,E8636035-96,ELLIOTT  (16A255)"/>
    <s v="PCKG RING,Cu-AL,E8636035-96,ELLIOTT  (16A255)"/>
    <n v="1314"/>
    <m/>
    <n v="5"/>
    <s v="EA"/>
    <n v="228525.75200000001"/>
    <n v="1142628.76"/>
    <n v="40169990"/>
    <n v="0.1"/>
    <m/>
    <m/>
    <m/>
    <n v="0.1"/>
    <m/>
    <n v="0.18"/>
    <s v="III123A"/>
    <n v="114262.876"/>
    <m/>
    <n v="11426.287600000001"/>
    <n v="228297.22624799996"/>
    <n v="353986.38984799996"/>
    <n v="171700748192"/>
    <s v="0001236"/>
    <x v="1"/>
  </r>
  <r>
    <n v="43"/>
    <n v="87"/>
    <s v="Aug. Rath jun. GmBH"/>
    <s v="0P2574450041, REFR MAT,COMB ANHR SET,SKA50S,RATH,  (90525361)"/>
    <s v="REFR MAT,COMB ANHR SET,SKA50S,RATH,  (90525361)"/>
    <n v="487"/>
    <m/>
    <n v="2010"/>
    <s v="EA"/>
    <n v="1118790.6100000001"/>
    <n v="1118790.6100000001"/>
    <n v="73269092"/>
    <n v="7.4999999999999997E-2"/>
    <m/>
    <m/>
    <m/>
    <n v="0.1"/>
    <m/>
    <n v="0.18"/>
    <s v="III586"/>
    <n v="83909.295750000005"/>
    <m/>
    <n v="8390.9295750000001"/>
    <n v="217996.3503585"/>
    <n v="310296.57568350004"/>
    <m/>
    <m/>
    <x v="1"/>
  </r>
  <r>
    <n v="44"/>
    <n v="274"/>
    <s v="Elliot Ebara Singapore PTE. Ltd."/>
    <s v="0P0802040295  PCKG RING,Cu-AL,E8632570-10,ELLIOTT  (16A255)"/>
    <s v="PCKG RING,Cu-AL,E8632570-10,ELLIOTT  (16A255)"/>
    <n v="1317"/>
    <m/>
    <n v="4"/>
    <s v="EA"/>
    <n v="265582.04749999999"/>
    <n v="1062328.19"/>
    <n v="40169390"/>
    <n v="0.1"/>
    <m/>
    <m/>
    <m/>
    <n v="0.1"/>
    <m/>
    <n v="0.18"/>
    <s v="III123A"/>
    <n v="106232.819"/>
    <m/>
    <n v="10623.281900000002"/>
    <n v="212253.17236199998"/>
    <n v="329109.273262"/>
    <n v="171700748192"/>
    <s v="0001236"/>
    <x v="1"/>
  </r>
  <r>
    <n v="45"/>
    <n v="88"/>
    <s v="Aug. Rath jun. GmBH"/>
    <s v="0P2574450044, REFR MAT,VACCUM PLT,KERFORM KVS121H,RATH,  (90487959)"/>
    <s v="REFR MAT,VACCUM PLT,KERFORM KVS121H,RATH,  (90487959)"/>
    <n v="488"/>
    <m/>
    <n v="332"/>
    <s v="EA"/>
    <n v="999511.81"/>
    <n v="999511.81"/>
    <n v="68061000"/>
    <n v="7.4999999999999997E-2"/>
    <m/>
    <m/>
    <m/>
    <n v="0.1"/>
    <m/>
    <n v="0.18"/>
    <s v="III587"/>
    <n v="74963.385750000001"/>
    <m/>
    <n v="7496.3385750000007"/>
    <n v="194754.87617849998"/>
    <n v="277214.60050349997"/>
    <m/>
    <m/>
    <x v="1"/>
  </r>
  <r>
    <n v="46"/>
    <n v="94"/>
    <s v="Aug. Rath jun. GmBH"/>
    <s v="0P2574450055, REFR MAT,HTW MDL,ALSITRAMOD14200M14,RATH,  (90525361)"/>
    <s v="REFR MAT,HTW MDL,ALSITRAMOD14200M14,RATH,  (90525361)"/>
    <n v="494"/>
    <m/>
    <n v="289"/>
    <s v="EA"/>
    <n v="923082.06"/>
    <n v="923082.06"/>
    <n v="68061000"/>
    <n v="7.4999999999999997E-2"/>
    <m/>
    <m/>
    <m/>
    <n v="0.1"/>
    <m/>
    <n v="0.18"/>
    <s v="III593"/>
    <n v="69231.154500000004"/>
    <m/>
    <n v="6923.1154500000011"/>
    <n v="179862.539391"/>
    <n v="256016.80934099999"/>
    <m/>
    <m/>
    <x v="1"/>
  </r>
  <r>
    <n v="47"/>
    <n v="42"/>
    <s v="Kobe Steel, Ltd."/>
    <s v="0P0631080022  BOLT,UC-1000G10A-10A,KOBE  (I 17-27103-0)"/>
    <s v="BOLT,UC-1000G10A-10A,KOBE  (I 17-27103-0)"/>
    <n v="150"/>
    <m/>
    <n v="70"/>
    <s v="EA"/>
    <n v="12866.573857142857"/>
    <n v="900660.17"/>
    <n v="73181500"/>
    <n v="0.25"/>
    <m/>
    <m/>
    <m/>
    <n v="0.1"/>
    <m/>
    <n v="0.18"/>
    <s v="III232"/>
    <n v="225165.04250000001"/>
    <m/>
    <n v="22516.504250000002"/>
    <n v="206701.50901500002"/>
    <n v="454383.05576500006"/>
    <n v="171801850522"/>
    <s v="1002917"/>
    <x v="1"/>
  </r>
  <r>
    <n v="48"/>
    <n v="273"/>
    <s v="Elliot Ebara Singapore PTE. Ltd."/>
    <s v="0P0802040294  PCKG RING,Cu-AL,E8636036-93,ELLIOTT  (16A255)"/>
    <s v="PCKG RING,Cu-AL,E8636036-93,ELLIOTT  (16A255)"/>
    <n v="1316"/>
    <m/>
    <n v="3"/>
    <s v="EA"/>
    <n v="296463.65666666668"/>
    <n v="889390.97"/>
    <n v="40169390"/>
    <n v="0.1"/>
    <m/>
    <m/>
    <m/>
    <n v="0.1"/>
    <m/>
    <n v="0.18"/>
    <s v="III123A"/>
    <n v="88939.097000000009"/>
    <m/>
    <n v="8893.909700000002"/>
    <n v="177700.315806"/>
    <n v="275533.322506"/>
    <n v="171700748192"/>
    <s v="0001236"/>
    <x v="1"/>
  </r>
  <r>
    <n v="49"/>
    <n v="225"/>
    <s v="Elliot Ebara Singapore PTE. Ltd."/>
    <s v="0P0802030404  SFT END SEAL,Al,A1010766-35,ELLIOTT  (16A255)"/>
    <s v="SFT END SEAL,Al,A1010766-35,ELLIOTT  (16A255)"/>
    <n v="1216"/>
    <m/>
    <n v="1"/>
    <s v="EA"/>
    <n v="858509.42"/>
    <n v="858509.42"/>
    <n v="40169390"/>
    <n v="0.1"/>
    <m/>
    <m/>
    <m/>
    <n v="0.1"/>
    <m/>
    <n v="0.18"/>
    <s v="III123A"/>
    <n v="85850.94200000001"/>
    <m/>
    <n v="8585.0942000000014"/>
    <n v="171530.18211600001"/>
    <n v="265966.21831600001"/>
    <n v="171700748192"/>
    <s v="0001236"/>
    <x v="1"/>
  </r>
  <r>
    <n v="50"/>
    <n v="270"/>
    <s v="Elliot Ebara Singapore PTE. Ltd."/>
    <s v="0P0802040291  PCKG RING,Cu-AL,E8632573-10,ELLIOTT  (I 18A771F)"/>
    <s v="PCKG RING,Cu-AL,E8632573-10,ELLIOTT  (I 18A771F)"/>
    <n v="1313"/>
    <m/>
    <n v="2"/>
    <s v="EA"/>
    <n v="427609.59999999998"/>
    <n v="855219.19999999995"/>
    <n v="84069000"/>
    <n v="0.1"/>
    <m/>
    <m/>
    <m/>
    <n v="0.1"/>
    <m/>
    <n v="0.18"/>
    <s v="III314"/>
    <n v="85521.919999999998"/>
    <m/>
    <n v="8552.1920000000009"/>
    <n v="170872.79616"/>
    <n v="264946.90815999999"/>
    <n v="171900275853"/>
    <s v="1000479"/>
    <x v="1"/>
  </r>
  <r>
    <n v="51"/>
    <n v="276"/>
    <s v="Elliot Ebara Singapore PTE. Ltd."/>
    <s v="0P0802040297  PCKG RING,Cu-AL,E8632571-10,ELLIOTT  (I 18A771F)"/>
    <s v="PCKG RING,Cu-AL,E8632571-10,ELLIOTT  (I 18A771F)"/>
    <n v="1319"/>
    <m/>
    <n v="2"/>
    <s v="EA"/>
    <n v="400884.29"/>
    <n v="801768.58"/>
    <n v="84069000"/>
    <n v="0.1"/>
    <m/>
    <m/>
    <m/>
    <n v="0.1"/>
    <m/>
    <n v="0.18"/>
    <s v="III314"/>
    <n v="80176.858000000007"/>
    <m/>
    <n v="8017.6858000000011"/>
    <n v="160193.36228399997"/>
    <n v="248387.90608399999"/>
    <n v="171900275853"/>
    <s v="1000479"/>
    <x v="1"/>
  </r>
  <r>
    <n v="52"/>
    <n v="16"/>
    <s v="The Japan Steel Works, Ltd."/>
    <s v="0P0631060420, BRG,KPA2851400340,JPSTL,  (MH22-0083A)"/>
    <s v="BRG,KPA2851400340,JPSTL,  (MH22-0083A)"/>
    <n v="41"/>
    <m/>
    <n v="2"/>
    <s v="EA"/>
    <n v="791844"/>
    <n v="791844"/>
    <n v="85389000"/>
    <n v="7.4999999999999997E-2"/>
    <m/>
    <m/>
    <m/>
    <n v="0.1"/>
    <m/>
    <n v="0.18"/>
    <s v="III140"/>
    <n v="59388.299999999996"/>
    <m/>
    <n v="5938.83"/>
    <n v="154290.8034"/>
    <n v="219617.93340000001"/>
    <m/>
    <m/>
    <x v="1"/>
  </r>
  <r>
    <n v="53"/>
    <n v="233"/>
    <s v="Elliot Ebara Singapore PTE. Ltd."/>
    <s v="0P0802030504  BFLE,OIL,Al,E8646384-6,ELLIOTT  (I 18A771F)"/>
    <s v="BFLE,OIL,Al,E8646384-6,ELLIOTT  (I 18A771F)"/>
    <n v="1224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4"/>
    <n v="234"/>
    <s v="Elliot Ebara Singapore PTE. Ltd."/>
    <s v="0P0802030505  BFLE,OIL,Al,B655441-20,ELLIOTT  (I 18A771F)"/>
    <s v="BFLE,OIL,Al,B655441-20,ELLIOTT  (I 18A771F)"/>
    <n v="1225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5"/>
    <n v="235"/>
    <s v="Elliot Ebara Singapore PTE. Ltd."/>
    <s v="0P0802030507  BFLE,OIL,Al,B656097-10,ELLIOTT  (I 18A771F)"/>
    <s v="BFLE,OIL,Al,B656097-10,ELLIOTT  (I 18A771F)"/>
    <n v="1226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6"/>
    <n v="237"/>
    <s v="Elliot Ebara Singapore PTE. Ltd."/>
    <s v="0P0802030510  BFLE,OIL,Al,E8641907-9,ELLIOTT  (I 18A771F)"/>
    <s v="BFLE,OIL,Al,E8641907-9,ELLIOTT  (I 18A771F)"/>
    <n v="1228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7"/>
    <n v="28"/>
    <s v="Kobe Steel, Ltd."/>
    <s v="0P0631060590, CLAMP CYL,UC-1000M11A-10A#01,KOBE,  (21-28097 28098-0)"/>
    <s v="CLAMP CYL,UC-1000M11A-10A#01,KOBE,  (21-28097 28098-0)"/>
    <n v="53"/>
    <m/>
    <n v="1"/>
    <s v="EA"/>
    <n v="672738.82999999903"/>
    <n v="672738.82999999903"/>
    <n v="85389000"/>
    <n v="7.4999999999999997E-2"/>
    <m/>
    <m/>
    <m/>
    <n v="0.1"/>
    <m/>
    <n v="0.18"/>
    <s v="III152"/>
    <n v="50455.412249999928"/>
    <m/>
    <n v="5045.5412249999936"/>
    <n v="131083.16102549981"/>
    <n v="186584.11450049974"/>
    <m/>
    <m/>
    <x v="1"/>
  </r>
  <r>
    <n v="58"/>
    <n v="236"/>
    <s v="Elliot Ebara Singapore PTE. Ltd."/>
    <s v="0P0802030508  BFLE,OIL,Al,E8641850-9,ELLIOTT  (16A255)"/>
    <s v="BFLE,OIL,Al,E8641850-9,ELLIOTT  (16A255)"/>
    <n v="1227"/>
    <m/>
    <n v="1"/>
    <s v="EA"/>
    <n v="654690.64"/>
    <n v="654690.64"/>
    <n v="40169990"/>
    <n v="0.1"/>
    <m/>
    <m/>
    <m/>
    <n v="0.1"/>
    <m/>
    <n v="0.18"/>
    <s v="III123A"/>
    <n v="65469.064000000006"/>
    <m/>
    <n v="6546.9064000000008"/>
    <n v="130807.189872"/>
    <n v="202823.16027200001"/>
    <n v="171700748192"/>
    <s v="0001236"/>
    <x v="0"/>
  </r>
  <r>
    <n v="59"/>
    <n v="121"/>
    <s v="I.S.G. SpA"/>
    <s v="0P3902030085  SEAL,LABY,RSTD-64-08-01,ROOTS  (I BC18 180115)"/>
    <s v="SEAL,LABY,RSTD-64-08-01,ROOTS  (I BC18 180115)"/>
    <n v="7373"/>
    <m/>
    <n v="4"/>
    <s v="EA"/>
    <n v="162142.5"/>
    <n v="648570"/>
    <n v="84219900"/>
    <n v="0.1"/>
    <m/>
    <m/>
    <m/>
    <n v="0.1"/>
    <m/>
    <n v="0.18"/>
    <s v="III322"/>
    <n v="64857"/>
    <m/>
    <n v="6485.7000000000007"/>
    <n v="129584.28599999999"/>
    <n v="200926.98599999998"/>
    <n v="171803185595"/>
    <s v="1005066"/>
    <x v="1"/>
  </r>
  <r>
    <n v="60"/>
    <n v="81"/>
    <s v="GUTOR Electronic Asia Pacific"/>
    <s v="0P1147010367, PSU,220VDC,0P0284,GUTOR,  (99019855,,99023741)"/>
    <s v="PSU,220VDC,0P0284,GUTOR,  (99019855,,99023741)"/>
    <n v="298"/>
    <m/>
    <n v="4"/>
    <s v="EA"/>
    <n v="632163.52"/>
    <n v="632163.52"/>
    <n v="85389030"/>
    <n v="7.4999999999999997E-2"/>
    <m/>
    <m/>
    <m/>
    <n v="0.1"/>
    <m/>
    <n v="0.18"/>
    <s v="III397"/>
    <n v="47412.264000000003"/>
    <m/>
    <n v="4741.2264000000005"/>
    <n v="123177.06187200001"/>
    <n v="175330.552272"/>
    <m/>
    <m/>
    <x v="2"/>
  </r>
  <r>
    <n v="61"/>
    <n v="89"/>
    <s v="Paglierani srl"/>
    <s v="0P3766630000  CNTRL SYST UNIT,Y900B00015  (2019FCLI-0001347)"/>
    <s v="CNTRL SYST UNIT,Y900B00015  (2019FCLI-0001347)"/>
    <n v="7235"/>
    <m/>
    <n v="1"/>
    <s v="EA"/>
    <n v="607091"/>
    <n v="607091"/>
    <n v="84239010"/>
    <n v="0.1"/>
    <m/>
    <m/>
    <m/>
    <n v="0.1"/>
    <m/>
    <n v="0.18"/>
    <s v="III324"/>
    <n v="60709.100000000006"/>
    <m/>
    <n v="6070.9100000000008"/>
    <n v="121296.7818"/>
    <n v="188076.79180000001"/>
    <n v="17190332176"/>
    <n v="1005899"/>
    <x v="2"/>
  </r>
  <r>
    <n v="62"/>
    <n v="165"/>
    <s v="Korea Unicom Valve Co.,Ltd."/>
    <s v="0P5270030340, DISC,U1006-A25-006-200,KOREA,  (E2210-011CI001)"/>
    <s v="DISC,U1006-A25-006-200,KOREA,  (E2210-011CI001)"/>
    <n v="1662"/>
    <m/>
    <n v="1"/>
    <s v="EA"/>
    <n v="595435.51"/>
    <n v="595435.51"/>
    <n v="85389000"/>
    <n v="7.4999999999999997E-2"/>
    <m/>
    <m/>
    <m/>
    <n v="0.1"/>
    <m/>
    <n v="0.18"/>
    <s v="III1761"/>
    <n v="44657.663249999998"/>
    <m/>
    <n v="4465.7663249999996"/>
    <n v="116020.60912349999"/>
    <n v="165144.03869849999"/>
    <m/>
    <m/>
    <x v="1"/>
  </r>
  <r>
    <n v="63"/>
    <n v="138"/>
    <s v="Bently Nevada LLC"/>
    <s v="0P4119110036, ACCLRMTR,330400-01-05,BENTLY-N,  (1007534470/1007567616)"/>
    <s v="ACCLRMTR,330400-01-05,BENTLY-N,  (1007534470/1007567616)"/>
    <n v="1063"/>
    <m/>
    <n v="11"/>
    <s v="EA"/>
    <n v="575439.66"/>
    <n v="575439.66"/>
    <n v="90318000"/>
    <n v="7.4999999999999997E-2"/>
    <m/>
    <m/>
    <m/>
    <n v="0.1"/>
    <m/>
    <n v="0.18"/>
    <s v="III1162"/>
    <n v="43157.974500000004"/>
    <m/>
    <n v="4315.7974500000009"/>
    <n v="112124.417751"/>
    <n v="159598.189701"/>
    <m/>
    <m/>
    <x v="2"/>
  </r>
  <r>
    <n v="64"/>
    <n v="241"/>
    <s v="Kobe Steel, Ltd."/>
    <s v="0P0802030623  CPLG SET,20S-A58066 03,KOBE  (16-25523-4-0)"/>
    <s v="CPLG SET,20S-A58066 03,KOBE  (16-25523-4-0)"/>
    <n v="1256"/>
    <m/>
    <n v="1"/>
    <s v="ST"/>
    <n v="572400"/>
    <n v="572400"/>
    <n v="84779000"/>
    <n v="7.4999999999999997E-2"/>
    <m/>
    <m/>
    <m/>
    <n v="0.1"/>
    <m/>
    <n v="0.18"/>
    <s v="III365"/>
    <n v="42930"/>
    <m/>
    <n v="4293"/>
    <n v="111532.14"/>
    <n v="158755.14000000001"/>
    <n v="171901200074"/>
    <s v="1002166"/>
    <x v="1"/>
  </r>
  <r>
    <n v="65"/>
    <n v="201"/>
    <s v="Kobe Steel, Ltd."/>
    <s v="0P0802030011  PAD,THR,52.5X44X15MM,S01501992 61,KOBE  (16-25506-0)"/>
    <s v="PAD,THR,52.5X44X15MM,S01501992 61,KOBE  (16-25506-0)"/>
    <n v="1174"/>
    <m/>
    <n v="22"/>
    <s v="EA"/>
    <n v="26016.55"/>
    <n v="572364.1"/>
    <n v="84833000"/>
    <n v="7.4999999999999997E-2"/>
    <m/>
    <m/>
    <m/>
    <n v="0.1"/>
    <m/>
    <n v="0.18"/>
    <s v="III369A"/>
    <n v="42927.307499999995"/>
    <m/>
    <n v="4292.7307499999997"/>
    <n v="111525.14488499999"/>
    <n v="158745.183135"/>
    <n v="171703360253"/>
    <s v="1005102"/>
    <x v="1"/>
  </r>
  <r>
    <n v="66"/>
    <n v="1"/>
    <s v="Kobe Steel, Ltd."/>
    <s v="0P0631060008, VISCO SEAL,LM-500B20B-03A#01,KOBE,  (21-28097 28098-0)"/>
    <s v="VISCO SEAL,LM-500B20B-03A#01,KOBE,  (21-28097 28098-0)"/>
    <n v="26"/>
    <m/>
    <n v="1"/>
    <s v="EA"/>
    <n v="562654.39"/>
    <n v="562654.39"/>
    <n v="85389000"/>
    <n v="7.4999999999999997E-2"/>
    <m/>
    <m/>
    <m/>
    <n v="0.1"/>
    <m/>
    <n v="0.18"/>
    <s v="III125"/>
    <n v="42199.079250000003"/>
    <m/>
    <n v="4219.9079250000004"/>
    <n v="109633.20789149999"/>
    <n v="156052.19506649999"/>
    <m/>
    <m/>
    <x v="1"/>
  </r>
  <r>
    <n v="67"/>
    <n v="2"/>
    <s v="Kobe Steel, Ltd."/>
    <s v="0P0631060009, VISCO  SEAL,LM-500B20B-03A#02,KOBE,  (21-28097 28098-0)"/>
    <s v="VISCO  SEAL,LM-500B20B-03A#02,KOBE,  (21-28097 28098-0)"/>
    <n v="27"/>
    <m/>
    <n v="1"/>
    <s v="EA"/>
    <n v="562654.39"/>
    <n v="562654.39"/>
    <n v="85389000"/>
    <n v="7.4999999999999997E-2"/>
    <m/>
    <m/>
    <m/>
    <n v="0.1"/>
    <m/>
    <n v="0.18"/>
    <s v="III126"/>
    <n v="42199.079250000003"/>
    <m/>
    <n v="4219.9079250000004"/>
    <n v="109633.20789149999"/>
    <n v="156052.19506649999"/>
    <m/>
    <m/>
    <x v="1"/>
  </r>
  <r>
    <n v="68"/>
    <n v="80"/>
    <s v="GUTOR Electronic Asia Pacific"/>
    <s v="0P1147010366, PSU,0P0280,GUTOR,  (99019855,,99023740)"/>
    <s v="PSU,0P0280,GUTOR,  (99019855,,99023740)"/>
    <n v="297"/>
    <m/>
    <n v="5"/>
    <s v="EA"/>
    <n v="555150.4"/>
    <n v="555150.4"/>
    <n v="85389030"/>
    <n v="7.4999999999999997E-2"/>
    <m/>
    <m/>
    <m/>
    <n v="0.1"/>
    <m/>
    <n v="0.18"/>
    <s v="III396"/>
    <n v="41636.28"/>
    <m/>
    <n v="4163.6279999999997"/>
    <n v="108171.05544000001"/>
    <n v="153970.96344000002"/>
    <m/>
    <m/>
    <x v="2"/>
  </r>
  <r>
    <n v="69"/>
    <n v="129"/>
    <s v="Moritani &amp; Co., Ltd."/>
    <s v="0P3909020008  MECHANICAL SEAL,G3726-02-02-4 14,EAGLE  (I 28920-25790)"/>
    <s v="MECHANICAL SEAL,G3726-02-02-4 14,EAGLE  (I 28920-25790)"/>
    <n v="7675"/>
    <m/>
    <n v="1"/>
    <s v="EA"/>
    <n v="551078.06000000006"/>
    <n v="551078.06000000006"/>
    <n v="84842000"/>
    <n v="7.4999999999999997E-2"/>
    <m/>
    <m/>
    <m/>
    <n v="0.1"/>
    <m/>
    <n v="0.18"/>
    <s v="III369B"/>
    <n v="41330.854500000001"/>
    <m/>
    <n v="4133.0854500000005"/>
    <n v="107377.55999100002"/>
    <n v="152841.49994100002"/>
    <n v="171901402573"/>
    <s v="1002672"/>
    <x v="1"/>
  </r>
  <r>
    <n v="70"/>
    <n v="86"/>
    <s v="Aug. Rath jun. GmBH"/>
    <s v="0P2574450040, REFR MAT,CALCIUMSILIKAT,CAS 1100,RATH,  (90487959)"/>
    <s v="REFR MAT,CALCIUMSILIKAT,CAS 1100,RATH,  (90487959)"/>
    <n v="486"/>
    <m/>
    <n v="226"/>
    <s v="EA"/>
    <n v="550450.15"/>
    <n v="550450.15"/>
    <n v="85389000"/>
    <n v="7.4999999999999997E-2"/>
    <m/>
    <m/>
    <m/>
    <n v="0.1"/>
    <m/>
    <n v="0.18"/>
    <s v="III585"/>
    <n v="41283.761250000003"/>
    <m/>
    <n v="4128.3761250000007"/>
    <n v="107255.21172749999"/>
    <n v="152667.34910250001"/>
    <m/>
    <m/>
    <x v="1"/>
  </r>
  <r>
    <n v="71"/>
    <n v="169"/>
    <s v="Bently Nevada LLC/BHEL GE GAS TURBINE SERVICES PVT. LTD"/>
    <s v="0P5551870007, CBL,EXT,7.5M,21747-075-01,BENTLY-N,  (1007462052,,1007676352,,TS-I20-1448)"/>
    <s v="CBL,EXT,7.5M,21747-075-01,BENTLY-N,  (1007462052,,1007676352,,TS-I20-1448)"/>
    <n v="1681"/>
    <m/>
    <n v="10"/>
    <s v="EA"/>
    <n v="495519.549999999"/>
    <n v="495519.549999999"/>
    <n v="8411"/>
    <n v="7.4999999999999997E-2"/>
    <m/>
    <m/>
    <m/>
    <n v="0.1"/>
    <m/>
    <n v="0.18"/>
    <s v="III1780"/>
    <n v="37163.966249999925"/>
    <m/>
    <n v="3716.3966249999926"/>
    <n v="96551.984317499795"/>
    <n v="137432.34719249973"/>
    <m/>
    <m/>
    <x v="2"/>
  </r>
  <r>
    <n v="72"/>
    <n v="6"/>
    <s v="Kobe Steel, Ltd."/>
    <s v="0P0631060016, BEARING SPACER(3),LM-500E10A-17A,KOBE,  (21-28097 28098-0)"/>
    <s v="BEARING SPACER(3),LM-500E10A-17A,KOBE,  (21-28097 28098-0)"/>
    <n v="31"/>
    <m/>
    <n v="2"/>
    <s v="EA"/>
    <n v="484372.37"/>
    <n v="484372.37"/>
    <n v="85389000"/>
    <n v="7.4999999999999997E-2"/>
    <m/>
    <m/>
    <m/>
    <n v="0.1"/>
    <m/>
    <n v="0.18"/>
    <s v="III130"/>
    <n v="36327.927749999995"/>
    <m/>
    <n v="3632.7927749999999"/>
    <n v="94379.956294499993"/>
    <n v="134340.67681949999"/>
    <m/>
    <m/>
    <x v="1"/>
  </r>
  <r>
    <n v="73"/>
    <n v="140"/>
    <s v="Fluitron, Inc."/>
    <s v="0P0801030846  CROSS HEAD,1401,FLUITRON  (I 190806)"/>
    <s v="CROSS HEAD,1401,FLUITRON  (I 190806)"/>
    <n v="620"/>
    <m/>
    <n v="1"/>
    <s v="EA"/>
    <n v="470166.4"/>
    <n v="470166.4"/>
    <n v="84839000"/>
    <n v="7.4999999999999997E-2"/>
    <m/>
    <m/>
    <m/>
    <n v="0.1"/>
    <m/>
    <n v="0.18"/>
    <s v="III369A"/>
    <n v="35262.480000000003"/>
    <m/>
    <n v="3526.2480000000005"/>
    <n v="91611.923039999994"/>
    <n v="130400.65104"/>
    <n v="171902524253"/>
    <s v="1004641"/>
    <x v="1"/>
  </r>
  <r>
    <n v="74"/>
    <n v="15"/>
    <s v="Kobe Steel, Ltd."/>
    <s v="0P0631060116, SUCTION FILTER,AE-PS29BJ#14,KOBE,  (21-28097 28098-0)"/>
    <s v="SUCTION FILTER,AE-PS29BJ#14,KOBE,  (21-28097 28098-0)"/>
    <n v="40"/>
    <m/>
    <n v="6"/>
    <s v="EA"/>
    <n v="467859.609999999"/>
    <n v="467859.609999999"/>
    <n v="85389000"/>
    <n v="7.4999999999999997E-2"/>
    <m/>
    <m/>
    <m/>
    <n v="0.1"/>
    <m/>
    <n v="0.18"/>
    <s v="III139"/>
    <n v="35089.47074999992"/>
    <m/>
    <n v="3508.9470749999923"/>
    <n v="91162.445008499795"/>
    <n v="129760.8628334997"/>
    <m/>
    <m/>
    <x v="1"/>
  </r>
  <r>
    <n v="75"/>
    <n v="272"/>
    <s v="Elliot Ebara Singapore PTE. Ltd."/>
    <s v="0P0802040293  PCKG RING,Cu-AL,E86362579-10,ELLIOTT  (16A255)"/>
    <s v="PCKG RING,Cu-AL,E86362579-10,ELLIOTT  (16A255)"/>
    <n v="1315"/>
    <m/>
    <n v="2"/>
    <s v="EA"/>
    <n v="228523.95"/>
    <n v="457047.9"/>
    <n v="40169990"/>
    <n v="0.1"/>
    <m/>
    <m/>
    <m/>
    <n v="0.1"/>
    <m/>
    <n v="0.18"/>
    <s v="III123A"/>
    <n v="45704.790000000008"/>
    <m/>
    <n v="4570.4790000000012"/>
    <n v="91318.170420000009"/>
    <n v="141593.43942000001"/>
    <n v="171700748192"/>
    <s v="0001236"/>
    <x v="1"/>
  </r>
  <r>
    <n v="76"/>
    <n v="92"/>
    <s v="Paglierani srl"/>
    <s v="0P3766630003  PLC COMPL UNIT,214044  PLC  (2019FCLI-0001347)"/>
    <s v="PLC COMPL UNIT,214044  PLC  (2019FCLI-0001347)"/>
    <n v="7238"/>
    <m/>
    <n v="1"/>
    <s v="EA"/>
    <n v="451555"/>
    <n v="451555"/>
    <n v="84239020"/>
    <n v="7.4999999999999997E-2"/>
    <m/>
    <m/>
    <m/>
    <n v="0.1"/>
    <m/>
    <n v="0.18"/>
    <s v="III324"/>
    <n v="33866.625"/>
    <m/>
    <n v="3386.6625000000004"/>
    <n v="87985.491749999986"/>
    <n v="125238.77924999999"/>
    <n v="17190332176"/>
    <n v="1005899"/>
    <x v="2"/>
  </r>
  <r>
    <n v="77"/>
    <n v="120"/>
    <s v="AMARILLO GEAR COMPANY LLC"/>
    <s v="0P3039160201, BRG SHIM SET OUT+INTERIM,SM A36,AMARILLO,  (116944)"/>
    <s v="BRG SHIM SET OUT+INTERIM,SM A36,AMARILLO,  (116944)"/>
    <n v="686"/>
    <m/>
    <n v="8"/>
    <s v="ST"/>
    <n v="428763.72999999899"/>
    <n v="428763.72999999899"/>
    <n v="84834000"/>
    <n v="7.4999999999999997E-2"/>
    <m/>
    <m/>
    <m/>
    <n v="0.1"/>
    <m/>
    <n v="0.18"/>
    <s v="III785"/>
    <n v="32157.279749999921"/>
    <m/>
    <n v="3215.7279749999925"/>
    <n v="83544.612790499799"/>
    <n v="118917.62051549972"/>
    <m/>
    <m/>
    <x v="1"/>
  </r>
  <r>
    <n v="78"/>
    <n v="5"/>
    <s v="Kobe Steel, Ltd."/>
    <s v="0P0631060015, BEARING SPACER(1),LM-500E10A-08A#01,KOBE,  (21-28097 28098-0)"/>
    <s v="BEARING SPACER(1),LM-500E10A-08A#01,KOBE,  (21-28097 28098-0)"/>
    <n v="30"/>
    <m/>
    <n v="2"/>
    <s v="EA"/>
    <n v="428106.14"/>
    <n v="428106.14"/>
    <n v="85389000"/>
    <n v="7.4999999999999997E-2"/>
    <m/>
    <m/>
    <m/>
    <n v="0.1"/>
    <m/>
    <n v="0.18"/>
    <s v="III129"/>
    <n v="32107.960500000001"/>
    <m/>
    <n v="3210.7960500000004"/>
    <n v="83416.481379000004"/>
    <n v="118735.237929"/>
    <m/>
    <m/>
    <x v="1"/>
  </r>
  <r>
    <n v="79"/>
    <n v="89"/>
    <s v="Aug. Rath jun. GmBH"/>
    <s v="0P2574450045, REFR MAT,BRICK ANHR,RATH SA-184,RATH,  (90525361)"/>
    <s v="REFR MAT,BRICK ANHR,RATH SA-184,RATH,  (90525361)"/>
    <n v="489"/>
    <m/>
    <n v="1500"/>
    <s v="EA"/>
    <n v="427422.07"/>
    <n v="427422.07"/>
    <n v="73269091"/>
    <n v="7.4999999999999997E-2"/>
    <m/>
    <m/>
    <m/>
    <n v="0.1"/>
    <m/>
    <n v="0.18"/>
    <s v="III588"/>
    <n v="32056.65525"/>
    <m/>
    <n v="3205.6655250000003"/>
    <n v="83283.190339499997"/>
    <n v="118545.5111145"/>
    <m/>
    <m/>
    <x v="1"/>
  </r>
  <r>
    <n v="80"/>
    <n v="272"/>
    <s v="I.S.G. SpA"/>
    <s v="0P1783050001  FLTR BASKET,3024-04PE.0201-07REV+,ISGSPA  (I BC18 180115)"/>
    <s v="FLTR BASKET,3024-04PE.0201-07REV+,ISGSPA  (I BC18 180115)"/>
    <n v="4102"/>
    <m/>
    <n v="3"/>
    <s v="EA"/>
    <n v="142186.5"/>
    <n v="426559.5"/>
    <n v="84219900"/>
    <n v="0.1"/>
    <m/>
    <m/>
    <m/>
    <n v="0.1"/>
    <m/>
    <n v="0.18"/>
    <s v="III322"/>
    <n v="42655.950000000004"/>
    <m/>
    <n v="4265.5950000000003"/>
    <n v="85226.588099999994"/>
    <n v="132148.13310000001"/>
    <n v="171803185595"/>
    <s v="1005066"/>
    <x v="1"/>
  </r>
  <r>
    <n v="81"/>
    <n v="214"/>
    <s v="Korea Unicom Valve Co.,Ltd."/>
    <s v="0P5270020018  SEAT+PCKG SEAT,U1006-A25-007 300,3M  (EINV-18-10-04-03)"/>
    <s v="SEAT+PCKG SEAT,U1006-A25-007 300,3M  (EINV-18-10-04-03)"/>
    <n v="18278"/>
    <m/>
    <n v="2"/>
    <s v="EA"/>
    <n v="212895"/>
    <n v="425790"/>
    <n v="84818090"/>
    <n v="7.4999999999999997E-2"/>
    <m/>
    <m/>
    <m/>
    <n v="0.1"/>
    <m/>
    <n v="0.18"/>
    <s v="III368"/>
    <n v="31934.25"/>
    <m/>
    <n v="3193.4250000000002"/>
    <n v="82965.181499999992"/>
    <n v="118092.85649999999"/>
    <n v="171803040673"/>
    <n v="1004832"/>
    <x v="1"/>
  </r>
  <r>
    <n v="82"/>
    <n v="121"/>
    <s v="Kobe Steel, Ltd."/>
    <s v="0P0801030475  JOURN BRG (5),20S-A58074 AH,KOBE  (16-25523-4-0)"/>
    <s v="JOURN BRG (5),20S-A58074 AH,KOBE  (16-25523-4-0)"/>
    <n v="513"/>
    <m/>
    <n v="1"/>
    <s v="EA"/>
    <n v="375240"/>
    <n v="375240"/>
    <n v="84149090"/>
    <n v="7.4999999999999997E-2"/>
    <m/>
    <m/>
    <m/>
    <n v="0.1"/>
    <m/>
    <n v="0.18"/>
    <s v="III317B"/>
    <n v="28143"/>
    <m/>
    <n v="2814.3"/>
    <n v="73115.513999999996"/>
    <n v="104072.814"/>
    <n v="171901200074"/>
    <s v="1002166"/>
    <x v="1"/>
  </r>
  <r>
    <n v="83"/>
    <n v="122"/>
    <s v="Kobe Steel, Ltd."/>
    <s v="0P0801030476  JOURN BRG (6),20S-A58074 AJ,KOBE  (16-25523-4-0)"/>
    <s v="JOURN BRG (6),20S-A58074 AJ,KOBE  (16-25523-4-0)"/>
    <n v="514"/>
    <m/>
    <n v="1"/>
    <s v="EA"/>
    <n v="375240"/>
    <n v="375240"/>
    <n v="84833000"/>
    <n v="7.4999999999999997E-2"/>
    <m/>
    <m/>
    <m/>
    <n v="0.1"/>
    <m/>
    <n v="0.18"/>
    <s v="III369A"/>
    <n v="28143"/>
    <m/>
    <n v="2814.3"/>
    <n v="73115.513999999996"/>
    <n v="104072.814"/>
    <n v="171901200074"/>
    <s v="1002166"/>
    <x v="1"/>
  </r>
  <r>
    <n v="84"/>
    <n v="48"/>
    <s v="Aug. Rath jun. GmBH"/>
    <s v="0P0641040002, TAPP STUD,THD,25MM,12MM,5367/001,RATH,  (90525361)"/>
    <s v="TAPP STUD,THD,25MM,12MM,5367/001,RATH,  (90525361)"/>
    <n v="73"/>
    <m/>
    <n v="1600"/>
    <s v="EA"/>
    <n v="362604.19"/>
    <n v="362604.19"/>
    <n v="73181541"/>
    <n v="7.4999999999999997E-2"/>
    <m/>
    <m/>
    <m/>
    <n v="0.1"/>
    <m/>
    <n v="0.18"/>
    <s v="III172"/>
    <n v="27195.314249999999"/>
    <m/>
    <n v="2719.5314250000001"/>
    <n v="70653.4264215"/>
    <n v="100568.2720965"/>
    <m/>
    <m/>
    <x v="1"/>
  </r>
  <r>
    <n v="85"/>
    <n v="82"/>
    <s v="GUTOR Electronic Asia Pacific"/>
    <s v="0P1147010448, STATIC RAM,8KX8,351-0003,GUTOR,  (99019855,,99023741)"/>
    <s v="STATIC RAM,8KX8,351-0003,GUTOR,  (99019855,,99023741)"/>
    <n v="299"/>
    <m/>
    <n v="27"/>
    <s v="EA"/>
    <n v="361514.88"/>
    <n v="361514.88"/>
    <n v="85423200"/>
    <n v="7.4999999999999997E-2"/>
    <m/>
    <m/>
    <m/>
    <n v="0.1"/>
    <m/>
    <n v="0.18"/>
    <s v="III398"/>
    <n v="27113.615999999998"/>
    <m/>
    <n v="2711.3616000000002"/>
    <n v="70441.174367999993"/>
    <n v="100266.15196799999"/>
    <m/>
    <m/>
    <x v="2"/>
  </r>
  <r>
    <n v="86"/>
    <n v="4"/>
    <s v="Kobe Steel, Ltd."/>
    <s v="0P0631060014, SCREW SEAL,LM-500E10A-03A#02,KOBE,  (21-28097 28098-0)"/>
    <s v="SCREW SEAL,LM-500E10A-03A#02,KOBE,  (21-28097 28098-0)"/>
    <n v="29"/>
    <m/>
    <n v="1"/>
    <s v="EA"/>
    <n v="354716.52"/>
    <n v="354716.52"/>
    <n v="85389000"/>
    <n v="7.4999999999999997E-2"/>
    <m/>
    <m/>
    <m/>
    <n v="0.1"/>
    <m/>
    <n v="0.18"/>
    <s v="III128"/>
    <n v="26603.739000000001"/>
    <m/>
    <n v="2660.3739000000005"/>
    <n v="69116.513921999998"/>
    <n v="98380.626821999991"/>
    <m/>
    <m/>
    <x v="1"/>
  </r>
  <r>
    <n v="87"/>
    <n v="3"/>
    <s v="Kobe Steel, Ltd."/>
    <s v="0P0631060013, SCREW SEAL,LM-500E10A-03A#01,KOBE,  (21-28097 28098-0)"/>
    <s v="SCREW SEAL,LM-500E10A-03A#01,KOBE,  (21-28097 28098-0)"/>
    <n v="28"/>
    <m/>
    <n v="1"/>
    <s v="EA"/>
    <n v="354671.59999999899"/>
    <n v="354671.59999999899"/>
    <n v="85389000"/>
    <n v="7.4999999999999997E-2"/>
    <m/>
    <m/>
    <m/>
    <n v="0.1"/>
    <m/>
    <n v="0.18"/>
    <s v="III127"/>
    <n v="26600.369999999923"/>
    <m/>
    <n v="2660.0369999999925"/>
    <n v="69107.76125999981"/>
    <n v="98368.168259999729"/>
    <m/>
    <m/>
    <x v="1"/>
  </r>
  <r>
    <n v="88"/>
    <n v="184"/>
    <s v="GBM S.r.l."/>
    <s v="0T3922150009, BAG,PP,3670CFVD112+001,40,GBM,  (2023-A601-000160)"/>
    <s v="BAG,PP,3670CFVD112+001,40,GBM,  (2023-A601-000160)"/>
    <n v="2336"/>
    <m/>
    <n v="23"/>
    <s v="EA"/>
    <n v="349739.51"/>
    <n v="349739.51"/>
    <n v="85389000"/>
    <n v="7.4999999999999997E-2"/>
    <m/>
    <m/>
    <m/>
    <n v="0.1"/>
    <m/>
    <n v="0.18"/>
    <s v="III2435"/>
    <n v="26230.463250000001"/>
    <m/>
    <n v="2623.0463250000003"/>
    <n v="68146.743523500001"/>
    <n v="97000.253098500005"/>
    <m/>
    <m/>
    <x v="1"/>
  </r>
  <r>
    <n v="89"/>
    <n v="285"/>
    <s v="Statec - Binder GmbH"/>
    <s v="0P5270050044  VLV BLCK,MPVB10033,STATEC  (500182)"/>
    <s v="VLV BLCK,MPVB10033,STATEC  (500182)"/>
    <n v="18708"/>
    <m/>
    <n v="1"/>
    <s v="EA"/>
    <n v="346183.81"/>
    <n v="346183.81"/>
    <n v="84818090"/>
    <n v="7.4999999999999997E-2"/>
    <m/>
    <m/>
    <m/>
    <n v="0.1"/>
    <m/>
    <n v="0.18"/>
    <s v="III368"/>
    <n v="25963.785749999999"/>
    <m/>
    <n v="2596.3785750000002"/>
    <n v="67453.915378499994"/>
    <n v="96014.0797035"/>
    <n v="171901581493"/>
    <s v="1003184"/>
    <x v="1"/>
  </r>
  <r>
    <n v="90"/>
    <n v="157"/>
    <s v="Kobe Steel, Ltd."/>
    <s v="0P0801040417  LABY SEAL (1),20S-A58074 AL,KOBE  (16-25523-4-0)"/>
    <s v="LABY SEAL (1),20S-A58074 AL,KOBE  (16-25523-4-0)"/>
    <n v="797"/>
    <m/>
    <n v="2"/>
    <s v="EA"/>
    <n v="171720"/>
    <n v="343440"/>
    <n v="84149090"/>
    <n v="7.4999999999999997E-2"/>
    <m/>
    <m/>
    <m/>
    <n v="0.1"/>
    <m/>
    <n v="0.18"/>
    <s v="III317B"/>
    <n v="25758"/>
    <m/>
    <n v="2575.8000000000002"/>
    <n v="66919.284"/>
    <n v="95253.084000000003"/>
    <n v="171901200074"/>
    <s v="1002166"/>
    <x v="1"/>
  </r>
  <r>
    <n v="91"/>
    <n v="58"/>
    <s v="Statec - Binder GmbH"/>
    <s v="0P3766620395  SEGMENT,GEAR,ZFA10154,STATEC  (I 211585)"/>
    <s v="SEGMENT,GEAR,ZFA10154,STATEC  (I 211585)"/>
    <n v="7190"/>
    <m/>
    <n v="4"/>
    <s v="EA"/>
    <n v="84088.892500000002"/>
    <n v="336355.57"/>
    <n v="84229090"/>
    <n v="7.4999999999999997E-2"/>
    <m/>
    <m/>
    <m/>
    <n v="0.1"/>
    <m/>
    <n v="0.18"/>
    <s v="III323"/>
    <n v="25226.667750000001"/>
    <m/>
    <n v="2522.6667750000001"/>
    <n v="65538.882814500001"/>
    <n v="93288.217339499999"/>
    <n v="171801924210"/>
    <s v="1003284"/>
    <x v="1"/>
  </r>
  <r>
    <n v="92"/>
    <n v="142"/>
    <s v="Coperion K-Tron (Switzerland) LLC"/>
    <s v="0P4165010435, PCB ASSY,0000025151,K-TRON,  (30175312/CO247683)"/>
    <s v="PCB ASSY,0000025151,K-TRON,  (30175312/CO247683)"/>
    <n v="1108"/>
    <m/>
    <n v="2"/>
    <s v="EA"/>
    <n v="330729.38"/>
    <n v="330729.38"/>
    <n v="84239020"/>
    <n v="7.4999999999999997E-2"/>
    <m/>
    <m/>
    <m/>
    <n v="0.1"/>
    <m/>
    <n v="0.18"/>
    <s v="III1207"/>
    <n v="24804.7035"/>
    <m/>
    <n v="2480.4703500000001"/>
    <n v="64442.619693000001"/>
    <n v="91727.793543000007"/>
    <m/>
    <m/>
    <x v="3"/>
  </r>
  <r>
    <n v="93"/>
    <n v="7"/>
    <s v="Kobe Steel, Ltd."/>
    <s v="0P0631060027, SCREW BEARING(1),LM-500G10A-05A,KOBE,  (21-28097 28098-0)"/>
    <s v="SCREW BEARING(1),LM-500G10A-05A,KOBE,  (21-28097 28098-0)"/>
    <n v="32"/>
    <m/>
    <n v="1"/>
    <s v="EA"/>
    <n v="330253.299999999"/>
    <n v="330253.299999999"/>
    <n v="85389000"/>
    <n v="7.4999999999999997E-2"/>
    <m/>
    <m/>
    <m/>
    <n v="0.1"/>
    <m/>
    <n v="0.18"/>
    <s v="III131"/>
    <n v="24768.997499999925"/>
    <m/>
    <n v="2476.8997499999928"/>
    <n v="64349.855504999803"/>
    <n v="91595.752754999718"/>
    <m/>
    <m/>
    <x v="1"/>
  </r>
  <r>
    <n v="94"/>
    <n v="30"/>
    <s v="Kobe Steel, Ltd."/>
    <s v="0P0631080007, INSIDE RING,LM-500E10A-04A,KOBE,  (21-28097 28098-0)"/>
    <s v="INSIDE RING,LM-500E10A-04A,KOBE,  (21-28097 28098-0)"/>
    <n v="55"/>
    <m/>
    <n v="2"/>
    <s v="EA"/>
    <n v="330253.299999999"/>
    <n v="330253.299999999"/>
    <n v="85389000"/>
    <n v="7.4999999999999997E-2"/>
    <m/>
    <m/>
    <m/>
    <n v="0.1"/>
    <m/>
    <n v="0.18"/>
    <s v="III154"/>
    <n v="24768.997499999925"/>
    <m/>
    <n v="2476.8997499999928"/>
    <n v="64349.855504999803"/>
    <n v="91595.752754999718"/>
    <m/>
    <m/>
    <x v="1"/>
  </r>
  <r>
    <n v="95"/>
    <n v="196"/>
    <s v="Fluitron, Inc."/>
    <s v="0P0801070165  INJN PMP ASSY,C-3521,FLUITRON  (I 190806)"/>
    <s v="INJN PMP ASSY,C-3521,FLUITRON  (I 190806)"/>
    <n v="1143"/>
    <m/>
    <n v="1"/>
    <s v="EA"/>
    <n v="327556.96000000002"/>
    <n v="327556.96000000002"/>
    <n v="84839000"/>
    <n v="7.4999999999999997E-2"/>
    <m/>
    <m/>
    <m/>
    <n v="0.1"/>
    <m/>
    <n v="0.18"/>
    <s v="III369A"/>
    <n v="24566.772000000001"/>
    <m/>
    <n v="2456.6772000000001"/>
    <n v="63824.473655999995"/>
    <n v="90847.92285599999"/>
    <n v="171902524253"/>
    <s v="1004641"/>
    <x v="1"/>
  </r>
  <r>
    <n v="96"/>
    <n v="117"/>
    <s v="Kobe Steel, Ltd."/>
    <s v="0P0801030471  JOURN BRG (1) ,20S-A58074 AD,KOBE  (16-25523-4-0)"/>
    <s v="JOURN BRG (1) ,20S-A58074 AD,KOBE  (16-25523-4-0)"/>
    <n v="509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97"/>
    <n v="118"/>
    <s v="Kobe Steel, Ltd."/>
    <s v="0P0801030472  JOURN BRG (2),20S-A58074 AE,KOBE  (16-25523-4-0)"/>
    <s v="JOURN BRG (2),20S-A58074 AE,KOBE  (16-25523-4-0)"/>
    <n v="510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98"/>
    <n v="119"/>
    <s v="Kobe Steel, Ltd."/>
    <s v="0P0801030473  JOURN BRG (3),20S-A58074 AF,KOBE  (16-25523-4-0)"/>
    <s v="JOURN BRG (3),20S-A58074 AF,KOBE  (16-25523-4-0)"/>
    <n v="511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99"/>
    <n v="120"/>
    <s v="Kobe Steel, Ltd."/>
    <s v="0P0801030474  JOURN BRG (4),20S-A58074 AG,KOBE  (16-25523-4-0)"/>
    <s v="JOURN BRG (4),20S-A58074 AG,KOBE  (16-25523-4-0)"/>
    <n v="512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100"/>
    <n v="8"/>
    <s v="Kobe Steel, Ltd."/>
    <s v="0P0631060028, SCREW BEARING(2),LM-500G10A-06A,KOBE,  (21-28097 28098-0)"/>
    <s v="SCREW BEARING(2),LM-500G10A-06A,KOBE,  (21-28097 28098-0)"/>
    <n v="33"/>
    <m/>
    <n v="1"/>
    <s v="EA"/>
    <n v="311906.2"/>
    <n v="311906.2"/>
    <n v="85389000"/>
    <n v="7.4999999999999997E-2"/>
    <m/>
    <m/>
    <m/>
    <n v="0.1"/>
    <m/>
    <n v="0.18"/>
    <s v="III132"/>
    <n v="23392.965"/>
    <m/>
    <n v="2339.2964999999999"/>
    <n v="60774.923070000004"/>
    <n v="86507.184570000012"/>
    <m/>
    <m/>
    <x v="1"/>
  </r>
  <r>
    <n v="101"/>
    <n v="79"/>
    <s v="Gutor Electronic LLC"/>
    <s v="0P1147010270, FAN INTFC,WO/SPLY,0P2367,GUTOR,  (99008862/99019855)"/>
    <s v="FAN INTFC,WO/SPLY,0P2367,GUTOR,  (99008862/99019855)"/>
    <n v="296"/>
    <m/>
    <n v="10"/>
    <s v="EA"/>
    <n v="306345.06"/>
    <n v="306345.06"/>
    <n v="85389040"/>
    <n v="7.4999999999999997E-2"/>
    <m/>
    <m/>
    <m/>
    <n v="0.1"/>
    <m/>
    <n v="0.18"/>
    <s v="III395"/>
    <n v="22975.879499999999"/>
    <m/>
    <n v="2297.5879500000001"/>
    <n v="59691.334940999994"/>
    <n v="84964.80239099999"/>
    <m/>
    <m/>
    <x v="2"/>
  </r>
  <r>
    <n v="102"/>
    <n v="114"/>
    <s v="Fluitron, Inc."/>
    <s v="0P0801030109  SLV,8.22X5.6X0.11IN,B-7170,FLUITRON  (I 190806)"/>
    <s v="SLV,8.22X5.6X0.11IN,B-7170,FLUITRON  (I 190806)"/>
    <n v="480"/>
    <m/>
    <n v="1"/>
    <s v="EA"/>
    <n v="297530.42"/>
    <n v="297530.42"/>
    <n v="84839000"/>
    <n v="7.4999999999999997E-2"/>
    <m/>
    <m/>
    <m/>
    <n v="0.1"/>
    <m/>
    <n v="0.18"/>
    <s v="III369A"/>
    <n v="22314.781499999997"/>
    <m/>
    <n v="2231.4781499999999"/>
    <n v="57973.802336999986"/>
    <n v="82520.061986999979"/>
    <n v="171902524253"/>
    <s v="1004641"/>
    <x v="1"/>
  </r>
  <r>
    <n v="103"/>
    <n v="125"/>
    <s v="I.S.G. SpA"/>
    <s v="0P3902030653  BRG SET,3024R0330BEARINGSET,ISGSPA  (I BC18 180115)"/>
    <s v="BRG SET,3024R0330BEARINGSET,ISGSPA  (I BC18 180115)"/>
    <n v="7437"/>
    <m/>
    <n v="1"/>
    <s v="ST"/>
    <n v="294101.55"/>
    <n v="294101.55"/>
    <n v="84219900"/>
    <n v="0.1"/>
    <m/>
    <m/>
    <m/>
    <n v="0.1"/>
    <m/>
    <n v="0.18"/>
    <s v="III322"/>
    <n v="29410.154999999999"/>
    <m/>
    <n v="2941.0155"/>
    <n v="58761.489689999988"/>
    <n v="91112.660189999995"/>
    <n v="171803185595"/>
    <s v="1005066"/>
    <x v="1"/>
  </r>
  <r>
    <n v="104"/>
    <n v="134"/>
    <s v="REFTECK SOLUTIONS EUROPE GMBH"/>
    <s v="0P4103330005, THERMOSTATIC CTRL VLV,M40TS7A110-HC,MVA,  (12432023)"/>
    <s v="THERMOSTATIC CTRL VLV,M40TS7A110-HC,MVA,  (12432023)"/>
    <n v="1027"/>
    <m/>
    <n v="1"/>
    <s v="EA"/>
    <n v="292573.19"/>
    <n v="292573.19"/>
    <n v="85389000"/>
    <n v="7.4999999999999997E-2"/>
    <m/>
    <m/>
    <m/>
    <n v="0.1"/>
    <m/>
    <n v="0.18"/>
    <s v="III1126"/>
    <n v="21942.989249999999"/>
    <m/>
    <n v="2194.2989250000001"/>
    <n v="57007.886071499997"/>
    <n v="81145.174246499999"/>
    <m/>
    <m/>
    <x v="1"/>
  </r>
  <r>
    <n v="105"/>
    <n v="148"/>
    <s v="Aug. Rath jun. GmBH"/>
    <s v="0P5112090041, TUBE,MTL,STL,14MM,1.5MM,9369/014,RATH,  (90525361)"/>
    <s v="TUBE,MTL,STL,14MM,1.5MM,9369/014,RATH,  (90525361)"/>
    <n v="1531"/>
    <m/>
    <n v="230"/>
    <s v="EA"/>
    <n v="288755.76"/>
    <n v="288755.76"/>
    <n v="73269098"/>
    <n v="7.4999999999999997E-2"/>
    <m/>
    <m/>
    <m/>
    <n v="0.1"/>
    <m/>
    <n v="0.18"/>
    <s v="III1630"/>
    <n v="21656.682000000001"/>
    <m/>
    <n v="2165.6682000000001"/>
    <n v="56264.059836000008"/>
    <n v="80086.410036000016"/>
    <m/>
    <m/>
    <x v="1"/>
  </r>
  <r>
    <n v="106"/>
    <n v="275"/>
    <s v="Elliot Ebara Singapore PTE. Ltd."/>
    <s v="0P0802040296  PCKG RING,Cu-AL,E8632577-10,ELLIOTT  (I 18A771F)"/>
    <s v="PCKG RING,Cu-AL,E8632577-10,ELLIOTT  (I 18A771F)"/>
    <n v="1318"/>
    <m/>
    <n v="1"/>
    <s v="EA"/>
    <n v="287300.47999999998"/>
    <n v="287300.47999999998"/>
    <n v="84069000"/>
    <n v="0.1"/>
    <m/>
    <m/>
    <m/>
    <n v="0.1"/>
    <m/>
    <n v="0.18"/>
    <s v="III314"/>
    <n v="28730.047999999999"/>
    <m/>
    <n v="2873.0048000000002"/>
    <n v="57402.635903999995"/>
    <n v="89005.688704"/>
    <n v="171900275853"/>
    <s v="1000479"/>
    <x v="1"/>
  </r>
  <r>
    <n v="107"/>
    <n v="21"/>
    <s v="SEW EURODRIVE INDIA PRIVATE LIMITED"/>
    <s v="0P1001120062  GEARED MOT,R97 II2GD CD100L1-4+,SEW-EURO  (I 2305020206)"/>
    <s v="GEARED MOT,R97 II2GD CD100L1-4+,SEW-EURO  (I 2305020206)"/>
    <n v="1516"/>
    <m/>
    <n v="1"/>
    <s v="EA"/>
    <n v="272043.45"/>
    <n v="272043.45"/>
    <n v="85015210"/>
    <n v="0.15"/>
    <m/>
    <m/>
    <m/>
    <n v="0.1"/>
    <m/>
    <n v="0.18"/>
    <s v="III372"/>
    <n v="40806.517500000002"/>
    <m/>
    <n v="4080.6517500000004"/>
    <n v="57047.511465000003"/>
    <n v="101934.68071499999"/>
    <n v="171801881672"/>
    <s v="1003202"/>
    <x v="1"/>
  </r>
  <r>
    <n v="108"/>
    <n v="51"/>
    <s v="The Japan Steel Works, Ltd."/>
    <s v="0P0631090028  SCRN,SS,20X250X60X20X8,K1A440C4+10,JPSTL  (I MA17-1048-3)"/>
    <s v="SCRN,SS,20X250X60X20X8,K1A440C4+10,JPSTL  (I MA17-1048-3)"/>
    <n v="173"/>
    <m/>
    <n v="8"/>
    <s v="ST"/>
    <n v="32174.603749999998"/>
    <n v="257396.83"/>
    <n v="84779000"/>
    <n v="7.4999999999999997E-2"/>
    <m/>
    <m/>
    <m/>
    <n v="0.1"/>
    <m/>
    <n v="0.18"/>
    <s v="III365"/>
    <n v="19304.76225"/>
    <m/>
    <n v="1930.4762250000001"/>
    <n v="50153.772325499995"/>
    <n v="71389.010800499993"/>
    <n v="171900919610"/>
    <s v="1002114"/>
    <x v="1"/>
  </r>
  <r>
    <n v="109"/>
    <n v="86"/>
    <s v="Statec - Binder GmbH"/>
    <s v="0P3766620597  SFT,DRIVE,ZFA1116012,STATEC  (I 211585)"/>
    <s v="SFT,DRIVE,ZFA1116012,STATEC  (I 211585)"/>
    <n v="7228"/>
    <m/>
    <n v="1"/>
    <s v="EA"/>
    <n v="256864.64000000001"/>
    <n v="256864.64000000001"/>
    <n v="84229090"/>
    <n v="7.4999999999999997E-2"/>
    <m/>
    <m/>
    <m/>
    <n v="0.1"/>
    <m/>
    <n v="0.18"/>
    <s v="III323"/>
    <n v="19264.848000000002"/>
    <m/>
    <n v="1926.4848000000002"/>
    <n v="50050.075103999996"/>
    <n v="71241.407903999992"/>
    <n v="171801924210"/>
    <s v="1003284"/>
    <x v="2"/>
  </r>
  <r>
    <n v="110"/>
    <n v="18"/>
    <s v="Kobe Steel, Ltd."/>
    <s v="0P0631060577, BRG RTNR,LM-500B10B-03A,KOBE,  (21-28097 28098-0)"/>
    <s v="BRG RTNR,LM-500B10B-03A,KOBE,  (21-28097 28098-0)"/>
    <n v="43"/>
    <m/>
    <n v="2"/>
    <s v="EA"/>
    <n v="256859.609999999"/>
    <n v="256859.609999999"/>
    <n v="85389000"/>
    <n v="7.4999999999999997E-2"/>
    <m/>
    <m/>
    <m/>
    <n v="0.1"/>
    <m/>
    <n v="0.18"/>
    <s v="III142"/>
    <n v="19264.470749999924"/>
    <m/>
    <n v="1926.4470749999925"/>
    <n v="50049.095008499797"/>
    <n v="71240.012833499713"/>
    <m/>
    <m/>
    <x v="1"/>
  </r>
  <r>
    <n v="111"/>
    <n v="195"/>
    <s v="Fluitron, Inc."/>
    <s v="0P0801070035  CHECK VLV ASSY,A-9730,FLUITRON  (I 190806)"/>
    <s v="CHECK VLV ASSY,A-9730,FLUITRON  (I 190806)"/>
    <n v="1128"/>
    <m/>
    <n v="4"/>
    <s v="EA"/>
    <n v="62679.707499999997"/>
    <n v="250718.83"/>
    <n v="84818030"/>
    <n v="7.4999999999999997E-2"/>
    <m/>
    <m/>
    <m/>
    <n v="0.1"/>
    <m/>
    <n v="0.18"/>
    <s v="III368"/>
    <n v="18803.912249999998"/>
    <m/>
    <n v="1880.3912249999998"/>
    <n v="48852.564025500003"/>
    <n v="69536.867500499997"/>
    <n v="171902524253"/>
    <s v="1004641"/>
    <x v="1"/>
  </r>
  <r>
    <n v="112"/>
    <n v="93"/>
    <s v="Paglierani srl"/>
    <s v="0P3766630007  CYL,HYDR,X35A000020  (2019FCLI-0001347)"/>
    <s v="CYL,HYDR,X35A000020  (2019FCLI-0001347)"/>
    <n v="7239"/>
    <m/>
    <n v="1"/>
    <s v="EA"/>
    <n v="250061"/>
    <n v="250061"/>
    <n v="84239020"/>
    <n v="7.4999999999999997E-2"/>
    <m/>
    <m/>
    <m/>
    <n v="0.1"/>
    <m/>
    <n v="0.18"/>
    <s v="III324"/>
    <n v="18754.575000000001"/>
    <m/>
    <n v="1875.4575000000002"/>
    <n v="48724.385850000006"/>
    <n v="69354.418350000007"/>
    <n v="17190332176"/>
    <n v="1005899"/>
    <x v="1"/>
  </r>
  <r>
    <n v="113"/>
    <n v="267"/>
    <s v="Technocentric Solutions Pvt. Ltd."/>
    <s v="0P1626060017  SENSOR,COMB GAS,10112716,MSA-SFTY  (I TI 18-19 070)"/>
    <s v="SENSOR,COMB GAS,10112716,MSA-SFTY  (I TI 18-19 070)"/>
    <n v="3940"/>
    <m/>
    <n v="11"/>
    <s v="EA"/>
    <n v="21496.28"/>
    <n v="236459.08"/>
    <s v="90279090"/>
    <n v="7.4999999999999997E-2"/>
    <m/>
    <m/>
    <m/>
    <n v="0.1"/>
    <m/>
    <n v="0.18"/>
    <s v="III417"/>
    <n v="17734.430999999997"/>
    <m/>
    <n v="1773.4430999999997"/>
    <n v="46074.051738000002"/>
    <n v="65581.925837999996"/>
    <n v="171801580090"/>
    <s v="1002482"/>
    <x v="3"/>
  </r>
  <r>
    <n v="114"/>
    <n v="90"/>
    <s v="Aug. Rath jun. GmBH"/>
    <s v="0P2574450046, REFR MAT,BRICK ANHR,RATH SA-250,RATH,  (90525361)"/>
    <s v="REFR MAT,BRICK ANHR,RATH SA-250,RATH,  (90525361)"/>
    <n v="490"/>
    <m/>
    <n v="800"/>
    <s v="EA"/>
    <n v="233379.239999999"/>
    <n v="233379.239999999"/>
    <n v="73269091"/>
    <n v="7.4999999999999997E-2"/>
    <m/>
    <m/>
    <m/>
    <n v="0.1"/>
    <m/>
    <n v="0.18"/>
    <s v="III589"/>
    <n v="17503.442999999923"/>
    <m/>
    <n v="1750.3442999999925"/>
    <n v="45473.944913999803"/>
    <n v="64727.73221399972"/>
    <m/>
    <m/>
    <x v="1"/>
  </r>
  <r>
    <n v="115"/>
    <n v="95"/>
    <s v="DAEGA POWDER SYSTEMS CO., LTD."/>
    <s v="0P0655820007  LABY RING,MGD301-D-DR-0111 DG 014,DAEGA  (19-ES039)"/>
    <s v="LABY RING,MGD301-D-DR-0111 DG 014,DAEGA  (19-ES039)"/>
    <n v="267"/>
    <m/>
    <n v="2"/>
    <s v="EA"/>
    <n v="112400.395"/>
    <n v="224800.79"/>
    <n v="84799090"/>
    <n v="7.4999999999999997E-2"/>
    <m/>
    <m/>
    <m/>
    <n v="0.1"/>
    <m/>
    <n v="0.18"/>
    <s v="III366"/>
    <n v="16860.059249999998"/>
    <m/>
    <n v="1686.0059249999999"/>
    <n v="43802.433931499996"/>
    <n v="62348.499106499992"/>
    <n v="172000479044"/>
    <s v="1001007"/>
    <x v="1"/>
  </r>
  <r>
    <n v="116"/>
    <n v="143"/>
    <s v="NOV (Australia) Pty Ltd."/>
    <s v="0P4207020469, STATR,3208541112,R&amp;M,  (AU799460)"/>
    <s v="STATR,3208541112,R&amp;M,  (AU799460)"/>
    <n v="1348"/>
    <m/>
    <n v="2"/>
    <s v="EA"/>
    <n v="223425.19"/>
    <n v="223425.19"/>
    <n v="85389000"/>
    <n v="7.4999999999999997E-2"/>
    <m/>
    <m/>
    <m/>
    <n v="0.1"/>
    <m/>
    <n v="0.18"/>
    <s v="III1447"/>
    <n v="16756.88925"/>
    <m/>
    <n v="1675.6889250000002"/>
    <n v="43534.398271500002"/>
    <n v="61966.976446500004"/>
    <m/>
    <m/>
    <x v="1"/>
  </r>
  <r>
    <n v="117"/>
    <n v="23"/>
    <s v="Siemens Limited"/>
    <s v="0P1003020009  BRD,CNTRL,RECTIFIER,T6200  K040,LOHER  (9061707572)"/>
    <s v="BRD,CNTRL,RECTIFIER,T6200  K040,LOHER  (9061707572)"/>
    <n v="1547"/>
    <m/>
    <n v="5"/>
    <s v="EA"/>
    <n v="44176.86"/>
    <n v="220884.3"/>
    <n v="85044090"/>
    <n v="0.2"/>
    <m/>
    <m/>
    <m/>
    <n v="0.1"/>
    <m/>
    <n v="0.18"/>
    <s v="III375"/>
    <n v="44176.86"/>
    <m/>
    <n v="4417.6860000000006"/>
    <n v="48506.192279999988"/>
    <n v="97100.73827999999"/>
    <n v="171702612222"/>
    <s v="1004015"/>
    <x v="2"/>
  </r>
  <r>
    <n v="118"/>
    <n v="167"/>
    <s v="Metso Flow Control Oy"/>
    <s v="0P5270070054, VLV CTRLR,ND9106HX-DS04-A3,METSO,  (001520563/0001705812)"/>
    <s v="VLV CTRLR,ND9106HX-DS04-A3,METSO,  (001520563/0001705812)"/>
    <n v="1665"/>
    <m/>
    <n v="2"/>
    <s v="EA"/>
    <n v="220659.859999999"/>
    <n v="220659.859999999"/>
    <n v="90328900"/>
    <n v="7.4999999999999997E-2"/>
    <m/>
    <m/>
    <m/>
    <n v="0.1"/>
    <m/>
    <n v="0.18"/>
    <s v="III1764"/>
    <n v="16549.489499999923"/>
    <m/>
    <n v="1654.9489499999925"/>
    <n v="42995.573720999797"/>
    <n v="61200.012170999711"/>
    <m/>
    <m/>
    <x v="1"/>
  </r>
  <r>
    <n v="119"/>
    <n v="257"/>
    <s v="Elliot Ebara Singapore PTE. Ltd."/>
    <s v="0P1401061045  VALVE TRIP ASSY,676649-11,ELLIOTT  (I 5975)"/>
    <s v="VALVE TRIP ASSY,676649-11,ELLIOTT  (I 5975)"/>
    <n v="3480"/>
    <m/>
    <n v="1"/>
    <s v="EA"/>
    <n v="219191.7"/>
    <n v="219191.7"/>
    <n v="84819090"/>
    <n v="7.4999999999999997E-2"/>
    <m/>
    <m/>
    <m/>
    <n v="0.1"/>
    <m/>
    <n v="0.18"/>
    <s v="III368"/>
    <n v="16439.377499999999"/>
    <m/>
    <n v="1643.9377500000001"/>
    <n v="42709.502745000005"/>
    <n v="60792.817995000005"/>
    <n v="172000416210"/>
    <s v="1000751"/>
    <x v="1"/>
  </r>
  <r>
    <n v="120"/>
    <n v="8"/>
    <s v="SEW EURODRIVE INDIA PRIVATE LIMITED"/>
    <s v="0P1001120023  GEAR MOT,KH87DRE132MC4BE11 E+,SEW-EURO  (I 2305020206)"/>
    <s v="GEAR MOT,KH87DRE132MC4BE11 E+,SEW-EURO  (I 2305020206)"/>
    <n v="1503"/>
    <m/>
    <n v="1"/>
    <s v="EA"/>
    <n v="216163.92"/>
    <n v="216163.92"/>
    <n v="85015210"/>
    <n v="0.15"/>
    <m/>
    <m/>
    <m/>
    <n v="0.1"/>
    <m/>
    <n v="0.18"/>
    <s v="III372"/>
    <n v="32424.588"/>
    <m/>
    <n v="3242.4588000000003"/>
    <n v="45329.574023999994"/>
    <n v="80996.620823999983"/>
    <n v="171801881672"/>
    <s v="1003202"/>
    <x v="1"/>
  </r>
  <r>
    <n v="121"/>
    <n v="22"/>
    <s v="SEW EURODRIVE INDIA PRIVATE LIMITED"/>
    <s v="0P1001120063  GEARED MOT,R87 II2GD CD90L2-4+,SEW-EURO  (I 2305020206)"/>
    <s v="GEARED MOT,R87 II2GD CD90L2-4+,SEW-EURO  (I 2305020206)"/>
    <n v="1517"/>
    <m/>
    <n v="1"/>
    <s v="EA"/>
    <n v="213843.22"/>
    <n v="213843.22"/>
    <n v="85015210"/>
    <n v="0.15"/>
    <m/>
    <m/>
    <m/>
    <n v="0.1"/>
    <m/>
    <n v="0.18"/>
    <s v="III372"/>
    <n v="32076.483"/>
    <m/>
    <n v="3207.6483000000003"/>
    <n v="44842.923234000002"/>
    <n v="80127.054533999995"/>
    <n v="171801881672"/>
    <s v="1003202"/>
    <x v="1"/>
  </r>
  <r>
    <n v="122"/>
    <n v="70"/>
    <s v="Rotex Global, LLC"/>
    <s v="0P0680140004, SCRN,SS304,0.0180X59X143,834526,ROTEXSCR,  (SO00150990,,SO00197741)"/>
    <s v="SCRN,SS304,0.0180X59X143,834526,ROTEXSCR,  (SO00150990,,SO00197741)"/>
    <n v="97"/>
    <m/>
    <n v="6"/>
    <s v="EA"/>
    <n v="212702.609999999"/>
    <n v="212702.609999999"/>
    <n v="73141400"/>
    <n v="7.4999999999999997E-2"/>
    <m/>
    <m/>
    <m/>
    <n v="0.1"/>
    <m/>
    <n v="0.18"/>
    <s v="III196"/>
    <n v="15952.695749999924"/>
    <m/>
    <n v="1595.2695749999925"/>
    <n v="41445.103558499803"/>
    <n v="58993.06888349972"/>
    <m/>
    <m/>
    <x v="1"/>
  </r>
  <r>
    <n v="123"/>
    <n v="198"/>
    <s v="Kobe Steel, Ltd."/>
    <s v="0P0802030008  BSHG,FS JOURN,120X75MM,S01501600 52,KOBE  (16-25506-0)"/>
    <s v="BSHG,FS JOURN,120X75MM,S01501600 52,KOBE  (16-25506-0)"/>
    <n v="1171"/>
    <m/>
    <n v="2"/>
    <s v="EA"/>
    <n v="106190"/>
    <n v="212380"/>
    <n v="73182990"/>
    <n v="0.25"/>
    <m/>
    <m/>
    <m/>
    <n v="0.1"/>
    <m/>
    <n v="0.18"/>
    <s v="III232"/>
    <n v="53095"/>
    <m/>
    <n v="5309.5"/>
    <n v="48741.21"/>
    <n v="107145.70999999999"/>
    <n v="171703360253"/>
    <s v="1005102"/>
    <x v="1"/>
  </r>
  <r>
    <n v="124"/>
    <n v="293"/>
    <s v="Kobe Steel, Ltd."/>
    <s v="0P0802090001  RTD,BRG,TFE,60175161,ABB  (16-25506-0)"/>
    <s v="RTD,BRG,TFE,60175161,ABB  (16-25506-0)"/>
    <n v="1357"/>
    <m/>
    <n v="1"/>
    <s v="EA"/>
    <n v="212380"/>
    <n v="212380"/>
    <n v="90330000"/>
    <n v="7.4999999999999997E-2"/>
    <m/>
    <m/>
    <m/>
    <n v="0.1"/>
    <m/>
    <n v="0.18"/>
    <s v="III423"/>
    <n v="15928.5"/>
    <m/>
    <n v="1592.8500000000001"/>
    <n v="41382.243000000002"/>
    <n v="58903.593000000001"/>
    <n v="171703360253"/>
    <s v="1005102"/>
    <x v="1"/>
  </r>
  <r>
    <n v="125"/>
    <n v="294"/>
    <s v="Kobe Steel, Ltd."/>
    <s v="0P0802090002  RTD,AIR,COOL,TFE,60139687,ABB  (16-25506-0)"/>
    <s v="RTD,AIR,COOL,TFE,60139687,ABB  (16-25506-0)"/>
    <n v="1358"/>
    <m/>
    <n v="1"/>
    <s v="EA"/>
    <n v="207070.5"/>
    <n v="207070.5"/>
    <n v="90330000"/>
    <n v="7.4999999999999997E-2"/>
    <m/>
    <m/>
    <m/>
    <n v="0.1"/>
    <m/>
    <n v="0.18"/>
    <s v="III423"/>
    <n v="15530.287499999999"/>
    <m/>
    <n v="1553.0287499999999"/>
    <n v="40347.686925000002"/>
    <n v="57431.003175000005"/>
    <n v="171703360253"/>
    <s v="1005102"/>
    <x v="1"/>
  </r>
  <r>
    <n v="126"/>
    <n v="137"/>
    <s v="Fluitron, Inc."/>
    <s v="0P0801030838  BRG,MAIN,1202,FLUITRON  (I 190806)"/>
    <s v="BRG,MAIN,1202,FLUITRON  (I 190806)"/>
    <n v="617"/>
    <m/>
    <n v="4"/>
    <s v="EA"/>
    <n v="49955.18"/>
    <n v="199820.72"/>
    <n v="84839000"/>
    <n v="7.4999999999999997E-2"/>
    <m/>
    <m/>
    <m/>
    <n v="0.1"/>
    <m/>
    <n v="0.18"/>
    <s v="III369A"/>
    <n v="14986.554"/>
    <m/>
    <n v="1498.6554000000001"/>
    <n v="38935.067292"/>
    <n v="55420.276691999999"/>
    <n v="171902524253"/>
    <s v="1004641"/>
    <x v="1"/>
  </r>
  <r>
    <n v="127"/>
    <n v="72"/>
    <s v="Kobe Steel, Ltd."/>
    <s v="0P0802040045, O-RING,FKM,AC522042#32,KOBE,  (16-25523,4-0)"/>
    <s v="O-RING,FKM,AC522042#32,KOBE,  (16-25523,4-0)"/>
    <n v="195"/>
    <m/>
    <n v="4"/>
    <s v="EA"/>
    <n v="199137.69"/>
    <n v="199137.69"/>
    <n v="841490"/>
    <n v="7.4999999999999997E-2"/>
    <m/>
    <m/>
    <m/>
    <n v="0.1"/>
    <m/>
    <n v="0.18"/>
    <s v="III294"/>
    <n v="14935.32675"/>
    <m/>
    <n v="1493.5326750000002"/>
    <n v="38801.978896499997"/>
    <n v="55230.838321499992"/>
    <m/>
    <m/>
    <x v="4"/>
  </r>
  <r>
    <n v="128"/>
    <n v="158"/>
    <s v="Kobe Steel, Ltd."/>
    <s v="0P0801040418  LABY SEAL (2),20S-A58074 AM,KOBE  (16-25523-4-0)"/>
    <s v="LABY SEAL (2),20S-A58074 AM,KOBE  (16-25523-4-0)"/>
    <n v="798"/>
    <m/>
    <n v="1"/>
    <s v="EA"/>
    <n v="197160"/>
    <n v="197160"/>
    <n v="84149090"/>
    <n v="7.4999999999999997E-2"/>
    <m/>
    <m/>
    <m/>
    <n v="0.1"/>
    <m/>
    <n v="0.18"/>
    <s v="III317B"/>
    <n v="14787"/>
    <m/>
    <n v="1478.7"/>
    <n v="38416.626000000004"/>
    <n v="54682.326000000001"/>
    <n v="171901200074"/>
    <s v="1002166"/>
    <x v="1"/>
  </r>
  <r>
    <n v="129"/>
    <n v="162"/>
    <s v="Korea Unicom Valve Co.,Ltd."/>
    <s v="0P5270023006, SHAFT,U1006-A25-006-400,KOREA,  (E2210-011CI001)"/>
    <s v="SHAFT,U1006-A25-006-400,KOREA,  (E2210-011CI001)"/>
    <n v="1659"/>
    <m/>
    <n v="1"/>
    <s v="EA"/>
    <n v="189328.19"/>
    <n v="189328.19"/>
    <n v="85389000"/>
    <n v="7.4999999999999997E-2"/>
    <m/>
    <m/>
    <m/>
    <n v="0.1"/>
    <m/>
    <n v="0.18"/>
    <s v="III1758"/>
    <n v="14199.614250000001"/>
    <m/>
    <n v="1419.9614250000002"/>
    <n v="36890.5978215"/>
    <n v="52510.1734965"/>
    <m/>
    <m/>
    <x v="1"/>
  </r>
  <r>
    <n v="130"/>
    <n v="9"/>
    <s v="The Japan Steel Works, Ltd."/>
    <s v="0P0631060382  JACK,HYDR,PA4200056120,JPSTL  (I MA17-1048-3)"/>
    <s v="JACK,HYDR,PA4200056120,JPSTL  (I MA17-1048-3)"/>
    <n v="101"/>
    <m/>
    <n v="1"/>
    <s v="ST"/>
    <n v="188892"/>
    <n v="188892"/>
    <n v="84779000"/>
    <n v="7.4999999999999997E-2"/>
    <m/>
    <m/>
    <m/>
    <n v="0.1"/>
    <m/>
    <n v="0.18"/>
    <s v="III365"/>
    <n v="14166.9"/>
    <m/>
    <n v="1416.69"/>
    <n v="36805.606199999995"/>
    <n v="52389.196199999991"/>
    <n v="171900919610"/>
    <s v="1002114"/>
    <x v="1"/>
  </r>
  <r>
    <n v="131"/>
    <n v="94"/>
    <s v="Paglierani srl"/>
    <s v="0P3766630014  SOLEN VLV UNIT,X350B00021,PAGLIERANI  (2019FCLI-0001347)"/>
    <s v="SOLEN VLV UNIT,X350B00021,PAGLIERANI  (2019FCLI-0001347)"/>
    <n v="7241"/>
    <m/>
    <n v="1"/>
    <s v="EA"/>
    <n v="186563"/>
    <n v="186563"/>
    <n v="84818030"/>
    <n v="7.4999999999999997E-2"/>
    <m/>
    <m/>
    <m/>
    <n v="0.1"/>
    <m/>
    <n v="0.18"/>
    <s v="III368"/>
    <n v="13992.225"/>
    <m/>
    <n v="1399.2225000000001"/>
    <n v="36351.80055"/>
    <n v="51743.248050000002"/>
    <n v="17190332176"/>
    <n v="1005899"/>
    <x v="1"/>
  </r>
  <r>
    <n v="132"/>
    <n v="123"/>
    <s v="I.S.G. SpA"/>
    <s v="0P3902030094  LIP SEAL,PTFE SS316,56211,ROOTS  (I BC18 180115)"/>
    <s v="LIP SEAL,PTFE SS316,56211,ROOTS  (I BC18 180115)"/>
    <n v="7375"/>
    <m/>
    <n v="1"/>
    <s v="EA"/>
    <n v="184177.25"/>
    <n v="184177.25"/>
    <n v="84219900"/>
    <n v="0.1"/>
    <m/>
    <m/>
    <m/>
    <n v="0.1"/>
    <m/>
    <n v="0.18"/>
    <s v="III322"/>
    <n v="18417.725000000002"/>
    <m/>
    <n v="1841.7725000000003"/>
    <n v="36798.614549999998"/>
    <n v="57058.112049999996"/>
    <n v="171803185595"/>
    <s v="1005066"/>
    <x v="1"/>
  </r>
  <r>
    <n v="133"/>
    <n v="56"/>
    <s v="The Japan Steel Works, Ltd."/>
    <s v="0P0631140114  HOSES,FLEXI,PA4100082270,JPSTL  (I MA18-0943)"/>
    <s v="HOSES,FLEXI,PA4100082270,JPSTL  (I MA18-0943)"/>
    <n v="184"/>
    <m/>
    <n v="1"/>
    <s v="EA"/>
    <n v="183060"/>
    <n v="183060"/>
    <n v="84839000"/>
    <n v="7.4999999999999997E-2"/>
    <m/>
    <m/>
    <m/>
    <n v="0.1"/>
    <m/>
    <n v="0.18"/>
    <s v="III369A"/>
    <n v="13729.5"/>
    <m/>
    <n v="1372.95"/>
    <n v="35669.241000000002"/>
    <n v="50771.691000000006"/>
    <n v="171902416475"/>
    <s v="1004744"/>
    <x v="1"/>
  </r>
  <r>
    <n v="134"/>
    <n v="125"/>
    <s v="Motherwell Tank Proctection"/>
    <s v="0P5268190010  PVRV,8IN,0.1BAR,CL150,AL,CNC380S,MTP  (I 5821)"/>
    <s v="PVRV,8IN,0.1BAR,CL150,AL,CNC380S,MTP  (I 5821)"/>
    <n v="16988"/>
    <m/>
    <n v="1"/>
    <s v="EA"/>
    <n v="178714.05"/>
    <n v="178714.05"/>
    <n v="84818049"/>
    <n v="7.4999999999999997E-2"/>
    <m/>
    <m/>
    <m/>
    <n v="0.1"/>
    <m/>
    <n v="0.18"/>
    <s v="III368"/>
    <n v="13403.553749999999"/>
    <m/>
    <n v="1340.3553750000001"/>
    <n v="34822.432642499996"/>
    <n v="49566.341767499995"/>
    <n v="171802966090"/>
    <s v="1004750"/>
    <x v="1"/>
  </r>
  <r>
    <n v="135"/>
    <n v="39"/>
    <s v="SIMPEX ENGINEERING INC"/>
    <s v="0P3038050001  BASKET,STRNR,250002-21-008,MARLAND  (100001537)"/>
    <s v="BASKET,STRNR,250002-21-008,MARLAND  (100001537)"/>
    <n v="6914"/>
    <m/>
    <n v="4"/>
    <s v="EA"/>
    <n v="44056.93"/>
    <n v="176227.72"/>
    <n v="84799030"/>
    <n v="7.4999999999999997E-2"/>
    <m/>
    <m/>
    <m/>
    <n v="0.1"/>
    <m/>
    <n v="0.18"/>
    <s v="III366"/>
    <n v="13217.079"/>
    <m/>
    <n v="1321.7079000000001"/>
    <n v="34337.971242"/>
    <n v="48876.758141999999"/>
    <n v="171601690842"/>
    <s v="0002893"/>
    <x v="1"/>
  </r>
  <r>
    <n v="136"/>
    <n v="163"/>
    <s v="Korea Unicom Valve Co.,Ltd."/>
    <s v="0P5270023007, SFT BRG SET,U1006-A25-006-410,KOREA,  (E2210-011CI001)"/>
    <s v="SFT BRG SET,U1006-A25-006-410,KOREA,  (E2210-011CI001)"/>
    <n v="1660"/>
    <m/>
    <n v="1"/>
    <s v="EA"/>
    <n v="173234.959999999"/>
    <n v="173234.959999999"/>
    <n v="85389000"/>
    <n v="7.4999999999999997E-2"/>
    <m/>
    <m/>
    <m/>
    <n v="0.1"/>
    <m/>
    <n v="0.18"/>
    <s v="III1759"/>
    <n v="12992.621999999925"/>
    <m/>
    <n v="1299.2621999999926"/>
    <n v="33754.831955999805"/>
    <n v="48046.716155999718"/>
    <m/>
    <m/>
    <x v="1"/>
  </r>
  <r>
    <n v="137"/>
    <n v="239"/>
    <s v="Elliot Ebara Singapore PTE. Ltd."/>
    <s v="0P0802030514  SPRG,INC,A655312-6,ELLIOTT  (16A255)"/>
    <s v="SPRG,INC,A655312-6,ELLIOTT  (16A255)"/>
    <n v="1230"/>
    <m/>
    <n v="6"/>
    <s v="EA"/>
    <n v="28411.111666666668"/>
    <n v="170466.67"/>
    <n v="40169390"/>
    <n v="0.1"/>
    <m/>
    <m/>
    <m/>
    <n v="0.1"/>
    <m/>
    <n v="0.18"/>
    <s v="III123A"/>
    <n v="17046.667000000001"/>
    <m/>
    <n v="1704.6667000000002"/>
    <n v="34059.240665999998"/>
    <n v="52810.574366000001"/>
    <n v="171700748192"/>
    <s v="0001236"/>
    <x v="1"/>
  </r>
  <r>
    <n v="138"/>
    <n v="240"/>
    <s v="Elliot Ebara Singapore PTE. Ltd."/>
    <s v="0P0802030515  SPRG,INC,A655312-5,ELLIOTT  (16A255)"/>
    <s v="SPRG,INC,A655312-5,ELLIOTT  (16A255)"/>
    <n v="1231"/>
    <m/>
    <n v="6"/>
    <s v="EA"/>
    <n v="28411.111666666668"/>
    <n v="170466.67"/>
    <n v="40169390"/>
    <n v="0.1"/>
    <m/>
    <m/>
    <m/>
    <n v="0.1"/>
    <m/>
    <n v="0.18"/>
    <s v="III123A"/>
    <n v="17046.667000000001"/>
    <m/>
    <n v="1704.6667000000002"/>
    <n v="34059.240665999998"/>
    <n v="52810.574366000001"/>
    <n v="171700748192"/>
    <s v="0001236"/>
    <x v="1"/>
  </r>
  <r>
    <n v="139"/>
    <n v="42"/>
    <s v="SIMPEX ENGINEERING INC"/>
    <s v="0P3038050012  BRG,BALL,250001-09-000,MARLAND  (100001537)"/>
    <s v="BRG,BALL,250001-09-000,MARLAND  (100001537)"/>
    <n v="6917"/>
    <m/>
    <n v="4"/>
    <s v="EA"/>
    <n v="41609.665000000001"/>
    <n v="166438.66"/>
    <n v="84821011"/>
    <n v="7.4999999999999997E-2"/>
    <m/>
    <m/>
    <m/>
    <n v="0.1"/>
    <m/>
    <n v="0.18"/>
    <s v="III369"/>
    <n v="12482.8995"/>
    <m/>
    <n v="1248.2899500000001"/>
    <n v="32430.572901"/>
    <n v="46161.762350999998"/>
    <n v="171601690842"/>
    <s v="0002893"/>
    <x v="1"/>
  </r>
  <r>
    <n v="140"/>
    <n v="1"/>
    <s v="Siemens Limited"/>
    <s v="0P0958970165  CT,LDX:L0132317,SIEMENS  (9061707572)"/>
    <s v="CT,LDX:L0132317,SIEMENS  (9061707572)"/>
    <n v="1459"/>
    <m/>
    <n v="3"/>
    <s v="EA"/>
    <n v="54546.390000000007"/>
    <n v="163639.17000000001"/>
    <n v="85043100"/>
    <n v="0.1"/>
    <m/>
    <m/>
    <m/>
    <n v="0.1"/>
    <m/>
    <n v="0.18"/>
    <s v="III375"/>
    <n v="16363.917000000001"/>
    <m/>
    <n v="1636.3917000000001"/>
    <n v="32695.106166000001"/>
    <n v="50695.414866000006"/>
    <n v="171702612222"/>
    <s v="1004015"/>
    <x v="2"/>
  </r>
  <r>
    <n v="141"/>
    <n v="300"/>
    <s v="Siemens Limited"/>
    <s v="0P0958970160  BRD,RECTIFIER PROT,LDX:L0279083,SIEMENS  (9061707572)"/>
    <s v="BRD,RECTIFIER PROT,LDX:L0279083,SIEMENS  (9061707572)"/>
    <n v="1455"/>
    <m/>
    <n v="2"/>
    <s v="EA"/>
    <n v="81751.289999999994"/>
    <n v="163502.57999999999"/>
    <n v="85044090"/>
    <n v="0.2"/>
    <m/>
    <m/>
    <m/>
    <n v="0.1"/>
    <m/>
    <n v="0.18"/>
    <s v="III375"/>
    <n v="32700.516"/>
    <m/>
    <n v="3270.0516000000002"/>
    <n v="35905.166568000001"/>
    <n v="71875.734167999995"/>
    <n v="171702612222"/>
    <s v="1004015"/>
    <x v="1"/>
  </r>
  <r>
    <n v="142"/>
    <n v="199"/>
    <s v="Kobe Steel, Ltd."/>
    <s v="0P0802030009  BSHG,MD JOURN,132X88MM,S01501602 53,KOBE  (16-25506-0)"/>
    <s v="BSHG,MD JOURN,132X88MM,S01501602 53,KOBE  (16-25506-0)"/>
    <n v="1172"/>
    <m/>
    <n v="1"/>
    <s v="EA"/>
    <n v="159285"/>
    <n v="159285"/>
    <n v="73182990"/>
    <n v="0.25"/>
    <m/>
    <m/>
    <m/>
    <n v="0.1"/>
    <m/>
    <n v="0.18"/>
    <s v="III232"/>
    <n v="39821.25"/>
    <m/>
    <n v="3982.125"/>
    <n v="36555.907500000001"/>
    <n v="80359.282500000001"/>
    <n v="171703360253"/>
    <s v="1005102"/>
    <x v="1"/>
  </r>
  <r>
    <n v="143"/>
    <n v="200"/>
    <s v="Kobe Steel, Ltd."/>
    <s v="0P0802030010  BSHG,FD JOURN,132X88MM,S01501602 54,KOBE  (16-25506-0)"/>
    <s v="BSHG,FD JOURN,132X88MM,S01501602 54,KOBE  (16-25506-0)"/>
    <n v="1173"/>
    <m/>
    <n v="1"/>
    <s v="EA"/>
    <n v="159285"/>
    <n v="159285"/>
    <n v="73182990"/>
    <n v="0.25"/>
    <m/>
    <m/>
    <m/>
    <n v="0.1"/>
    <m/>
    <n v="0.18"/>
    <s v="III232"/>
    <n v="39821.25"/>
    <m/>
    <n v="3982.125"/>
    <n v="36555.907500000001"/>
    <n v="80359.282500000001"/>
    <n v="171703360253"/>
    <s v="1005102"/>
    <x v="1"/>
  </r>
  <r>
    <n v="144"/>
    <n v="103"/>
    <s v="COEK Engineering N.V."/>
    <s v="0P0670320004  PROBE,VIB,A4207 6,COEK-ENG  (16.17-070)"/>
    <s v="PROBE,VIB,A4207 6,COEK-ENG  (16.17-070)"/>
    <n v="288"/>
    <m/>
    <n v="1"/>
    <s v="EA"/>
    <n v="159206.5"/>
    <n v="159206.5"/>
    <n v="90319000"/>
    <n v="7.4999999999999997E-2"/>
    <m/>
    <m/>
    <m/>
    <n v="0.1"/>
    <m/>
    <n v="0.18"/>
    <s v="III421"/>
    <n v="11940.487499999999"/>
    <m/>
    <n v="1194.0487499999999"/>
    <n v="31021.386524999994"/>
    <n v="44155.922774999992"/>
    <n v="171602502562"/>
    <s v="0004053"/>
    <x v="1"/>
  </r>
  <r>
    <n v="145"/>
    <n v="23"/>
    <s v="Kobe Steel, Ltd."/>
    <s v="0P0631060583, DUST  DEFLR,LM-500B10B-52A,KOBE,  (21-28097 28098-0)"/>
    <s v="DUST  DEFLR,LM-500B10B-52A,KOBE,  (21-28097 28098-0)"/>
    <n v="48"/>
    <m/>
    <n v="2"/>
    <s v="EA"/>
    <n v="159010.859999999"/>
    <n v="159010.859999999"/>
    <n v="85389000"/>
    <n v="7.4999999999999997E-2"/>
    <m/>
    <m/>
    <m/>
    <n v="0.1"/>
    <m/>
    <n v="0.18"/>
    <s v="III147"/>
    <n v="11925.814499999924"/>
    <m/>
    <n v="1192.5814499999924"/>
    <n v="30983.266070999802"/>
    <n v="44101.66202099972"/>
    <m/>
    <m/>
    <x v="1"/>
  </r>
  <r>
    <n v="146"/>
    <n v="19"/>
    <s v="Kobe Steel, Ltd."/>
    <s v="0P0631060578, SLDNG  PLT,LM-500B10A-07A,KOBE,  (21-28097 28098-0)"/>
    <s v="SLDNG  PLT,LM-500B10A-07A,KOBE,  (21-28097 28098-0)"/>
    <n v="44"/>
    <m/>
    <n v="2"/>
    <s v="EA"/>
    <n v="155342.16"/>
    <n v="155342.16"/>
    <n v="85389000"/>
    <n v="7.4999999999999997E-2"/>
    <m/>
    <m/>
    <m/>
    <n v="0.1"/>
    <m/>
    <n v="0.18"/>
    <s v="III143"/>
    <n v="11650.662"/>
    <m/>
    <n v="1165.0662"/>
    <n v="30268.419876"/>
    <n v="43084.148075999998"/>
    <m/>
    <m/>
    <x v="1"/>
  </r>
  <r>
    <n v="147"/>
    <n v="156"/>
    <s v="Kobe Steel, Ltd."/>
    <s v="0P0801040394  GSKT,M24120269 01,KOBE  (18-19764,5-0)"/>
    <s v="GSKT,M24120269 01,KOBE  (18-19764,5-0)"/>
    <n v="796"/>
    <m/>
    <n v="4"/>
    <s v="EA"/>
    <n v="38823.75"/>
    <n v="155295"/>
    <n v="40169340"/>
    <n v="0.1"/>
    <m/>
    <m/>
    <m/>
    <n v="0.1"/>
    <m/>
    <n v="0.18"/>
    <s v="III123A"/>
    <n v="15529.5"/>
    <m/>
    <n v="1552.95"/>
    <n v="31027.941000000003"/>
    <n v="48110.391000000003"/>
    <n v="171900089082"/>
    <n v="1000171"/>
    <x v="1"/>
  </r>
  <r>
    <n v="148"/>
    <n v="84"/>
    <s v="Aug. Rath jun. GmBH"/>
    <s v="0P2574450038, REFR MAT,MINERAL WOOL PLT,P750/120,RATH,  (90487959)"/>
    <s v="REFR MAT,MINERAL WOOL PLT,P750/120,RATH,  (90487959)"/>
    <n v="484"/>
    <m/>
    <n v="277"/>
    <s v="EA"/>
    <n v="153630.81"/>
    <n v="153630.81"/>
    <n v="85389000"/>
    <n v="7.4999999999999997E-2"/>
    <m/>
    <m/>
    <m/>
    <n v="0.1"/>
    <m/>
    <n v="0.18"/>
    <s v="III583"/>
    <n v="11522.310749999999"/>
    <m/>
    <n v="1152.2310749999999"/>
    <n v="29934.963328499998"/>
    <n v="42609.505153499995"/>
    <m/>
    <m/>
    <x v="1"/>
  </r>
  <r>
    <n v="149"/>
    <n v="29"/>
    <s v="Kobe Steel, Ltd."/>
    <s v="0P0631070531, OIL SEAL RTNR,LM-500B10B-05A,KOBE,  (21-28097 28098-0)"/>
    <s v="OIL SEAL RTNR,LM-500B10B-05A,KOBE,  (21-28097 28098-0)"/>
    <n v="54"/>
    <m/>
    <n v="2"/>
    <s v="EA"/>
    <n v="152887.20000000001"/>
    <n v="152887.20000000001"/>
    <n v="85389000"/>
    <n v="7.4999999999999997E-2"/>
    <m/>
    <m/>
    <m/>
    <n v="0.1"/>
    <m/>
    <n v="0.18"/>
    <s v="III153"/>
    <n v="11466.54"/>
    <m/>
    <n v="1146.6540000000002"/>
    <n v="29790.070920000006"/>
    <n v="42403.264920000009"/>
    <m/>
    <m/>
    <x v="1"/>
  </r>
  <r>
    <n v="150"/>
    <n v="14"/>
    <s v="Kobe Steel, Ltd."/>
    <s v="0P0631060093, SLEEVE(3),UC-1000J10A-23A,KOBE,  (21-28097 28098-0)"/>
    <s v="SLEEVE(3),UC-1000J10A-23A,KOBE,  (21-28097 28098-0)"/>
    <n v="39"/>
    <m/>
    <n v="1"/>
    <s v="EA"/>
    <n v="150449.149999999"/>
    <n v="150449.149999999"/>
    <n v="85389000"/>
    <n v="7.4999999999999997E-2"/>
    <m/>
    <m/>
    <m/>
    <n v="0.1"/>
    <m/>
    <n v="0.18"/>
    <s v="III138"/>
    <n v="11283.686249999924"/>
    <m/>
    <n v="1128.3686249999926"/>
    <n v="29315.016877499806"/>
    <n v="41727.071752499724"/>
    <m/>
    <m/>
    <x v="1"/>
  </r>
  <r>
    <n v="151"/>
    <n v="95"/>
    <s v="Aug. Rath jun. GmBH"/>
    <s v="0P2574450056, REFR MAT,THD ROD,RATH GST-M8-70,RATH,  (90525361)"/>
    <s v="REFR MAT,THD ROD,RATH GST-M8-70,RATH,  (90525361)"/>
    <n v="495"/>
    <m/>
    <n v="2300"/>
    <s v="EA"/>
    <n v="150339.95000000001"/>
    <n v="150339.95000000001"/>
    <n v="73181630"/>
    <n v="7.4999999999999997E-2"/>
    <m/>
    <m/>
    <m/>
    <n v="0.1"/>
    <m/>
    <n v="0.18"/>
    <s v="III594"/>
    <n v="11275.49625"/>
    <m/>
    <n v="1127.5496250000001"/>
    <n v="29293.739257500001"/>
    <n v="41696.785132500001"/>
    <m/>
    <m/>
    <x v="1"/>
  </r>
  <r>
    <n v="152"/>
    <n v="63"/>
    <s v="Statec - Binder GmbH"/>
    <s v="0P3766620485  PULLEY,TAKE-UP,EUW10322,STATEC  (I 211585)"/>
    <s v="PULLEY,TAKE-UP,EUW10322,STATEC  (I 211585)"/>
    <n v="7200"/>
    <m/>
    <n v="1"/>
    <s v="EA"/>
    <n v="149879.76999999999"/>
    <n v="149879.76999999999"/>
    <n v="84229090"/>
    <n v="7.4999999999999997E-2"/>
    <m/>
    <m/>
    <m/>
    <n v="0.1"/>
    <m/>
    <n v="0.18"/>
    <s v="III323"/>
    <n v="11240.982749999999"/>
    <m/>
    <n v="1124.0982750000001"/>
    <n v="29204.073184499997"/>
    <n v="41569.154209499997"/>
    <n v="171801924210"/>
    <s v="1003284"/>
    <x v="1"/>
  </r>
  <r>
    <n v="153"/>
    <n v="72"/>
    <s v="DAEGA POWDER SYSTEMS CO., LTD."/>
    <s v="0P0655800283  RIBBON BLADE,MSB310-D-DR-0212 2,DAEGA  (19-ES039)"/>
    <s v="RIBBON BLADE,MSB310-D-DR-0212 2,DAEGA  (19-ES039)"/>
    <n v="231"/>
    <m/>
    <n v="1"/>
    <s v="EA"/>
    <n v="149867.69"/>
    <n v="149867.69"/>
    <n v="84799090"/>
    <n v="7.4999999999999997E-2"/>
    <m/>
    <m/>
    <m/>
    <n v="0.1"/>
    <m/>
    <n v="0.18"/>
    <s v="III366"/>
    <n v="11240.07675"/>
    <m/>
    <n v="1124.0076750000001"/>
    <n v="29201.719396500001"/>
    <n v="41565.803821499998"/>
    <n v="172000479044"/>
    <s v="1001007"/>
    <x v="1"/>
  </r>
  <r>
    <n v="154"/>
    <n v="133"/>
    <s v="I.S.G. SpA"/>
    <s v="0P5269310042  GSKT,3024R0429SV23110GKV,ISGSPA  (I BC18 180115)"/>
    <s v="GSKT,3024R0429SV23110GKV,ISGSPA  (I BC18 180115)"/>
    <n v="17462"/>
    <m/>
    <n v="1"/>
    <s v="ST"/>
    <n v="149670"/>
    <n v="149670"/>
    <n v="84219900"/>
    <n v="0.1"/>
    <m/>
    <m/>
    <m/>
    <n v="0.1"/>
    <m/>
    <n v="0.18"/>
    <s v="III322"/>
    <n v="14967"/>
    <m/>
    <n v="1496.7"/>
    <n v="29904.066000000003"/>
    <n v="46367.766000000003"/>
    <n v="171803185595"/>
    <s v="1005066"/>
    <x v="1"/>
  </r>
  <r>
    <n v="155"/>
    <n v="120"/>
    <s v="Suewon Poongryuk Machinery Co,.Ltd"/>
    <s v="0P3902030059  SEAL RING,A-3-X-37403,SUEWON  (IV-2016-284-285)"/>
    <s v="SEAL RING,A-3-X-37403,SUEWON  (IV-2016-284-285)"/>
    <n v="7372"/>
    <m/>
    <n v="1"/>
    <s v="ST"/>
    <n v="148196.23000000001"/>
    <n v="148196.23000000001"/>
    <n v="84145990"/>
    <n v="0.1"/>
    <m/>
    <m/>
    <m/>
    <n v="0.1"/>
    <m/>
    <n v="0.18"/>
    <s v="III317B"/>
    <n v="14819.623000000001"/>
    <m/>
    <n v="1481.9623000000001"/>
    <n v="29609.606754"/>
    <n v="45911.192053999999"/>
    <n v="171700291066"/>
    <s v="0000569"/>
    <x v="1"/>
  </r>
  <r>
    <n v="156"/>
    <n v="12"/>
    <s v="Kobe Steel, Ltd."/>
    <s v="0P0631060091, SLEEVE(1),UC-1000J10A-21A,KOBE,  (21-28097 28098-0)"/>
    <s v="SLEEVE(1),UC-1000J10A-21A,KOBE,  (21-28097 28098-0)"/>
    <n v="37"/>
    <m/>
    <n v="1"/>
    <s v="EA"/>
    <n v="146779.85"/>
    <n v="146779.85"/>
    <n v="85389000"/>
    <n v="7.4999999999999997E-2"/>
    <m/>
    <m/>
    <m/>
    <n v="0.1"/>
    <m/>
    <n v="0.18"/>
    <s v="III136"/>
    <n v="11008.48875"/>
    <m/>
    <n v="1100.8488750000001"/>
    <n v="28600.053772499996"/>
    <n v="40709.391397499996"/>
    <m/>
    <m/>
    <x v="1"/>
  </r>
  <r>
    <n v="157"/>
    <n v="215"/>
    <s v="Korea Unicom Valve Co.,Ltd."/>
    <s v="0P5270020020  SEAT+PCKG SEAT,U1006-A25-006 300,UNI-VLV  (EINV-18-10-04-03)"/>
    <s v="SEAT+PCKG SEAT,U1006-A25-006 300,UNI-VLV  (EINV-18-10-04-03)"/>
    <n v="18279"/>
    <m/>
    <n v="3"/>
    <s v="EA"/>
    <n v="48555"/>
    <n v="145665"/>
    <n v="84818090"/>
    <n v="7.4999999999999997E-2"/>
    <m/>
    <m/>
    <m/>
    <n v="0.1"/>
    <m/>
    <n v="0.18"/>
    <s v="III368"/>
    <n v="10924.875"/>
    <m/>
    <n v="1092.4875"/>
    <n v="28382.825249999998"/>
    <n v="40400.187749999997"/>
    <n v="171803040673"/>
    <n v="1004832"/>
    <x v="1"/>
  </r>
  <r>
    <n v="158"/>
    <n v="15"/>
    <s v="SEW EURODRIVE INDIA PRIVATE LIMITED"/>
    <s v="0P1001120034  GEARED MOT,PSC522 CMP50M KY AK+,SEW-EURO  (I 2305020206)"/>
    <s v="GEARED MOT,PSC522 CMP50M KY AK+,SEW-EURO  (I 2305020206)"/>
    <n v="1510"/>
    <m/>
    <n v="1"/>
    <s v="EA"/>
    <n v="138436.28"/>
    <n v="138436.28"/>
    <n v="85015110"/>
    <n v="0.15"/>
    <m/>
    <m/>
    <m/>
    <n v="0.1"/>
    <m/>
    <n v="0.18"/>
    <s v="III372"/>
    <n v="20765.441999999999"/>
    <m/>
    <n v="2076.5441999999998"/>
    <n v="29030.087916"/>
    <n v="51872.074116000003"/>
    <n v="171801881672"/>
    <s v="1003202"/>
    <x v="1"/>
  </r>
  <r>
    <n v="159"/>
    <n v="57"/>
    <s v="The Japan Steel Works, Ltd."/>
    <s v="0P0631140115  HOSES,FLEXI,PA4100082270-2,JPSTL  (I MA18-0943)"/>
    <s v="HOSES,FLEXI,PA4100082270-2,JPSTL  (I MA18-0943)"/>
    <n v="185"/>
    <m/>
    <n v="1"/>
    <s v="EA"/>
    <n v="135600"/>
    <n v="135600"/>
    <n v="84839000"/>
    <n v="7.4999999999999997E-2"/>
    <m/>
    <m/>
    <m/>
    <n v="0.1"/>
    <m/>
    <n v="0.18"/>
    <s v="III369A"/>
    <n v="10170"/>
    <m/>
    <n v="1017"/>
    <n v="26421.66"/>
    <n v="37608.660000000003"/>
    <n v="171902416475"/>
    <s v="1004744"/>
    <x v="1"/>
  </r>
  <r>
    <n v="160"/>
    <n v="129"/>
    <s v="ARCA Regler GmbH"/>
    <s v="0P4102200046, BELT,GUIDING,TURCITE T47,3062514,LINDE,  (3592803/3620661/3620661)"/>
    <s v="BELT,GUIDING,TURCITE T47,3062514,LINDE,  (3592803/3620661/3620661)"/>
    <n v="849"/>
    <m/>
    <n v="4"/>
    <s v="EA"/>
    <n v="135190.299999999"/>
    <n v="135190.299999999"/>
    <n v="84818030"/>
    <n v="7.4999999999999997E-2"/>
    <m/>
    <m/>
    <m/>
    <n v="0.1"/>
    <m/>
    <n v="0.18"/>
    <s v="III948"/>
    <n v="10139.272499999925"/>
    <m/>
    <n v="1013.9272499999925"/>
    <n v="26341.829954999805"/>
    <n v="37495.029704999717"/>
    <m/>
    <m/>
    <x v="1"/>
  </r>
  <r>
    <n v="161"/>
    <n v="85"/>
    <s v="Aug. Rath jun. GmBH"/>
    <s v="0P2574450039, REFR MAT,CALCIUMSILIKAT,CAS 1000,RATH,  (90487959)"/>
    <s v="REFR MAT,CALCIUMSILIKAT,CAS 1000,RATH,  (90487959)"/>
    <n v="485"/>
    <m/>
    <n v="94"/>
    <s v="EA"/>
    <n v="134499.03"/>
    <n v="134499.03"/>
    <n v="85389000"/>
    <n v="7.4999999999999997E-2"/>
    <m/>
    <m/>
    <m/>
    <n v="0.1"/>
    <m/>
    <n v="0.18"/>
    <s v="III584"/>
    <n v="10087.427249999999"/>
    <m/>
    <n v="1008.742725"/>
    <n v="26207.135995499997"/>
    <n v="37303.305970499998"/>
    <m/>
    <m/>
    <x v="1"/>
  </r>
  <r>
    <n v="162"/>
    <n v="202"/>
    <s v="Kobe Steel, Ltd."/>
    <s v="0P0802030014  PLT,ADJ,295X5.2MM,SS400,M23440948,KOBE  (16-25506-0)"/>
    <s v="PLT,ADJ,295X5.2MM,SS400,M23440948,KOBE  (16-25506-0)"/>
    <n v="1175"/>
    <m/>
    <n v="2"/>
    <s v="EA"/>
    <n v="66368.75"/>
    <n v="132737.5"/>
    <n v="72085110"/>
    <n v="0.15"/>
    <m/>
    <m/>
    <m/>
    <n v="0.1"/>
    <m/>
    <n v="0.18"/>
    <s v="III203"/>
    <n v="19910.625"/>
    <m/>
    <n v="1991.0625"/>
    <n v="27835.053749999999"/>
    <n v="49736.741249999999"/>
    <n v="171703360253"/>
    <s v="1005102"/>
    <x v="1"/>
  </r>
  <r>
    <n v="163"/>
    <n v="203"/>
    <s v="Kobe Steel, Ltd."/>
    <s v="0P0802030015  PLT,ADJ,295X5.2MM,SS400,M23440947,KOBE  (16-25506-0)"/>
    <s v="PLT,ADJ,295X5.2MM,SS400,M23440947,KOBE  (16-25506-0)"/>
    <n v="1176"/>
    <m/>
    <n v="2"/>
    <s v="EA"/>
    <n v="66368.75"/>
    <n v="132737.5"/>
    <n v="72085110"/>
    <n v="0.15"/>
    <m/>
    <m/>
    <m/>
    <n v="0.1"/>
    <m/>
    <n v="0.18"/>
    <s v="III203"/>
    <n v="19910.625"/>
    <m/>
    <n v="1991.0625"/>
    <n v="27835.053749999999"/>
    <n v="49736.741249999999"/>
    <n v="171703360253"/>
    <s v="1005102"/>
    <x v="1"/>
  </r>
  <r>
    <n v="164"/>
    <n v="91"/>
    <s v="Aug. Rath jun. GmBH"/>
    <s v="0P2574450047, REFR MAT,COMB ANHR SET,RATH SKA50SL,RATH,  (90525361)"/>
    <s v="REFR MAT,COMB ANHR SET,RATH SKA50SL,RATH,  (90525361)"/>
    <n v="491"/>
    <m/>
    <n v="275"/>
    <s v="EA"/>
    <n v="129475.00999999901"/>
    <n v="129475.00999999901"/>
    <n v="73269092"/>
    <n v="7.4999999999999997E-2"/>
    <m/>
    <m/>
    <m/>
    <n v="0.1"/>
    <m/>
    <n v="0.18"/>
    <s v="III590"/>
    <n v="9710.6257499999247"/>
    <m/>
    <n v="971.06257499999253"/>
    <n v="25228.205698499805"/>
    <n v="35909.894023499721"/>
    <m/>
    <m/>
    <x v="1"/>
  </r>
  <r>
    <n v="165"/>
    <n v="92"/>
    <s v="Aug. Rath jun. GmBH"/>
    <s v="0P2574450050, REFR MAT,ANHR,RATH SKA50SR,RATH,  (90525361)"/>
    <s v="REFR MAT,ANHR,RATH SKA50SR,RATH,  (90525361)"/>
    <n v="492"/>
    <m/>
    <n v="275"/>
    <s v="EA"/>
    <n v="129475.00999999901"/>
    <n v="129475.00999999901"/>
    <n v="73269092"/>
    <n v="7.4999999999999997E-2"/>
    <m/>
    <m/>
    <m/>
    <n v="0.1"/>
    <m/>
    <n v="0.18"/>
    <s v="III591"/>
    <n v="9710.6257499999247"/>
    <m/>
    <n v="971.06257499999253"/>
    <n v="25228.205698499805"/>
    <n v="35909.894023499721"/>
    <m/>
    <m/>
    <x v="1"/>
  </r>
  <r>
    <n v="166"/>
    <n v="138"/>
    <s v="Fluitron, Inc."/>
    <s v="0P0801030840  CRANK MTL,1304,FLUITRON  (I 190806)"/>
    <s v="CRANK MTL,1304,FLUITRON  (I 190806)"/>
    <n v="618"/>
    <m/>
    <n v="1"/>
    <s v="EA"/>
    <n v="129295.76"/>
    <n v="129295.76"/>
    <n v="84839000"/>
    <n v="7.4999999999999997E-2"/>
    <m/>
    <m/>
    <m/>
    <n v="0.1"/>
    <m/>
    <n v="0.18"/>
    <s v="III369A"/>
    <n v="9697.1819999999989"/>
    <m/>
    <n v="969.71819999999991"/>
    <n v="25193.278835999998"/>
    <n v="35860.179035999994"/>
    <n v="171902524253"/>
    <s v="1004641"/>
    <x v="1"/>
  </r>
  <r>
    <n v="167"/>
    <n v="194"/>
    <s v="Kobe Steel, Ltd."/>
    <s v="0P0801060180  PIPE FTG,FPM,M01204602 09,KOBE  (I 18-19764,5-0)"/>
    <s v="PIPE FTG,FPM,M01204602 09,KOBE  (I 18-19764,5-0)"/>
    <n v="1120"/>
    <m/>
    <n v="4"/>
    <s v="EA"/>
    <n v="31108.5"/>
    <n v="124434"/>
    <n v="84149090"/>
    <n v="7.4999999999999997E-2"/>
    <m/>
    <m/>
    <m/>
    <n v="0.1"/>
    <m/>
    <n v="0.18"/>
    <s v="III317B"/>
    <n v="9332.5499999999993"/>
    <m/>
    <n v="933.255"/>
    <n v="24245.964899999999"/>
    <n v="34511.769899999999"/>
    <n v="171900089082"/>
    <n v="1000171"/>
    <x v="1"/>
  </r>
  <r>
    <n v="168"/>
    <n v="143"/>
    <s v="Metso Flow Control Oy"/>
    <s v="0P5270010278  SPARE PART SET,RKW-478AS,METSO  (001520563)"/>
    <s v="SPARE PART SET,RKW-478AS,METSO  (001520563)"/>
    <n v="17675"/>
    <m/>
    <n v="1"/>
    <s v="EA"/>
    <n v="123878.81"/>
    <n v="123878.81"/>
    <n v="84819090"/>
    <n v="7.4999999999999997E-2"/>
    <m/>
    <m/>
    <m/>
    <n v="0.1"/>
    <m/>
    <n v="0.18"/>
    <s v="III368"/>
    <n v="9290.9107499999991"/>
    <m/>
    <n v="929.09107499999993"/>
    <n v="24137.7861285"/>
    <n v="34357.787953499996"/>
    <n v="171702645240"/>
    <s v="1004046"/>
    <x v="1"/>
  </r>
  <r>
    <n v="169"/>
    <n v="275"/>
    <s v="Kanak Engineering LLC"/>
    <s v="0P2396020219  VANEandSPRG SVCE KIT,F WS AT200+,RED-ROSR  (109426)"/>
    <s v="VANEandSPRG SVCE KIT,F WS AT200+,RED-ROSR  (109426)"/>
    <n v="4429"/>
    <m/>
    <n v="10"/>
    <s v="EA"/>
    <n v="12175.902"/>
    <n v="121759.02"/>
    <n v="84313100"/>
    <n v="7.4999999999999997E-2"/>
    <m/>
    <m/>
    <m/>
    <n v="0.1"/>
    <m/>
    <n v="0.18"/>
    <s v="III328"/>
    <n v="9131.9264999999996"/>
    <m/>
    <n v="913.19264999999996"/>
    <n v="23724.745047"/>
    <n v="33769.864197000003"/>
    <n v="171803111841"/>
    <s v="1005013"/>
    <x v="1"/>
  </r>
  <r>
    <n v="170"/>
    <n v="185"/>
    <s v="Fluitron, Inc."/>
    <s v="0P0801050843  CROSS HEAD PIN,1306,FLUITRON  (I 190806)"/>
    <s v="CROSS HEAD PIN,1306,FLUITRON  (I 190806)"/>
    <n v="1088"/>
    <m/>
    <n v="2"/>
    <s v="EA"/>
    <n v="60240.07"/>
    <n v="120480.14"/>
    <n v="84839000"/>
    <n v="7.4999999999999997E-2"/>
    <m/>
    <m/>
    <m/>
    <n v="0.1"/>
    <m/>
    <n v="0.18"/>
    <s v="III369A"/>
    <n v="9036.0105000000003"/>
    <m/>
    <n v="903.6010500000001"/>
    <n v="23475.555279"/>
    <n v="33415.166829000002"/>
    <n v="171902524253"/>
    <s v="1004641"/>
    <x v="1"/>
  </r>
  <r>
    <n v="171"/>
    <n v="137"/>
    <s v="Bently Nevada LLC"/>
    <s v="0P4119110034, VELOMITOR,330525-01,BENTLY-N,  (1007534470/1007893152)"/>
    <s v="VELOMITOR,330525-01,BENTLY-N,  (1007534470/1007893152)"/>
    <n v="1062"/>
    <m/>
    <n v="2"/>
    <s v="EA"/>
    <n v="118042.13"/>
    <n v="118042.13"/>
    <n v="85437099"/>
    <n v="7.4999999999999997E-2"/>
    <m/>
    <m/>
    <m/>
    <n v="0.1"/>
    <m/>
    <n v="0.18"/>
    <s v="III1161"/>
    <n v="8853.1597500000007"/>
    <m/>
    <n v="885.31597500000009"/>
    <n v="23000.509030500001"/>
    <n v="32738.984755500001"/>
    <m/>
    <m/>
    <x v="1"/>
  </r>
  <r>
    <n v="172"/>
    <n v="141"/>
    <s v="Fluitron, Inc."/>
    <s v="0P0801030847  GUIDE,CROSS HEAD,1403,FLUITRON  (I 190806)"/>
    <s v="GUIDE,CROSS HEAD,1403,FLUITRON  (I 190806)"/>
    <n v="621"/>
    <m/>
    <n v="1"/>
    <s v="EA"/>
    <n v="117541.6"/>
    <n v="117541.6"/>
    <n v="84839000"/>
    <n v="7.4999999999999997E-2"/>
    <m/>
    <m/>
    <m/>
    <n v="0.1"/>
    <m/>
    <n v="0.18"/>
    <s v="III369A"/>
    <n v="8815.6200000000008"/>
    <m/>
    <n v="881.56200000000013"/>
    <n v="22902.980759999999"/>
    <n v="32600.162759999999"/>
    <n v="171902524253"/>
    <s v="1004641"/>
    <x v="1"/>
  </r>
  <r>
    <n v="173"/>
    <n v="297"/>
    <s v="Bently Nevada LLC"/>
    <s v="0P5551870017  PROBE,M10X1,33010400031001IN,BENTLY-N  (I 1007676352)"/>
    <s v="PROBE,M10X1,33010400031001IN,BENTLY-N  (I 1007676352)"/>
    <n v="18911"/>
    <m/>
    <n v="4"/>
    <s v="EA"/>
    <n v="28800"/>
    <n v="115200"/>
    <n v="85437099"/>
    <n v="7.4999999999999997E-2"/>
    <m/>
    <m/>
    <m/>
    <n v="0.1"/>
    <m/>
    <n v="0.18"/>
    <s v="III394"/>
    <n v="8640"/>
    <m/>
    <n v="864"/>
    <n v="22446.719999999998"/>
    <n v="31950.719999999998"/>
    <n v="171902950774"/>
    <s v="1005403"/>
    <x v="1"/>
  </r>
  <r>
    <n v="174"/>
    <n v="102"/>
    <s v="AMARILLO GEAR COMPANY LLC"/>
    <s v="0P3039100132, HORIZ CARRIER,D4-13,AMARILLO,  (116944)"/>
    <s v="HORIZ CARRIER,D4-13,AMARILLO,  (116944)"/>
    <n v="668"/>
    <m/>
    <n v="1"/>
    <s v="EA"/>
    <n v="115073.3"/>
    <n v="115073.3"/>
    <n v="84834000"/>
    <n v="7.4999999999999997E-2"/>
    <m/>
    <m/>
    <m/>
    <n v="0.1"/>
    <m/>
    <n v="0.18"/>
    <s v="III767"/>
    <n v="8630.4974999999995"/>
    <m/>
    <n v="863.04975000000002"/>
    <n v="22422.032504999999"/>
    <n v="31915.579754999999"/>
    <m/>
    <m/>
    <x v="1"/>
  </r>
  <r>
    <n v="175"/>
    <n v="13"/>
    <s v="Kobe Steel, Ltd."/>
    <s v="0P0631060092, SLEEVE(2),UC-1000J10A-22A,KOBE,  (21-28097 28098-0)"/>
    <s v="SLEEVE(2),UC-1000J10A-22A,KOBE,  (21-28097 28098-0)"/>
    <n v="38"/>
    <m/>
    <n v="1"/>
    <s v="EA"/>
    <n v="113753.74"/>
    <n v="113753.74"/>
    <n v="85389000"/>
    <n v="7.4999999999999997E-2"/>
    <m/>
    <m/>
    <m/>
    <n v="0.1"/>
    <m/>
    <n v="0.18"/>
    <s v="III137"/>
    <n v="8531.5305000000008"/>
    <m/>
    <n v="853.15305000000012"/>
    <n v="22164.916239000002"/>
    <n v="31549.599789000004"/>
    <m/>
    <m/>
    <x v="1"/>
  </r>
  <r>
    <n v="176"/>
    <n v="238"/>
    <s v="Elliot Ebara Singapore PTE. Ltd."/>
    <s v="0P0802030512  SPRG,INC,E8632470-5,ELLIOTT  (16A255)"/>
    <s v="SPRG,INC,E8632470-5,ELLIOTT  (16A255)"/>
    <n v="1229"/>
    <m/>
    <n v="4"/>
    <s v="EA"/>
    <n v="28411.1675"/>
    <n v="113644.67"/>
    <n v="73209090"/>
    <n v="0.25"/>
    <m/>
    <m/>
    <m/>
    <n v="0.1"/>
    <m/>
    <n v="0.18"/>
    <s v="III234"/>
    <n v="28411.1675"/>
    <m/>
    <n v="2841.1167500000001"/>
    <n v="26081.451764999994"/>
    <n v="57333.736014999995"/>
    <n v="171700748192"/>
    <s v="0001236"/>
    <x v="1"/>
  </r>
  <r>
    <n v="177"/>
    <n v="37"/>
    <s v="Kobe Steel, Ltd."/>
    <s v="0P0631080537, DISC SPRG,UC-1000J10A-102A,KOBE,  (21-28097 28098-0)"/>
    <s v="DISC SPRG,UC-1000J10A-102A,KOBE,  (21-28097 28098-0)"/>
    <n v="62"/>
    <m/>
    <n v="4"/>
    <s v="EA"/>
    <n v="110084.44"/>
    <n v="110084.44"/>
    <n v="85389000"/>
    <n v="7.4999999999999997E-2"/>
    <m/>
    <m/>
    <m/>
    <n v="0.1"/>
    <m/>
    <n v="0.18"/>
    <s v="III161"/>
    <n v="8256.3330000000005"/>
    <m/>
    <n v="825.63330000000008"/>
    <n v="21449.953133999999"/>
    <n v="30531.919433999999"/>
    <m/>
    <m/>
    <x v="1"/>
  </r>
  <r>
    <n v="178"/>
    <n v="278"/>
    <s v="Kanak Engineering LLC"/>
    <s v="0P2396020222  AIR MOTOR SVCE KIT,749-910,RED-ROSR  (109426)"/>
    <s v="AIR MOTOR SVCE KIT,749-910,RED-ROSR  (109426)"/>
    <n v="4432"/>
    <m/>
    <n v="8"/>
    <s v="EA"/>
    <n v="13531.297500000001"/>
    <n v="108250.38"/>
    <n v="84313100"/>
    <n v="7.4999999999999997E-2"/>
    <m/>
    <m/>
    <m/>
    <n v="0.1"/>
    <m/>
    <n v="0.18"/>
    <s v="III328"/>
    <n v="8118.7785000000003"/>
    <m/>
    <n v="811.87785000000008"/>
    <n v="21092.586543000001"/>
    <n v="30023.242893000002"/>
    <n v="171803111841"/>
    <s v="1005013"/>
    <x v="2"/>
  </r>
  <r>
    <n v="179"/>
    <n v="168"/>
    <s v="Metso Flow Control Oy"/>
    <s v="0P5270070055, VLV CTRLR,ND9103HX-DS04-A3,METSO,  (001520563/0001705812)"/>
    <s v="VLV CTRLR,ND9103HX-DS04-A3,METSO,  (001520563/0001705812)"/>
    <n v="1666"/>
    <m/>
    <n v="1"/>
    <s v="EA"/>
    <n v="108172.89"/>
    <n v="108172.89"/>
    <n v="90328900"/>
    <n v="7.4999999999999997E-2"/>
    <m/>
    <m/>
    <m/>
    <n v="0.1"/>
    <m/>
    <n v="0.18"/>
    <s v="III1765"/>
    <n v="8112.9667499999996"/>
    <m/>
    <n v="811.29667500000005"/>
    <n v="21077.487616500002"/>
    <n v="30001.7510415"/>
    <m/>
    <m/>
    <x v="1"/>
  </r>
  <r>
    <n v="180"/>
    <n v="125"/>
    <s v="ARCA Regler GmbH"/>
    <s v="0P4102200041, PCKG SET,PTFE,2223282,LINDE,  (3592803/3620661)"/>
    <s v="PCKG SET,PTFE,2223282,LINDE,  (3592803/3620661)"/>
    <n v="845"/>
    <m/>
    <n v="3"/>
    <s v="EA"/>
    <n v="105946.679999999"/>
    <n v="105946.679999999"/>
    <n v="84818030"/>
    <n v="7.4999999999999997E-2"/>
    <m/>
    <m/>
    <m/>
    <n v="0.1"/>
    <m/>
    <n v="0.18"/>
    <s v="III944"/>
    <n v="7946.0009999999247"/>
    <m/>
    <n v="794.60009999999249"/>
    <n v="20643.710597999805"/>
    <n v="29384.311697999721"/>
    <m/>
    <m/>
    <x v="1"/>
  </r>
  <r>
    <n v="181"/>
    <n v="300"/>
    <s v="DEWACO LTD"/>
    <s v="0P3015160012  DRV CHAIN,LKSC-NH780-00-S,DEWACO  (I 20190117)"/>
    <s v="DRV CHAIN,LKSC-NH780-00-S,DEWACO  (I 20190117)"/>
    <n v="4835"/>
    <m/>
    <n v="5"/>
    <s v="M"/>
    <n v="21139"/>
    <n v="105695"/>
    <n v="84289090"/>
    <n v="7.4999999999999997E-2"/>
    <m/>
    <m/>
    <m/>
    <n v="0.1"/>
    <m/>
    <n v="0.18"/>
    <s v="III327B"/>
    <n v="7927.125"/>
    <m/>
    <n v="792.71250000000009"/>
    <n v="20594.670749999997"/>
    <n v="29314.508249999999"/>
    <n v="171901244045"/>
    <s v="1002253"/>
    <x v="1"/>
  </r>
  <r>
    <n v="182"/>
    <n v="91"/>
    <s v="Paglierani srl"/>
    <s v="0P3766630002  KEYBOARD,PROGRAMMED,Y950A00020  (2019FCLI-0001347)"/>
    <s v="KEYBOARD,PROGRAMMED,Y950A00020  (2019FCLI-0001347)"/>
    <n v="7237"/>
    <m/>
    <n v="1"/>
    <s v="EA"/>
    <n v="105363"/>
    <n v="105363"/>
    <n v="84239020"/>
    <n v="7.4999999999999997E-2"/>
    <m/>
    <m/>
    <m/>
    <n v="0.1"/>
    <m/>
    <n v="0.18"/>
    <s v="III324"/>
    <n v="7902.2249999999995"/>
    <m/>
    <n v="790.22249999999997"/>
    <n v="20529.98055"/>
    <n v="29222.428050000002"/>
    <n v="17190332176"/>
    <n v="1005899"/>
    <x v="1"/>
  </r>
  <r>
    <n v="183"/>
    <n v="211"/>
    <s v="Gutor Electronic LLC"/>
    <s v="0P1147010671  RGLTR,9509130,GUTOR  (I 99015754)"/>
    <s v="RGLTR,9509130,GUTOR  (I 99015754)"/>
    <n v="2856"/>
    <m/>
    <n v="1"/>
    <s v="EA"/>
    <n v="103445.75"/>
    <n v="103445.75"/>
    <n v="85049090"/>
    <n v="0.15"/>
    <m/>
    <m/>
    <m/>
    <n v="0.1"/>
    <m/>
    <n v="0.18"/>
    <s v="III375"/>
    <n v="15516.862499999999"/>
    <m/>
    <n v="1551.68625"/>
    <n v="21692.573775000001"/>
    <n v="38761.122524999999"/>
    <n v="171902723882"/>
    <s v="1005016"/>
    <x v="2"/>
  </r>
  <r>
    <n v="184"/>
    <n v="298"/>
    <s v="Siemens Limited"/>
    <s v="0P0958970149  BRD,CUR ACQUISITION,LDX:L0327573,SIEMENS  (9061707572)"/>
    <s v="BRD,CUR ACQUISITION,LDX:L0327573,SIEMENS  (9061707572)"/>
    <n v="1449"/>
    <m/>
    <n v="2"/>
    <s v="EA"/>
    <n v="51447.45"/>
    <n v="102894.9"/>
    <n v="85049090"/>
    <n v="0.15"/>
    <m/>
    <m/>
    <m/>
    <n v="0.1"/>
    <m/>
    <n v="0.18"/>
    <s v="III375"/>
    <n v="15434.234999999999"/>
    <m/>
    <n v="1543.4234999999999"/>
    <n v="21577.060529999999"/>
    <n v="38554.719029999993"/>
    <n v="171702612222"/>
    <s v="1004015"/>
    <x v="2"/>
  </r>
  <r>
    <n v="185"/>
    <n v="36"/>
    <s v="Kobe Steel, Ltd."/>
    <s v="0P0631080536, OILES BUSH,UC-1000J10A-86B,KOBE,  (21-28097 28098-0)"/>
    <s v="OILES BUSH,UC-1000J10A-86B,KOBE,  (21-28097 28098-0)"/>
    <n v="61"/>
    <m/>
    <n v="1"/>
    <s v="EA"/>
    <n v="99075.929999999906"/>
    <n v="99075.929999999906"/>
    <n v="85389000"/>
    <n v="7.4999999999999997E-2"/>
    <m/>
    <m/>
    <m/>
    <n v="0.1"/>
    <m/>
    <n v="0.18"/>
    <s v="III160"/>
    <n v="7430.6947499999924"/>
    <m/>
    <n v="743.06947499999933"/>
    <n v="19304.944960499979"/>
    <n v="27478.709185499971"/>
    <m/>
    <m/>
    <x v="0"/>
  </r>
  <r>
    <n v="186"/>
    <n v="5"/>
    <s v="SEW EURODRIVE INDIA PRIVATE LIMITED"/>
    <s v="0P1001080957  GEARED MOT,0.55,WAF37DRS71M4,SEW-EURO  (I 2305020206)"/>
    <s v="GEARED MOT,0.55,WAF37DRS71M4,SEW-EURO  (I 2305020206)"/>
    <n v="1491"/>
    <m/>
    <n v="2"/>
    <s v="EA"/>
    <n v="49476.41"/>
    <n v="98952.82"/>
    <n v="85015110"/>
    <n v="0.15"/>
    <m/>
    <m/>
    <m/>
    <n v="0.1"/>
    <m/>
    <n v="0.18"/>
    <s v="III372"/>
    <n v="14842.923000000001"/>
    <m/>
    <n v="1484.2923000000001"/>
    <n v="20750.406353999999"/>
    <n v="37077.621654000002"/>
    <n v="171801881672"/>
    <s v="1003202"/>
    <x v="1"/>
  </r>
  <r>
    <n v="187"/>
    <n v="47"/>
    <s v="Statec - Binder GmbH"/>
    <s v="0P3766620186  RLR,WINKOLAN,MRF1002,STATEC  (211585)"/>
    <s v="RLR,WINKOLAN,MRF1002,STATEC  (211585)"/>
    <n v="7179"/>
    <m/>
    <n v="8"/>
    <s v="EA"/>
    <n v="12146.504999999999"/>
    <n v="97172.04"/>
    <n v="73269099"/>
    <n v="0.25"/>
    <m/>
    <m/>
    <m/>
    <n v="0.1"/>
    <m/>
    <n v="0.18"/>
    <s v="III238"/>
    <n v="24293.01"/>
    <m/>
    <n v="2429.3009999999999"/>
    <n v="22300.983179999999"/>
    <n v="49023.294179999997"/>
    <n v="171801924210"/>
    <s v="1003284"/>
    <x v="1"/>
  </r>
  <r>
    <n v="188"/>
    <n v="178"/>
    <s v="Fluitron, Inc."/>
    <s v="0P0801050110  PIST RING,5.595X0.05IN,A5168100,FLUITRON  (I 180412)"/>
    <s v="PIST RING,5.595X0.05IN,A5168100,FLUITRON  (I 180412)"/>
    <n v="981"/>
    <m/>
    <n v="6"/>
    <s v="EA"/>
    <n v="15904.04"/>
    <n v="95424.24"/>
    <n v="84142090"/>
    <n v="7.4999999999999997E-2"/>
    <m/>
    <m/>
    <m/>
    <n v="0.1"/>
    <m/>
    <n v="0.18"/>
    <s v="III371A"/>
    <n v="7156.8180000000002"/>
    <m/>
    <n v="715.68180000000007"/>
    <n v="18593.413164000001"/>
    <n v="26465.912964000003"/>
    <n v="171801503742"/>
    <s v="1002361"/>
    <x v="1"/>
  </r>
  <r>
    <n v="189"/>
    <n v="123"/>
    <s v="Kobe Steel, Ltd."/>
    <s v="0P0801030480  BUSH,THROAT,20S-A58066 AM,KOBE  (16-25523-4-0)"/>
    <s v="BUSH,THROAT,20S-A58066 AM,KOBE  (16-25523-4-0)"/>
    <n v="515"/>
    <m/>
    <n v="1"/>
    <s v="EA"/>
    <n v="95400"/>
    <n v="95400"/>
    <n v="84149090"/>
    <n v="7.4999999999999997E-2"/>
    <m/>
    <m/>
    <m/>
    <n v="0.1"/>
    <m/>
    <n v="0.18"/>
    <s v="III317B"/>
    <n v="7155"/>
    <m/>
    <n v="715.5"/>
    <n v="18588.689999999999"/>
    <n v="26459.19"/>
    <n v="171901200074"/>
    <s v="1002166"/>
    <x v="1"/>
  </r>
  <r>
    <n v="190"/>
    <n v="102"/>
    <s v="COEK Engineering N.V."/>
    <s v="0P0670320003  INDIC,TEMP,249,COEK-ENG  (16.17-070)"/>
    <s v="INDIC,TEMP,249,COEK-ENG  (16.17-070)"/>
    <n v="287"/>
    <m/>
    <n v="1"/>
    <s v="EA"/>
    <n v="95360"/>
    <n v="95360"/>
    <n v="90258090"/>
    <n v="7.4999999999999997E-2"/>
    <m/>
    <m/>
    <m/>
    <n v="0.1"/>
    <m/>
    <n v="0.18"/>
    <s v="III415"/>
    <n v="7152"/>
    <m/>
    <n v="715.2"/>
    <n v="18580.895999999997"/>
    <n v="26448.095999999998"/>
    <n v="171602502562"/>
    <s v="0004053"/>
    <x v="2"/>
  </r>
  <r>
    <n v="191"/>
    <n v="273"/>
    <s v="Kanak Engineering LLC"/>
    <s v="0P2396020217  O-RING KIT,F WS AT2000 R1 SR,RED-ROSR  (109426)"/>
    <s v="O-RING KIT,F WS AT2000 R1 SR,RED-ROSR  (109426)"/>
    <n v="4427"/>
    <m/>
    <n v="12"/>
    <s v="EA"/>
    <n v="7817.394166666666"/>
    <n v="93808.73"/>
    <n v="84313100"/>
    <n v="7.4999999999999997E-2"/>
    <m/>
    <m/>
    <m/>
    <n v="0.1"/>
    <m/>
    <n v="0.18"/>
    <s v="III328"/>
    <n v="7035.6547499999997"/>
    <m/>
    <n v="703.56547499999999"/>
    <n v="18278.631040499997"/>
    <n v="26017.851265499998"/>
    <n v="171803111841"/>
    <s v="1005013"/>
    <x v="4"/>
  </r>
  <r>
    <n v="192"/>
    <n v="19"/>
    <s v="SEW EURODRIVE INDIA PRIVATE LIMITED"/>
    <s v="0P1001120055  GEARED MOT,R77 DRE132S4 TF,SEW-EURO  (I 2305020206)"/>
    <s v="GEARED MOT,R77 DRE132S4 TF,SEW-EURO  (I 2305020206)"/>
    <n v="1514"/>
    <m/>
    <n v="1"/>
    <s v="EA"/>
    <n v="93373.48"/>
    <n v="93373.48"/>
    <n v="85015210"/>
    <n v="0.15"/>
    <m/>
    <m/>
    <m/>
    <n v="0.1"/>
    <m/>
    <n v="0.18"/>
    <s v="III372"/>
    <n v="14006.021999999999"/>
    <m/>
    <n v="1400.6022"/>
    <n v="19580.418755999995"/>
    <n v="34987.04295599999"/>
    <n v="171801881672"/>
    <s v="1003202"/>
    <x v="1"/>
  </r>
  <r>
    <n v="193"/>
    <n v="20"/>
    <s v="SEW EURODRIVE INDIA PRIVATE LIMITED"/>
    <s v="0P1001120057  GEARED MOT,31.4;R87 DRE 112M4,SEW-EURO  (I 2305020206)"/>
    <s v="GEARED MOT,31.4;R87 DRE 112M4,SEW-EURO  (I 2305020206)"/>
    <n v="1515"/>
    <m/>
    <n v="1"/>
    <s v="EA"/>
    <n v="92622.04"/>
    <n v="92622.04"/>
    <n v="85015210"/>
    <n v="0.15"/>
    <m/>
    <m/>
    <m/>
    <n v="0.1"/>
    <m/>
    <n v="0.18"/>
    <s v="III372"/>
    <n v="13893.305999999999"/>
    <m/>
    <n v="1389.3306"/>
    <n v="19422.841787999998"/>
    <n v="34705.478387999996"/>
    <n v="171801881672"/>
    <s v="1003202"/>
    <x v="1"/>
  </r>
  <r>
    <n v="194"/>
    <n v="21"/>
    <s v="Kobe Steel, Ltd."/>
    <s v="0P0631060580, BRG SPCR,LM-500B10B-28A,KOBE,  (21-28097 28098-0)"/>
    <s v="BRG SPCR,LM-500B10B-28A,KOBE,  (21-28097 28098-0)"/>
    <n v="46"/>
    <m/>
    <n v="2"/>
    <s v="EA"/>
    <n v="91737.33"/>
    <n v="91737.33"/>
    <n v="85389000"/>
    <n v="7.4999999999999997E-2"/>
    <m/>
    <m/>
    <m/>
    <n v="0.1"/>
    <m/>
    <n v="0.18"/>
    <s v="III145"/>
    <n v="6880.2997500000001"/>
    <m/>
    <n v="688.02997500000004"/>
    <n v="17875.018750499999"/>
    <n v="25443.348475499999"/>
    <m/>
    <m/>
    <x v="1"/>
  </r>
  <r>
    <n v="195"/>
    <n v="108"/>
    <s v="AMARILLO GEAR COMPANY LLC"/>
    <s v="0P3039100138, GEAR MOUNT (3),D4-22,AMARILLO,  (116944)"/>
    <s v="GEAR MOUNT (3),D4-22,AMARILLO,  (116944)"/>
    <n v="674"/>
    <m/>
    <n v="1"/>
    <s v="EA"/>
    <n v="88823.169999999896"/>
    <n v="88823.169999999896"/>
    <n v="84834000"/>
    <n v="7.4999999999999997E-2"/>
    <m/>
    <m/>
    <m/>
    <n v="0.1"/>
    <m/>
    <n v="0.18"/>
    <s v="III773"/>
    <n v="6661.737749999992"/>
    <m/>
    <n v="666.1737749999993"/>
    <n v="17307.19467449998"/>
    <n v="24635.106199499973"/>
    <m/>
    <m/>
    <x v="1"/>
  </r>
  <r>
    <n v="196"/>
    <n v="90"/>
    <s v="Paglierani srl"/>
    <s v="0P3766630001  LOAD CELL,Y900A00090  (2019FCLI-0001347)"/>
    <s v="LOAD CELL,Y900A00090  (2019FCLI-0001347)"/>
    <n v="7236"/>
    <m/>
    <n v="1"/>
    <s v="EA"/>
    <n v="88806"/>
    <n v="88806"/>
    <n v="84239020"/>
    <n v="7.4999999999999997E-2"/>
    <m/>
    <m/>
    <m/>
    <n v="0.1"/>
    <m/>
    <n v="0.18"/>
    <s v="III324"/>
    <n v="6660.45"/>
    <m/>
    <n v="666.04500000000007"/>
    <n v="17303.849099999999"/>
    <n v="24630.344099999998"/>
    <n v="17190332176"/>
    <n v="1005899"/>
    <x v="1"/>
  </r>
  <r>
    <n v="197"/>
    <n v="152"/>
    <s v="REFTECK SOLUTIONS EUROPE GMBH"/>
    <s v="0P5269300979, NOZL,973080.08471.XH1Z,TAI,  (869-2022)"/>
    <s v="NOZL,973080.08471.XH1Z,TAI,  (869-2022)"/>
    <n v="1578"/>
    <m/>
    <n v="1"/>
    <s v="EA"/>
    <n v="88289.52"/>
    <n v="88289.52"/>
    <n v="848190"/>
    <n v="7.4999999999999997E-2"/>
    <m/>
    <m/>
    <m/>
    <n v="0.1"/>
    <m/>
    <n v="0.18"/>
    <s v="III1677"/>
    <n v="6621.7139999999999"/>
    <m/>
    <n v="662.17140000000006"/>
    <n v="17203.212972000001"/>
    <n v="24487.098372"/>
    <m/>
    <m/>
    <x v="1"/>
  </r>
  <r>
    <n v="198"/>
    <n v="10"/>
    <s v="SEW EURODRIVE INDIA PRIVATE LIMITED"/>
    <s v="0P1001120025  GEAR MOT,K57 DRE80M4BE1,SEW-EURO  (I 2305020206)"/>
    <s v="GEAR MOT,K57 DRE80M4BE1,SEW-EURO  (I 2305020206)"/>
    <n v="1505"/>
    <m/>
    <n v="1"/>
    <s v="EA"/>
    <n v="87874.84"/>
    <n v="87874.84"/>
    <n v="85015110"/>
    <n v="0.15"/>
    <m/>
    <m/>
    <m/>
    <n v="0.1"/>
    <m/>
    <n v="0.18"/>
    <s v="III372"/>
    <n v="13181.225999999999"/>
    <m/>
    <n v="1318.1225999999999"/>
    <n v="18427.353948"/>
    <n v="32926.702548000001"/>
    <n v="171801881672"/>
    <s v="1003202"/>
    <x v="1"/>
  </r>
  <r>
    <n v="199"/>
    <n v="122"/>
    <s v="GBM S.r.l."/>
    <s v="0P3922010104, FLTR,4713.3,52,120,2500,GBM SRL,  (2023-A601-000160)"/>
    <s v="FLTR,4713.3,52,120,2500,GBM SRL,  (2023-A601-000160)"/>
    <n v="769"/>
    <m/>
    <n v="5"/>
    <s v="EA"/>
    <n v="86891.809999999896"/>
    <n v="86891.809999999896"/>
    <n v="85389000"/>
    <n v="7.4999999999999997E-2"/>
    <m/>
    <m/>
    <m/>
    <n v="0.1"/>
    <m/>
    <n v="0.18"/>
    <s v="III868"/>
    <n v="6516.8857499999922"/>
    <m/>
    <n v="651.68857499999922"/>
    <n v="16930.869178499976"/>
    <n v="24099.443503499966"/>
    <m/>
    <m/>
    <x v="1"/>
  </r>
  <r>
    <n v="200"/>
    <n v="33"/>
    <s v="Leistritz Pumpen GmbH"/>
    <s v="0P3034060097  SEAL,COMPL MECH,BQVGG,L3MG-140 255,LEIST  (E80023014)"/>
    <s v="SEAL,COMPL MECH,BQVGG,L3MG-140 255,LEIST  (E80023014)"/>
    <n v="4946"/>
    <m/>
    <n v="1"/>
    <s v="EA"/>
    <n v="85742.43"/>
    <n v="85742.43"/>
    <n v="84139190"/>
    <n v="7.4999999999999997E-2"/>
    <m/>
    <m/>
    <m/>
    <n v="0.1"/>
    <m/>
    <n v="0.28000000000000003"/>
    <s v="IV117"/>
    <n v="6430.6822499999989"/>
    <m/>
    <n v="643.06822499999998"/>
    <n v="25988.530532999997"/>
    <n v="33062.281007999998"/>
    <n v="171702518643"/>
    <s v="1004076"/>
    <x v="1"/>
  </r>
  <r>
    <n v="201"/>
    <n v="35"/>
    <s v="Leistritz Pumpen GmbH"/>
    <s v="0P3034060099  SEAL,COMPL MECH,BQVGG,L3MG-140 212,LEIST  (E80023014)"/>
    <s v="SEAL,COMPL MECH,BQVGG,L3MG-140 212,LEIST  (E80023014)"/>
    <n v="4948"/>
    <m/>
    <n v="1"/>
    <s v="EA"/>
    <n v="85742.43"/>
    <n v="85742.43"/>
    <n v="84139190"/>
    <n v="7.4999999999999997E-2"/>
    <m/>
    <m/>
    <m/>
    <n v="0.1"/>
    <m/>
    <n v="0.28000000000000003"/>
    <s v="IV117"/>
    <n v="6430.6822499999989"/>
    <m/>
    <n v="643.06822499999998"/>
    <n v="25988.530532999997"/>
    <n v="33062.281007999998"/>
    <n v="171702518643"/>
    <s v="1004076"/>
    <x v="1"/>
  </r>
  <r>
    <n v="202"/>
    <n v="17"/>
    <s v="SEW EURODRIVE INDIA PRIVATE LIMITED"/>
    <s v="0P1001120041  GEARED MOT,SA47 DRS80M4BE2 V,SEW-EURO  (I 2305020206)"/>
    <s v="GEARED MOT,SA47 DRS80M4BE2 V,SEW-EURO  (I 2305020206)"/>
    <n v="1512"/>
    <m/>
    <n v="1"/>
    <s v="EA"/>
    <n v="85183.51"/>
    <n v="85183.51"/>
    <n v="85015210"/>
    <n v="0.15"/>
    <m/>
    <m/>
    <m/>
    <n v="0.1"/>
    <m/>
    <n v="0.18"/>
    <s v="III372"/>
    <n v="12777.526499999998"/>
    <m/>
    <n v="1277.7526499999999"/>
    <n v="17862.982046999998"/>
    <n v="31918.261196999996"/>
    <n v="171801881672"/>
    <s v="1003202"/>
    <x v="1"/>
  </r>
  <r>
    <n v="203"/>
    <n v="268"/>
    <s v="Technocentric Solutions Pvt. Ltd."/>
    <s v="0P1626060018  SENSOR,CO,711306,MSA-SFTY  (I TI 18-19 070)"/>
    <s v="SENSOR,CO,711306,MSA-SFTY  (I TI 18-19 070)"/>
    <n v="3941"/>
    <m/>
    <n v="5"/>
    <s v="EA"/>
    <n v="16468.2"/>
    <n v="82341"/>
    <s v="90279090"/>
    <n v="7.4999999999999997E-2"/>
    <m/>
    <m/>
    <m/>
    <n v="0.1"/>
    <m/>
    <n v="0.18"/>
    <s v="III417"/>
    <n v="6175.5749999999998"/>
    <m/>
    <n v="617.5575"/>
    <n v="16044.143849999999"/>
    <n v="22837.27635"/>
    <n v="171801580090"/>
    <s v="1002482"/>
    <x v="3"/>
  </r>
  <r>
    <n v="204"/>
    <n v="138"/>
    <s v="I.S.G. SpA"/>
    <s v="0P5269310047  O-RING SET,3024R0330ORINGSET,ISGSPA  (I BC18 180115)"/>
    <s v="O-RING SET,3024R0330ORINGSET,ISGSPA  (I BC18 180115)"/>
    <n v="17467"/>
    <m/>
    <n v="1"/>
    <s v="ST"/>
    <n v="82318.5"/>
    <n v="82318.5"/>
    <n v="84219900"/>
    <n v="0.1"/>
    <m/>
    <m/>
    <m/>
    <n v="0.1"/>
    <m/>
    <n v="0.18"/>
    <s v="III322"/>
    <n v="8231.85"/>
    <m/>
    <n v="823.18500000000006"/>
    <n v="16447.2363"/>
    <n v="25502.2713"/>
    <n v="171803185595"/>
    <s v="1005066"/>
    <x v="4"/>
  </r>
  <r>
    <n v="205"/>
    <n v="6"/>
    <s v="SEW EURODRIVE INDIA PRIVATE LIMITED"/>
    <s v="0P1001120015  GEAR MOT,KA47 DRE80M4BE1,SEW-EURO  (I 2305020206)"/>
    <s v="GEAR MOT,KA47 DRE80M4BE1,SEW-EURO  (I 2305020206)"/>
    <n v="1501"/>
    <m/>
    <n v="1"/>
    <s v="EA"/>
    <n v="81737.740000000005"/>
    <n v="81737.740000000005"/>
    <n v="85015110"/>
    <n v="0.15"/>
    <m/>
    <m/>
    <m/>
    <n v="0.1"/>
    <m/>
    <n v="0.18"/>
    <s v="III372"/>
    <n v="12260.661"/>
    <m/>
    <n v="1226.0661"/>
    <n v="17140.404078"/>
    <n v="30627.131178"/>
    <n v="171801881672"/>
    <s v="1003202"/>
    <x v="1"/>
  </r>
  <r>
    <n v="206"/>
    <n v="63"/>
    <s v="Coperion K-Tron (Switzerland) LLC"/>
    <s v="0P0655810152, SEAL,9324-40070,K-TRON,  (30194902,  302114380)"/>
    <s v="SEAL,9324-40070,K-TRON,  (30194902,  302114380)"/>
    <n v="90"/>
    <m/>
    <n v="24"/>
    <s v="EA"/>
    <n v="81567.639999999898"/>
    <n v="81567.639999999898"/>
    <n v="401693"/>
    <n v="7.4999999999999997E-2"/>
    <m/>
    <m/>
    <m/>
    <n v="0.1"/>
    <m/>
    <n v="0.18"/>
    <s v="III189"/>
    <n v="6117.5729999999921"/>
    <m/>
    <n v="611.75729999999919"/>
    <n v="15893.454653999979"/>
    <n v="22622.78495399997"/>
    <m/>
    <m/>
    <x v="1"/>
  </r>
  <r>
    <n v="207"/>
    <n v="2"/>
    <s v="Kobe Steel, Ltd."/>
    <s v="0P0631060051  MALE SEAL WEDGE,GP-10M06A 01,KOBE  (17-27103-0)"/>
    <s v="MALE SEAL WEDGE,GP-10M06A 01,KOBE  (17-27103-0)"/>
    <n v="92"/>
    <m/>
    <n v="4"/>
    <s v="EA"/>
    <n v="20355.6325"/>
    <n v="81422.53"/>
    <n v="40169390"/>
    <n v="0.1"/>
    <m/>
    <m/>
    <m/>
    <n v="0.1"/>
    <m/>
    <n v="0.18"/>
    <s v="III123A"/>
    <n v="8142.2530000000006"/>
    <m/>
    <n v="814.22530000000006"/>
    <n v="16268.221493999999"/>
    <n v="25224.699794"/>
    <n v="171801850522"/>
    <s v="1002917"/>
    <x v="1"/>
  </r>
  <r>
    <n v="208"/>
    <n v="3"/>
    <s v="Kobe Steel, Ltd."/>
    <s v="0P0631060052  FEMALE SEAL WEDGE,GP-10M06A 02,KOBE  (17-27103-0)"/>
    <s v="FEMALE SEAL WEDGE,GP-10M06A 02,KOBE  (17-27103-0)"/>
    <n v="93"/>
    <m/>
    <n v="4"/>
    <s v="EA"/>
    <n v="20355.6325"/>
    <n v="81422.53"/>
    <n v="40169390"/>
    <n v="0.1"/>
    <m/>
    <m/>
    <m/>
    <n v="0.1"/>
    <m/>
    <n v="0.18"/>
    <s v="III123A"/>
    <n v="8142.2530000000006"/>
    <m/>
    <n v="814.22530000000006"/>
    <n v="16268.221493999999"/>
    <n v="25224.699794"/>
    <n v="171801850522"/>
    <s v="1002917"/>
    <x v="1"/>
  </r>
  <r>
    <n v="209"/>
    <n v="7"/>
    <s v="SEW EURODRIVE INDIA PRIVATE LIMITED"/>
    <s v="0P1001120018  GEAR MOT,2.2KW,KA47 DRE100L4,SEW-EURO  (I 2305020206)"/>
    <s v="GEAR MOT,2.2KW,KA47 DRE100L4,SEW-EURO  (I 2305020206)"/>
    <n v="1502"/>
    <m/>
    <n v="1"/>
    <s v="EA"/>
    <n v="79674.7"/>
    <n v="79674.7"/>
    <n v="85015210"/>
    <n v="0.15"/>
    <m/>
    <m/>
    <m/>
    <n v="0.1"/>
    <m/>
    <n v="0.18"/>
    <s v="III372"/>
    <n v="11951.205"/>
    <m/>
    <n v="1195.1205"/>
    <n v="16707.784589999999"/>
    <n v="29854.110089999998"/>
    <n v="171801881672"/>
    <s v="1003202"/>
    <x v="1"/>
  </r>
  <r>
    <n v="210"/>
    <n v="101"/>
    <s v="AMARILLO GEAR COMPANY LLC"/>
    <s v="0P3039100130, SEAL PLT,UPPER,34084,AMARILLO,  (116944)"/>
    <s v="SEAL PLT,UPPER,34084,AMARILLO,  (116944)"/>
    <n v="667"/>
    <m/>
    <n v="1"/>
    <s v="EA"/>
    <n v="77286.990000000005"/>
    <n v="77286.990000000005"/>
    <n v="84834000"/>
    <n v="7.4999999999999997E-2"/>
    <m/>
    <m/>
    <m/>
    <n v="0.1"/>
    <m/>
    <n v="0.18"/>
    <s v="III766"/>
    <n v="5796.5242500000004"/>
    <m/>
    <n v="579.65242500000011"/>
    <n v="15059.370001499999"/>
    <n v="21435.546676500002"/>
    <m/>
    <m/>
    <x v="1"/>
  </r>
  <r>
    <n v="211"/>
    <n v="162"/>
    <s v="FOX s.r.l."/>
    <s v="0P3939240025  ACUMLTR,BLDR,NBR,5KG CM²,SAC20D22,FOX  (I 2360)"/>
    <s v="ACUMLTR,BLDR,NBR,5KG CM²,SAC20D22,FOX  (I 2360)"/>
    <n v="7923"/>
    <m/>
    <n v="1"/>
    <s v="EA"/>
    <n v="76214.399999999994"/>
    <n v="76214.399999999994"/>
    <n v="90328100"/>
    <n v="7.4999999999999997E-2"/>
    <m/>
    <m/>
    <m/>
    <n v="0.1"/>
    <m/>
    <n v="0.18"/>
    <s v="III422"/>
    <n v="5716.079999999999"/>
    <m/>
    <n v="571.60799999999995"/>
    <n v="14850.375839999997"/>
    <n v="21138.063839999995"/>
    <n v="171801943762"/>
    <s v="1003067"/>
    <x v="1"/>
  </r>
  <r>
    <n v="212"/>
    <n v="32"/>
    <s v="Kobe Steel, Ltd."/>
    <s v="0P0631080532, LOCK NUT(2),UC-1000J10A-27B,KOBE,  (21-28097 28098-0)"/>
    <s v="LOCK NUT(2),UC-1000J10A-27B,KOBE,  (21-28097 28098-0)"/>
    <n v="57"/>
    <m/>
    <n v="1"/>
    <s v="EA"/>
    <n v="75836.419999999896"/>
    <n v="75836.419999999896"/>
    <n v="85389000"/>
    <n v="7.4999999999999997E-2"/>
    <m/>
    <m/>
    <m/>
    <n v="0.1"/>
    <m/>
    <n v="0.18"/>
    <s v="III156"/>
    <n v="5687.7314999999917"/>
    <m/>
    <n v="568.77314999999919"/>
    <n v="14776.726436999979"/>
    <n v="21033.231086999971"/>
    <m/>
    <m/>
    <x v="1"/>
  </r>
  <r>
    <n v="213"/>
    <n v="69"/>
    <s v="Statec - Binder GmbH"/>
    <s v="0P3766620570  PULLEY,DRV,650MM,EUTA10030,STATEC  (I 211585)"/>
    <s v="PULLEY,DRV,650MM,EUTA10030,STATEC  (I 211585)"/>
    <n v="7211"/>
    <m/>
    <n v="1"/>
    <s v="EA"/>
    <n v="75605.320000000007"/>
    <n v="75605.320000000007"/>
    <n v="84312090"/>
    <n v="7.4999999999999997E-2"/>
    <m/>
    <m/>
    <m/>
    <n v="0.1"/>
    <m/>
    <n v="0.18"/>
    <s v="III371A"/>
    <n v="5670.3990000000003"/>
    <m/>
    <n v="567.0399000000001"/>
    <n v="14731.696602000002"/>
    <n v="20969.135502000001"/>
    <n v="171801924210"/>
    <s v="1003284"/>
    <x v="1"/>
  </r>
  <r>
    <n v="214"/>
    <n v="279"/>
    <s v="Namsung Machinery Co., Ltd."/>
    <s v="0P2396070141  DC BRAKE COIL,I31224,NAMSUNG  (I NSK-1808-2)"/>
    <s v="DC BRAKE COIL,I31224,NAMSUNG  (I NSK-1808-2)"/>
    <n v="4550"/>
    <m/>
    <n v="1"/>
    <s v="ST"/>
    <n v="75326.179999999993"/>
    <n v="75326.179999999993"/>
    <n v="85369090"/>
    <n v="0.1"/>
    <m/>
    <m/>
    <m/>
    <n v="0.1"/>
    <m/>
    <n v="0.18"/>
    <s v="III388A"/>
    <n v="7532.6179999999995"/>
    <m/>
    <n v="753.26179999999999"/>
    <n v="15050.170763999997"/>
    <n v="23336.050563999997"/>
    <n v="171802317444"/>
    <n v="1003749"/>
    <x v="0"/>
  </r>
  <r>
    <n v="215"/>
    <n v="67"/>
    <s v="Rotex Global, LLC"/>
    <s v="0P0680110014, SLV,EPDM,8IN,80114,ROTEXSCR,  (SO00150990,,SO00197741)"/>
    <s v="SLV,EPDM,8IN,80114,ROTEXSCR,  (SO00150990,,SO00197741)"/>
    <n v="94"/>
    <m/>
    <n v="11"/>
    <s v="EA"/>
    <n v="75128.94"/>
    <n v="75128.94"/>
    <n v="40091100"/>
    <n v="7.4999999999999997E-2"/>
    <m/>
    <m/>
    <m/>
    <n v="0.1"/>
    <m/>
    <n v="0.18"/>
    <s v="III193"/>
    <n v="5634.6705000000002"/>
    <m/>
    <n v="563.46705000000009"/>
    <n v="14638.873959000002"/>
    <n v="20837.011509000004"/>
    <m/>
    <m/>
    <x v="1"/>
  </r>
  <r>
    <n v="216"/>
    <n v="119"/>
    <s v="AMARILLO GEAR COMPANY LLC"/>
    <s v="0P3039100157, SNAP RING (O/P SFT),3100-650,AMARILLO,  (116944)"/>
    <s v="SNAP RING (O/P SFT),3100-650,AMARILLO,  (116944)"/>
    <n v="685"/>
    <m/>
    <n v="6"/>
    <s v="EA"/>
    <n v="75016.199999999895"/>
    <n v="75016.199999999895"/>
    <n v="84834000"/>
    <n v="7.4999999999999997E-2"/>
    <m/>
    <m/>
    <m/>
    <n v="0.1"/>
    <m/>
    <n v="0.18"/>
    <s v="III784"/>
    <n v="5626.214999999992"/>
    <m/>
    <n v="562.62149999999917"/>
    <n v="14616.906569999979"/>
    <n v="20805.743069999971"/>
    <m/>
    <m/>
    <x v="1"/>
  </r>
  <r>
    <n v="217"/>
    <n v="16"/>
    <s v="SEW EURODRIVE INDIA PRIVATE LIMITED"/>
    <s v="0P1001120035  GEARED MOT,KA37 DRS71S4BE05,SEW-EURO  (I 2305020206)"/>
    <s v="GEARED MOT,KA37 DRS71S4BE05,SEW-EURO  (I 2305020206)"/>
    <n v="1511"/>
    <m/>
    <n v="1"/>
    <s v="EA"/>
    <n v="74858.759999999995"/>
    <n v="74858.759999999995"/>
    <n v="85015110"/>
    <n v="0.15"/>
    <m/>
    <m/>
    <m/>
    <n v="0.1"/>
    <m/>
    <n v="0.18"/>
    <s v="III372"/>
    <n v="11228.813999999998"/>
    <m/>
    <n v="1122.8814"/>
    <n v="15697.881971999997"/>
    <n v="28049.577371999996"/>
    <n v="171801881672"/>
    <s v="1003202"/>
    <x v="1"/>
  </r>
  <r>
    <n v="218"/>
    <n v="58"/>
    <s v="The Japan Steel Works, Ltd."/>
    <s v="0P0631140116  HOSES,FLEXI,PA4100079140 3,JPSTL  (I MA18-0943)"/>
    <s v="HOSES,FLEXI,PA4100079140 3,JPSTL  (I MA18-0943)"/>
    <n v="186"/>
    <m/>
    <n v="1"/>
    <s v="EA"/>
    <n v="74580"/>
    <n v="74580"/>
    <n v="84839000"/>
    <n v="7.4999999999999997E-2"/>
    <m/>
    <m/>
    <m/>
    <n v="0.1"/>
    <m/>
    <n v="0.18"/>
    <s v="III369A"/>
    <n v="5593.5"/>
    <m/>
    <n v="559.35"/>
    <n v="14531.913"/>
    <n v="20684.762999999999"/>
    <n v="171902416475"/>
    <s v="1004744"/>
    <x v="1"/>
  </r>
  <r>
    <n v="219"/>
    <n v="163"/>
    <s v="Gutor Electronic LLC"/>
    <s v="0P1102330042  FSE,INTFC,220VDC,0P2405A,GUTOR  (99007894)"/>
    <s v="FSE,INTFC,220VDC,0P2405A,GUTOR  (99007894)"/>
    <n v="2513"/>
    <m/>
    <n v="1"/>
    <s v="EA"/>
    <n v="73942.210000000006"/>
    <n v="73942.210000000006"/>
    <n v="85389000"/>
    <n v="0.15"/>
    <m/>
    <m/>
    <m/>
    <n v="0.1"/>
    <m/>
    <n v="0.18"/>
    <s v="III389"/>
    <n v="11091.3315"/>
    <m/>
    <n v="1109.1331500000001"/>
    <n v="15505.681436999999"/>
    <n v="27706.146087000001"/>
    <n v="171701244330"/>
    <s v="0001959"/>
    <x v="2"/>
  </r>
  <r>
    <n v="220"/>
    <n v="164"/>
    <s v="Gutor Electronic LLC"/>
    <s v="0P1102330043  FSE,INTFC,400VDC,0P2407A,GUTOR  (99007894)"/>
    <s v="FSE,INTFC,400VDC,0P2407A,GUTOR  (99007894)"/>
    <n v="2514"/>
    <m/>
    <n v="1"/>
    <s v="EA"/>
    <n v="73942.210000000006"/>
    <n v="73942.210000000006"/>
    <n v="85389000"/>
    <n v="0.15"/>
    <m/>
    <m/>
    <m/>
    <n v="0.1"/>
    <m/>
    <n v="0.18"/>
    <s v="III389"/>
    <n v="11091.3315"/>
    <m/>
    <n v="1109.1331500000001"/>
    <n v="15505.681436999999"/>
    <n v="27706.146087000001"/>
    <n v="171701244330"/>
    <s v="0001959"/>
    <x v="2"/>
  </r>
  <r>
    <n v="221"/>
    <n v="158"/>
    <s v="REFTECK SOLUTIONS EUROPE GMBH"/>
    <s v="0P5269300986, SET OF GSKTS,972580.19920.PAZZ,TAI,  (869-2022)"/>
    <s v="SET OF GSKTS,972580.19920.PAZZ,TAI,  (869-2022)"/>
    <n v="1584"/>
    <m/>
    <n v="2"/>
    <s v="EA"/>
    <n v="73859.69"/>
    <n v="73859.69"/>
    <n v="848190"/>
    <n v="7.4999999999999997E-2"/>
    <m/>
    <m/>
    <m/>
    <n v="0.1"/>
    <m/>
    <n v="0.18"/>
    <s v="III1683"/>
    <n v="5539.4767499999998"/>
    <m/>
    <n v="553.947675"/>
    <n v="14391.560596500001"/>
    <n v="20484.985021500001"/>
    <m/>
    <m/>
    <x v="1"/>
  </r>
  <r>
    <n v="222"/>
    <n v="183"/>
    <s v="COEK Engineering N.V."/>
    <s v="0T3643950043, GREASE,SHELL GADUS S3 T100 2,SHELL,  (PR21-069)"/>
    <s v="GREASE,SHELL GADUS S3 T100 2,SHELL,  (PR21-069)"/>
    <n v="2325"/>
    <m/>
    <n v="36"/>
    <s v="KG"/>
    <n v="73335.509999999893"/>
    <n v="73335.509999999893"/>
    <n v="27101999"/>
    <n v="7.4999999999999997E-2"/>
    <m/>
    <m/>
    <m/>
    <n v="0.1"/>
    <m/>
    <n v="0.18"/>
    <s v="III2424"/>
    <n v="5500.1632499999914"/>
    <m/>
    <n v="550.01632499999914"/>
    <n v="14289.424123499981"/>
    <n v="20339.603698499974"/>
    <m/>
    <m/>
    <x v="0"/>
  </r>
  <r>
    <n v="223"/>
    <n v="294"/>
    <s v="Bently Nevada LLC"/>
    <s v="0P5551870009  CBL,EXT,4M,330130-040-01-IN,BENTLY-N  (I 1007676352)"/>
    <s v="CBL,EXT,4M,330130-040-01-IN,BENTLY-N  (I 1007676352)"/>
    <n v="18908"/>
    <m/>
    <n v="4"/>
    <s v="EA"/>
    <n v="18072"/>
    <n v="72288"/>
    <n v="85446020"/>
    <n v="0.1"/>
    <m/>
    <m/>
    <m/>
    <n v="0.1"/>
    <m/>
    <n v="0.18"/>
    <s v="III371A"/>
    <n v="7228.8"/>
    <m/>
    <n v="722.88000000000011"/>
    <n v="14443.142400000001"/>
    <n v="22394.822400000001"/>
    <n v="171902950774"/>
    <s v="1005403"/>
    <x v="2"/>
  </r>
  <r>
    <n v="224"/>
    <n v="118"/>
    <s v="AMARILLO GEAR COMPANY LLC"/>
    <s v="0P3039100156, BRG ADJUSTMENT PLT,34086,AMARILLO,  (116944)"/>
    <s v="BRG ADJUSTMENT PLT,34086,AMARILLO,  (116944)"/>
    <n v="684"/>
    <m/>
    <n v="1"/>
    <s v="EA"/>
    <n v="72140.169999999896"/>
    <n v="72140.169999999896"/>
    <n v="84834000"/>
    <n v="7.4999999999999997E-2"/>
    <m/>
    <m/>
    <m/>
    <n v="0.1"/>
    <m/>
    <n v="0.18"/>
    <s v="III783"/>
    <n v="5410.5127499999917"/>
    <m/>
    <n v="541.05127499999924"/>
    <n v="14056.512124499981"/>
    <n v="20008.076149499972"/>
    <m/>
    <m/>
    <x v="1"/>
  </r>
  <r>
    <n v="225"/>
    <n v="37"/>
    <s v="Daido Kogyo Co., Ltd."/>
    <s v="0P3037190110  CPLG,A4-20-NN-42K 32K,DAIDO-K  (I DDS20180207)"/>
    <s v="CPLG,A4-20-NN-42K 32K,DAIDO-K  (I DDS20180207)"/>
    <n v="6585"/>
    <m/>
    <n v="1"/>
    <s v="EA"/>
    <n v="71711.539999999994"/>
    <n v="71711.539999999994"/>
    <n v="84836090"/>
    <n v="7.4999999999999997E-2"/>
    <m/>
    <m/>
    <m/>
    <n v="0.1"/>
    <m/>
    <n v="0.18"/>
    <s v="III369A"/>
    <n v="5378.365499999999"/>
    <m/>
    <n v="537.83654999999987"/>
    <n v="13972.993568999997"/>
    <n v="19889.195618999995"/>
    <n v="171800556900"/>
    <s v="1000879"/>
    <x v="1"/>
  </r>
  <r>
    <n v="226"/>
    <n v="34"/>
    <s v="Kobe Steel, Ltd."/>
    <s v="0P0631080534, SLIDE KEY,UC-1000J10A-72B,KOBE,  (21-28097 28098-0)"/>
    <s v="SLIDE KEY,UC-1000J10A-72B,KOBE,  (21-28097 28098-0)"/>
    <n v="59"/>
    <m/>
    <n v="2"/>
    <s v="EA"/>
    <n v="70943.419999999896"/>
    <n v="70943.419999999896"/>
    <n v="85389000"/>
    <n v="7.4999999999999997E-2"/>
    <m/>
    <m/>
    <m/>
    <n v="0.1"/>
    <m/>
    <n v="0.18"/>
    <s v="III158"/>
    <n v="5320.7564999999922"/>
    <m/>
    <n v="532.0756499999992"/>
    <n v="13823.325386999979"/>
    <n v="19676.15753699997"/>
    <m/>
    <m/>
    <x v="1"/>
  </r>
  <r>
    <n v="227"/>
    <n v="83"/>
    <s v="Gutor Electronic LLC"/>
    <s v="0P1149010763, TRAFO,CUR,DC,0P6290B,P007/P009,GUTOR,  (99016373, 99023741)"/>
    <s v="TRAFO,CUR,DC,0P6290B,P007/P009,GUTOR,  (99016373, 99023741)"/>
    <n v="312"/>
    <m/>
    <n v="2"/>
    <s v="EA"/>
    <n v="70455.520000000004"/>
    <n v="70455.520000000004"/>
    <n v="85389040"/>
    <n v="7.4999999999999997E-2"/>
    <m/>
    <m/>
    <m/>
    <n v="0.1"/>
    <m/>
    <n v="0.18"/>
    <s v="III411"/>
    <n v="5284.1639999999998"/>
    <m/>
    <n v="528.41639999999995"/>
    <n v="13728.258072000001"/>
    <n v="19540.838471999999"/>
    <m/>
    <m/>
    <x v="2"/>
  </r>
  <r>
    <n v="228"/>
    <n v="187"/>
    <s v="Fluitron, Inc."/>
    <s v="0P0801050861  BLT,CONN ROD,1302,1303,FLUITRON  (I 190806)"/>
    <s v="BLT,CONN ROD,1302,1303,FLUITRON  (I 190806)"/>
    <n v="1090"/>
    <m/>
    <n v="4"/>
    <s v="EA"/>
    <n v="17472.400000000001"/>
    <n v="69889.600000000006"/>
    <n v="73181500"/>
    <n v="0.25"/>
    <m/>
    <m/>
    <m/>
    <n v="0.1"/>
    <m/>
    <n v="0.18"/>
    <s v="III232"/>
    <n v="17472.400000000001"/>
    <m/>
    <n v="1747.2400000000002"/>
    <n v="16039.663200000001"/>
    <n v="35259.303200000002"/>
    <n v="171902524253"/>
    <s v="1004641"/>
    <x v="1"/>
  </r>
  <r>
    <n v="229"/>
    <n v="141"/>
    <s v="Chemtrols Middle East FZE"/>
    <s v="0P4165010035, PLUG CONNR,2028437,SICK,  (CME/JP068/T-019/190300042)"/>
    <s v="PLUG CONNR,2028437,SICK,  (CME/JP068/T-019/190300042)"/>
    <n v="1101"/>
    <m/>
    <n v="2"/>
    <s v="EA"/>
    <n v="69756.350000000006"/>
    <n v="69756.350000000006"/>
    <n v="85366990"/>
    <n v="7.4999999999999997E-2"/>
    <m/>
    <m/>
    <m/>
    <n v="0.1"/>
    <m/>
    <n v="0.18"/>
    <s v="III1200"/>
    <n v="5231.7262500000006"/>
    <m/>
    <n v="523.17262500000004"/>
    <n v="13592.024797500004"/>
    <n v="19346.923672500005"/>
    <m/>
    <m/>
    <x v="2"/>
  </r>
  <r>
    <n v="230"/>
    <n v="12"/>
    <s v="SEW EURODRIVE INDIA PRIVATE LIMITED"/>
    <s v="0P1001120030  GEARED MOT,0.75KW,KA3+DRE80M4,SEW-EURO  (I 2305020206)"/>
    <s v="GEARED MOT,0.75KW,KA3+DRE80M4,SEW-EURO  (I 2305020206)"/>
    <n v="1507"/>
    <m/>
    <n v="1"/>
    <s v="EA"/>
    <n v="68182.429999999993"/>
    <n v="68182.429999999993"/>
    <n v="85015110"/>
    <n v="0.15"/>
    <m/>
    <m/>
    <m/>
    <n v="0.1"/>
    <m/>
    <n v="0.18"/>
    <s v="III372"/>
    <n v="10227.364499999998"/>
    <m/>
    <n v="1022.7364499999999"/>
    <n v="14297.855570999996"/>
    <n v="25547.956520999993"/>
    <n v="171801881672"/>
    <s v="1003202"/>
    <x v="1"/>
  </r>
  <r>
    <n v="231"/>
    <n v="4"/>
    <s v="Hermetic-Pumps Singapore"/>
    <s v="0P3023020003  O-RING,264121951,HERM-PMP  (430CI26734 34-17)"/>
    <s v="O-RING,264121951,HERM-PMP  (430CI26734 34-17)"/>
    <n v="4849"/>
    <m/>
    <n v="10"/>
    <s v="EA"/>
    <n v="6810.6119999999992"/>
    <n v="68106.12"/>
    <n v="84849000"/>
    <n v="7.4999999999999997E-2"/>
    <m/>
    <m/>
    <m/>
    <n v="0.1"/>
    <m/>
    <n v="0.18"/>
    <s v="III369B"/>
    <n v="5107.9589999999998"/>
    <m/>
    <n v="510.79590000000002"/>
    <n v="13270.477481999998"/>
    <n v="18889.232381999998"/>
    <n v="171702522655"/>
    <s v="1004185"/>
    <x v="4"/>
  </r>
  <r>
    <n v="232"/>
    <n v="73"/>
    <s v="Statec - Binder GmbH"/>
    <s v="0P3766620580  ROLL,ZFA10110,STATEC  (I 211585)"/>
    <s v="ROLL,ZFA10110,STATEC  (I 211585)"/>
    <n v="7215"/>
    <m/>
    <n v="1"/>
    <s v="EA"/>
    <n v="67335.91"/>
    <n v="67335.91"/>
    <n v="84229090"/>
    <n v="7.4999999999999997E-2"/>
    <m/>
    <m/>
    <m/>
    <n v="0.1"/>
    <m/>
    <n v="0.18"/>
    <s v="III323"/>
    <n v="5050.1932500000003"/>
    <m/>
    <n v="505.01932500000004"/>
    <n v="13120.4020635"/>
    <n v="18675.614638499999"/>
    <n v="171801924210"/>
    <s v="1003284"/>
    <x v="1"/>
  </r>
  <r>
    <n v="233"/>
    <n v="47"/>
    <s v="Kobe Steel, Ltd."/>
    <s v="0P0631160011, LOCK NUT(1)EA,UC-1000J10A-27A,KOBE,  (21-28097 28098-0)"/>
    <s v="LOCK NUT(1)EA,UC-1000J10A-27A,KOBE,  (21-28097 28098-0)"/>
    <n v="72"/>
    <m/>
    <n v="1"/>
    <s v="EA"/>
    <n v="67273.52"/>
    <n v="67273.52"/>
    <n v="85389000"/>
    <n v="7.4999999999999997E-2"/>
    <m/>
    <m/>
    <m/>
    <n v="0.1"/>
    <m/>
    <n v="0.18"/>
    <s v="III171"/>
    <n v="5045.5140000000001"/>
    <m/>
    <n v="504.55140000000006"/>
    <n v="13108.245371999999"/>
    <n v="18658.310772000001"/>
    <m/>
    <m/>
    <x v="1"/>
  </r>
  <r>
    <n v="234"/>
    <n v="127"/>
    <s v="I.S.G. SpA"/>
    <s v="0P5269300120  DIAPH,3024R0429SV23110DPH,ISGSPA  (I BC18 180115)"/>
    <s v="DIAPH,3024R0429SV23110DPH,ISGSPA  (I BC18 180115)"/>
    <n v="17056"/>
    <m/>
    <n v="1"/>
    <s v="EA"/>
    <n v="66520"/>
    <n v="66520"/>
    <n v="84219900"/>
    <n v="0.1"/>
    <m/>
    <m/>
    <m/>
    <n v="0.1"/>
    <m/>
    <n v="0.18"/>
    <s v="III322"/>
    <n v="6652"/>
    <m/>
    <n v="665.2"/>
    <n v="13290.695999999998"/>
    <n v="20607.895999999997"/>
    <n v="171803185595"/>
    <s v="1005066"/>
    <x v="1"/>
  </r>
  <r>
    <n v="235"/>
    <n v="65"/>
    <s v="Coperion K-Tron (Switzerland) LLC"/>
    <s v="0P0655820020, SCR,SEAL,0921-90024,K-TRON,  (30175312/302114380)"/>
    <s v="SCR,SEAL,0921-90024,K-TRON,  (30175312/302114380)"/>
    <n v="92"/>
    <m/>
    <n v="14"/>
    <s v="EA"/>
    <n v="65820.679999999906"/>
    <n v="65820.679999999906"/>
    <n v="848310"/>
    <n v="7.4999999999999997E-2"/>
    <m/>
    <m/>
    <m/>
    <n v="0.1"/>
    <m/>
    <n v="0.18"/>
    <s v="III191"/>
    <n v="4936.5509999999931"/>
    <m/>
    <n v="493.65509999999932"/>
    <n v="12825.159497999981"/>
    <n v="18255.365597999975"/>
    <m/>
    <m/>
    <x v="1"/>
  </r>
  <r>
    <n v="236"/>
    <n v="70"/>
    <s v="Statec - Binder GmbH"/>
    <s v="0P3766620573  PULLEY,TAKE-UP,600MM,EUTS10020,STATEC  (I 211585)"/>
    <s v="PULLEY,TAKE-UP,600MM,EUTS10020,STATEC  (I 211585)"/>
    <n v="7212"/>
    <m/>
    <n v="1"/>
    <s v="EA"/>
    <n v="65753.320000000007"/>
    <n v="65753.320000000007"/>
    <n v="84312090"/>
    <n v="7.4999999999999997E-2"/>
    <m/>
    <m/>
    <m/>
    <n v="0.1"/>
    <m/>
    <n v="0.18"/>
    <s v="III371A"/>
    <n v="4931.4990000000007"/>
    <m/>
    <n v="493.14990000000012"/>
    <n v="12812.034402000001"/>
    <n v="18236.683302000001"/>
    <n v="171801924210"/>
    <s v="1003284"/>
    <x v="1"/>
  </r>
  <r>
    <n v="237"/>
    <n v="132"/>
    <s v="Fluitron, Inc."/>
    <s v="0P0801030746  ADPTR,CROSS HEAD,AC-12521,FLUITRON  (I 190806)"/>
    <s v="ADPTR,CROSS HEAD,AC-12521,FLUITRON  (I 190806)"/>
    <n v="604"/>
    <m/>
    <n v="1"/>
    <s v="EA"/>
    <n v="65138.84"/>
    <n v="65138.84"/>
    <n v="84839000"/>
    <n v="7.4999999999999997E-2"/>
    <m/>
    <m/>
    <m/>
    <n v="0.1"/>
    <m/>
    <n v="0.18"/>
    <s v="III369A"/>
    <n v="4885.4129999999996"/>
    <m/>
    <n v="488.54129999999998"/>
    <n v="12692.302973999998"/>
    <n v="18066.257273999996"/>
    <n v="171902524253"/>
    <s v="1004641"/>
    <x v="1"/>
  </r>
  <r>
    <n v="238"/>
    <n v="125"/>
    <s v="Kobe Steel, Ltd."/>
    <s v="0P0801030482  PIST,BAL,20S-A58066 AP,KOBE  (16-25523-4-0)"/>
    <s v="PIST,BAL,20S-A58066 AP,KOBE  (16-25523-4-0)"/>
    <n v="517"/>
    <m/>
    <n v="2"/>
    <s v="EA"/>
    <n v="32436"/>
    <n v="64872"/>
    <n v="84149090"/>
    <n v="7.4999999999999997E-2"/>
    <m/>
    <m/>
    <m/>
    <n v="0.1"/>
    <m/>
    <n v="0.18"/>
    <s v="III317B"/>
    <n v="4865.3999999999996"/>
    <m/>
    <n v="486.53999999999996"/>
    <n v="12640.309199999998"/>
    <n v="17992.249199999998"/>
    <n v="171901200074"/>
    <s v="1002166"/>
    <x v="1"/>
  </r>
  <r>
    <n v="239"/>
    <n v="144"/>
    <s v="Fluitron, Inc."/>
    <s v="0P0801030860  CLLR,CRANK SFT,1107,FLUITRON  (I 190806)"/>
    <s v="CLLR,CRANK SFT,1107,FLUITRON  (I 190806)"/>
    <n v="624"/>
    <m/>
    <n v="2"/>
    <s v="EA"/>
    <n v="31768"/>
    <n v="63536"/>
    <n v="84839000"/>
    <n v="7.4999999999999997E-2"/>
    <m/>
    <m/>
    <m/>
    <n v="0.1"/>
    <m/>
    <n v="0.18"/>
    <s v="III369A"/>
    <n v="4765.2"/>
    <m/>
    <n v="476.52"/>
    <n v="12379.989599999999"/>
    <n v="17621.709599999998"/>
    <n v="171902524253"/>
    <s v="1004641"/>
    <x v="1"/>
  </r>
  <r>
    <n v="240"/>
    <n v="227"/>
    <s v="Elliot Ebara Singapore PTE. Ltd."/>
    <s v="0P0802030406  SEAL RING,Cu,A837771-68,ELLIOTT  (16A255)"/>
    <s v="SEAL RING,Cu,A837771-68,ELLIOTT  (16A255)"/>
    <n v="1218"/>
    <m/>
    <n v="1"/>
    <s v="EA"/>
    <n v="61763.1"/>
    <n v="61763.1"/>
    <n v="40169390"/>
    <n v="0.1"/>
    <m/>
    <m/>
    <m/>
    <n v="0.1"/>
    <m/>
    <n v="0.18"/>
    <s v="III123A"/>
    <n v="6176.31"/>
    <m/>
    <n v="617.63100000000009"/>
    <n v="12340.267379999999"/>
    <n v="19134.20838"/>
    <n v="171700748192"/>
    <s v="0001236"/>
    <x v="1"/>
  </r>
  <r>
    <n v="241"/>
    <n v="228"/>
    <s v="Elliot Ebara Singapore PTE. Ltd."/>
    <s v="0P0802030409  SEAL RING,Cu,A837781-37,ELLIOTT  (16A255)"/>
    <s v="SEAL RING,Cu,A837781-37,ELLIOTT  (16A255)"/>
    <n v="1219"/>
    <m/>
    <n v="1"/>
    <s v="EA"/>
    <n v="61763.1"/>
    <n v="61763.1"/>
    <n v="40169390"/>
    <n v="0.1"/>
    <m/>
    <m/>
    <m/>
    <n v="0.1"/>
    <m/>
    <n v="0.18"/>
    <s v="III123A"/>
    <n v="6176.31"/>
    <m/>
    <n v="617.63100000000009"/>
    <n v="12340.267379999999"/>
    <n v="19134.20838"/>
    <n v="171700748192"/>
    <s v="0001236"/>
    <x v="1"/>
  </r>
  <r>
    <n v="242"/>
    <n v="229"/>
    <s v="Elliot Ebara Singapore PTE. Ltd."/>
    <s v="0P0802030410  SEAL RING,Cu,A837781-60,ELLIOTT  (16A255)"/>
    <s v="SEAL RING,Cu,A837781-60,ELLIOTT  (16A255)"/>
    <n v="1220"/>
    <m/>
    <n v="1"/>
    <s v="EA"/>
    <n v="61763.1"/>
    <n v="61763.1"/>
    <n v="40169390"/>
    <n v="0.1"/>
    <m/>
    <m/>
    <m/>
    <n v="0.1"/>
    <m/>
    <n v="0.18"/>
    <s v="III123A"/>
    <n v="6176.31"/>
    <m/>
    <n v="617.63100000000009"/>
    <n v="12340.267379999999"/>
    <n v="19134.20838"/>
    <n v="171700748192"/>
    <s v="0001236"/>
    <x v="1"/>
  </r>
  <r>
    <n v="243"/>
    <n v="139"/>
    <s v="Bently Nevada LLC"/>
    <s v="0P4145140030, PROBE,PROX,M8,1M,330904-08-15+,BENTLY-N,  (1007567616,,1007650738)"/>
    <s v="PROBE,PROX,M8,1M,330904-08-15+,BENTLY-N,  (1007567616,,1007650738)"/>
    <n v="1076"/>
    <m/>
    <n v="3"/>
    <s v="EA"/>
    <n v="60752.019999999902"/>
    <n v="60752.019999999902"/>
    <n v="85437099"/>
    <n v="7.4999999999999997E-2"/>
    <m/>
    <m/>
    <m/>
    <n v="0.1"/>
    <m/>
    <n v="0.18"/>
    <s v="III1175"/>
    <n v="4556.4014999999927"/>
    <m/>
    <n v="455.64014999999927"/>
    <n v="11837.531096999981"/>
    <n v="16849.572746999973"/>
    <m/>
    <m/>
    <x v="1"/>
  </r>
  <r>
    <n v="244"/>
    <n v="286"/>
    <s v="Kobe Steel, Ltd."/>
    <s v="0P0802050001  SET SCR,BSHG,1 4X95,SS490,M23430823,KOBE  (16-25506-0)"/>
    <s v="SET SCR,BSHG,1 4X95,SS490,M23430823,KOBE  (16-25506-0)"/>
    <n v="1336"/>
    <m/>
    <n v="4"/>
    <s v="EA"/>
    <n v="15026.172500000001"/>
    <n v="60104.69"/>
    <n v="73181500"/>
    <n v="0.25"/>
    <m/>
    <m/>
    <m/>
    <n v="0.1"/>
    <m/>
    <n v="0.18"/>
    <s v="III232"/>
    <n v="15026.172500000001"/>
    <m/>
    <n v="1502.6172500000002"/>
    <n v="13794.026355"/>
    <n v="30322.816104999998"/>
    <n v="171703360253"/>
    <s v="1005102"/>
    <x v="1"/>
  </r>
  <r>
    <n v="245"/>
    <n v="116"/>
    <s v="Fluitron, Inc."/>
    <s v="0P0801030111  PIST ROD,2.38X13.57IN,C-3731,FLUITRON  (I 190806)"/>
    <s v="PIST ROD,2.38X13.57IN,C-3731,FLUITRON  (I 190806)"/>
    <n v="482"/>
    <m/>
    <n v="1"/>
    <s v="EA"/>
    <n v="59807.59"/>
    <n v="59807.59"/>
    <n v="84839000"/>
    <n v="7.4999999999999997E-2"/>
    <m/>
    <m/>
    <m/>
    <n v="0.1"/>
    <m/>
    <n v="0.18"/>
    <s v="III369A"/>
    <n v="4485.5692499999996"/>
    <m/>
    <n v="448.55692499999998"/>
    <n v="11653.508911499999"/>
    <n v="16587.635086499999"/>
    <n v="171902524253"/>
    <s v="1004641"/>
    <x v="1"/>
  </r>
  <r>
    <n v="246"/>
    <n v="296"/>
    <s v="Bently Nevada LLC"/>
    <s v="0P5551870016  PROXMTR,XL,9M,330180-91-IN,BENTLY-N  (I 1007567616)"/>
    <s v="PROXMTR,XL,9M,330180-91-IN,BENTLY-N  (I 1007567616)"/>
    <n v="18910"/>
    <m/>
    <n v="2"/>
    <s v="EA"/>
    <n v="29648.7"/>
    <n v="59297.4"/>
    <n v="85437099"/>
    <n v="7.4999999999999997E-2"/>
    <m/>
    <m/>
    <m/>
    <n v="0.1"/>
    <m/>
    <n v="0.18"/>
    <s v="III394"/>
    <n v="4447.3050000000003"/>
    <m/>
    <n v="444.73050000000006"/>
    <n v="11554.098389999999"/>
    <n v="16446.133889999997"/>
    <n v="171802170514"/>
    <s v="1003567"/>
    <x v="1"/>
  </r>
  <r>
    <n v="247"/>
    <n v="226"/>
    <s v="Elliot Ebara Singapore PTE. Ltd."/>
    <s v="0P0802030405  SEAL RING,Cu,A837771-36,ELLIOTT  (16A255)"/>
    <s v="SEAL RING,Cu,A837771-36,ELLIOTT  (16A255)"/>
    <n v="1217"/>
    <m/>
    <n v="2"/>
    <s v="EA"/>
    <n v="28411"/>
    <n v="56822"/>
    <n v="40169390"/>
    <n v="0.1"/>
    <m/>
    <m/>
    <m/>
    <n v="0.1"/>
    <m/>
    <n v="0.18"/>
    <s v="III123A"/>
    <n v="5682.2000000000007"/>
    <m/>
    <n v="568.22000000000014"/>
    <n v="11353.035599999999"/>
    <n v="17603.455600000001"/>
    <n v="171700748192"/>
    <s v="0001236"/>
    <x v="1"/>
  </r>
  <r>
    <n v="248"/>
    <n v="61"/>
    <s v="Coperion K-Tron (Switzerland) LLC"/>
    <s v="0P0655810149, V-CLAMP,254MM,9219-70024,K-TRON,  (30194902,  302114380)"/>
    <s v="V-CLAMP,254MM,9219-70024,K-TRON,  (30194902,  302114380)"/>
    <n v="88"/>
    <m/>
    <n v="7"/>
    <s v="EA"/>
    <n v="56304.529999999897"/>
    <n v="56304.529999999897"/>
    <n v="732690"/>
    <n v="7.4999999999999997E-2"/>
    <m/>
    <m/>
    <m/>
    <n v="0.1"/>
    <m/>
    <n v="0.18"/>
    <s v="III187"/>
    <n v="4222.8397499999919"/>
    <m/>
    <n v="422.2839749999992"/>
    <n v="10970.93767049998"/>
    <n v="15616.061395499972"/>
    <m/>
    <m/>
    <x v="1"/>
  </r>
  <r>
    <n v="249"/>
    <n v="4"/>
    <s v="SEW EURODRIVE INDIA PRIVATE LIMITED"/>
    <s v="0P1001080952  GEARED MOT,0.75,SAF47DRE80M4,SEW-EURO  (I 2305020206)"/>
    <s v="GEARED MOT,0.75,SAF47DRE80M4,SEW-EURO  (I 2305020206)"/>
    <n v="1490"/>
    <m/>
    <n v="1"/>
    <s v="EA"/>
    <n v="55773.73"/>
    <n v="55773.73"/>
    <n v="85015110"/>
    <n v="0.15"/>
    <m/>
    <m/>
    <m/>
    <n v="0.1"/>
    <m/>
    <n v="0.18"/>
    <s v="III372"/>
    <n v="8366.0594999999994"/>
    <m/>
    <n v="836.60595000000001"/>
    <n v="11695.751181"/>
    <n v="20898.416631"/>
    <n v="171801881672"/>
    <s v="1003202"/>
    <x v="1"/>
  </r>
  <r>
    <n v="250"/>
    <n v="130"/>
    <s v="Fluitron, Inc."/>
    <s v="0P0801030727  SIG CLASS,LVL,5HD45,FLUITRON  (I 190806)"/>
    <s v="SIG CLASS,LVL,5HD45,FLUITRON  (I 190806)"/>
    <n v="602"/>
    <m/>
    <n v="6"/>
    <s v="EA"/>
    <n v="9285.6416666666664"/>
    <n v="55713.85"/>
    <n v="84839000"/>
    <n v="7.4999999999999997E-2"/>
    <m/>
    <m/>
    <m/>
    <n v="0.1"/>
    <m/>
    <n v="0.18"/>
    <s v="III369A"/>
    <n v="4178.5387499999997"/>
    <m/>
    <n v="417.85387500000002"/>
    <n v="10855.843672499999"/>
    <n v="15452.2362975"/>
    <n v="171902524253"/>
    <s v="1004641"/>
    <x v="1"/>
  </r>
  <r>
    <n v="251"/>
    <n v="20"/>
    <s v="Kobe Steel, Ltd."/>
    <s v="0P0631060579, CLAMP RING,LM-500B10A-08A,KOBE,  (21-28097 28098-0)"/>
    <s v="CLAMP RING,LM-500B10A-08A,KOBE,  (21-28097 28098-0)"/>
    <n v="45"/>
    <m/>
    <n v="2"/>
    <s v="EA"/>
    <n v="55042.519999999902"/>
    <n v="55042.519999999902"/>
    <n v="85389000"/>
    <n v="7.4999999999999997E-2"/>
    <m/>
    <m/>
    <m/>
    <n v="0.1"/>
    <m/>
    <n v="0.18"/>
    <s v="III144"/>
    <n v="4128.1889999999921"/>
    <m/>
    <n v="412.81889999999925"/>
    <n v="10725.03502199998"/>
    <n v="15266.042921999971"/>
    <m/>
    <m/>
    <x v="1"/>
  </r>
  <r>
    <n v="252"/>
    <n v="50"/>
    <s v="Coperion K-Tron (Switzerland) LLC"/>
    <s v="0P0655800069, GEAR,AL,9497-26152,K-TRON,  (30175312/302114380)"/>
    <s v="GEAR,AL,9497-26152,K-TRON,  (30175312/302114380)"/>
    <n v="75"/>
    <m/>
    <n v="3"/>
    <s v="EA"/>
    <n v="54038.389999999898"/>
    <n v="54038.389999999898"/>
    <n v="848390"/>
    <n v="7.4999999999999997E-2"/>
    <m/>
    <m/>
    <m/>
    <n v="0.1"/>
    <m/>
    <n v="0.18"/>
    <s v="III174"/>
    <n v="4052.8792499999922"/>
    <m/>
    <n v="405.28792499999923"/>
    <n v="10529.38029149998"/>
    <n v="14987.547466499971"/>
    <m/>
    <m/>
    <x v="1"/>
  </r>
  <r>
    <n v="253"/>
    <n v="295"/>
    <s v="Bently Nevada LLC"/>
    <s v="0P5551870015  PROBE,M10X1,33010403051002IN,BENTLY-N  (I 1007676352)"/>
    <s v="PROBE,M10X1,33010403051002IN,BENTLY-N  (I 1007676352)"/>
    <n v="18909"/>
    <m/>
    <n v="2"/>
    <s v="EA"/>
    <n v="26640"/>
    <n v="53280"/>
    <n v="85437099"/>
    <n v="7.4999999999999997E-2"/>
    <m/>
    <m/>
    <m/>
    <n v="0.1"/>
    <m/>
    <n v="0.18"/>
    <s v="III394"/>
    <n v="3996"/>
    <m/>
    <n v="399.6"/>
    <n v="10381.608"/>
    <n v="14777.208000000001"/>
    <n v="171902950774"/>
    <s v="1005403"/>
    <x v="1"/>
  </r>
  <r>
    <n v="254"/>
    <n v="73"/>
    <s v="Kobe Steel, Ltd."/>
    <s v="0P0802040046, O-RING,FKM,AC522042#16,KOBE,  (16-25523,4-0)"/>
    <s v="O-RING,FKM,AC522042#16,KOBE,  (16-25523,4-0)"/>
    <n v="196"/>
    <m/>
    <n v="2"/>
    <s v="EA"/>
    <n v="52857.529999999897"/>
    <n v="52857.529999999897"/>
    <n v="841490"/>
    <n v="7.4999999999999997E-2"/>
    <m/>
    <m/>
    <m/>
    <n v="0.1"/>
    <m/>
    <n v="0.18"/>
    <s v="III295"/>
    <n v="3964.3147499999923"/>
    <m/>
    <n v="396.43147499999924"/>
    <n v="10299.289720499979"/>
    <n v="14660.035945499971"/>
    <m/>
    <m/>
    <x v="4"/>
  </r>
  <r>
    <n v="255"/>
    <n v="54"/>
    <s v="Statec - Binder GmbH"/>
    <s v="0P3766620276  CONVEYOR BELT,MKU10273,STATEC  (I 211585)"/>
    <s v="CONVEYOR BELT,MKU10273,STATEC  (I 211585)"/>
    <n v="7186"/>
    <m/>
    <n v="5"/>
    <s v="EA"/>
    <n v="10545.894"/>
    <n v="52729.47"/>
    <n v="59100030"/>
    <n v="0.2"/>
    <m/>
    <m/>
    <m/>
    <n v="0.1"/>
    <m/>
    <n v="0.12"/>
    <s v="II167"/>
    <n v="10545.894"/>
    <m/>
    <n v="1054.5894000000001"/>
    <n v="7719.5944079999999"/>
    <n v="19320.077808000002"/>
    <n v="171801924210"/>
    <s v="1003284"/>
    <x v="1"/>
  </r>
  <r>
    <n v="256"/>
    <n v="124"/>
    <s v="I.S.G. SpA"/>
    <s v="0P3902030095  GEAR LCKG UNIT,CS,59134,ROOTS  (I BC18 180115)"/>
    <s v="GEAR LCKG UNIT,CS,59134,ROOTS  (I BC18 180115)"/>
    <n v="7376"/>
    <m/>
    <n v="3"/>
    <s v="EA"/>
    <n v="17544.649999999998"/>
    <n v="52633.95"/>
    <n v="84219900"/>
    <n v="0.1"/>
    <m/>
    <m/>
    <m/>
    <n v="0.1"/>
    <m/>
    <n v="0.18"/>
    <s v="III322"/>
    <n v="5263.3950000000004"/>
    <m/>
    <n v="526.33950000000004"/>
    <n v="10516.263210000001"/>
    <n v="16305.997710000001"/>
    <n v="171803185595"/>
    <s v="1005066"/>
    <x v="1"/>
  </r>
  <r>
    <n v="257"/>
    <n v="9"/>
    <s v="SEW EURODRIVE INDIA PRIVATE LIMITED"/>
    <s v="0P1001120024  GEAR MOT,WF30 DRE80M4BE1,SEW-EURO  (I 2305020206)"/>
    <s v="GEAR MOT,WF30 DRE80M4BE1,SEW-EURO  (I 2305020206)"/>
    <n v="1504"/>
    <m/>
    <n v="1"/>
    <s v="EA"/>
    <n v="52537.19"/>
    <n v="52537.19"/>
    <n v="85015110"/>
    <n v="0.15"/>
    <m/>
    <m/>
    <m/>
    <n v="0.1"/>
    <m/>
    <n v="0.18"/>
    <s v="III372"/>
    <n v="7880.5784999999996"/>
    <m/>
    <n v="788.05785000000003"/>
    <n v="11017.048742999999"/>
    <n v="19685.685093"/>
    <n v="171801881672"/>
    <s v="1003202"/>
    <x v="1"/>
  </r>
  <r>
    <n v="258"/>
    <n v="14"/>
    <s v="SEW EURODRIVE INDIA PRIVATE LIMITED"/>
    <s v="0P1001120032  GEARED MOT,0.75KW,SA47DRE80M4,SEW-EURO  (I 2305020206)"/>
    <s v="GEARED MOT,0.75KW,SA47DRE80M4,SEW-EURO  (I 2305020206)"/>
    <n v="1509"/>
    <m/>
    <n v="1"/>
    <s v="EA"/>
    <n v="52131.88"/>
    <n v="52131.88"/>
    <n v="85015110"/>
    <n v="0.15"/>
    <m/>
    <m/>
    <m/>
    <n v="0.1"/>
    <m/>
    <n v="0.18"/>
    <s v="III372"/>
    <n v="7819.7819999999992"/>
    <m/>
    <n v="781.97820000000002"/>
    <n v="10932.055235999998"/>
    <n v="19533.815435999997"/>
    <n v="171801881672"/>
    <s v="1003202"/>
    <x v="1"/>
  </r>
  <r>
    <n v="259"/>
    <n v="139"/>
    <s v="Fluitron, Inc."/>
    <s v="0P0801030841  BRG,NDLE,1305,FLUITRON  (I 190806)"/>
    <s v="BRG,NDLE,1305,FLUITRON  (I 190806)"/>
    <n v="619"/>
    <m/>
    <n v="4"/>
    <s v="EA"/>
    <n v="12707.2"/>
    <n v="50828.800000000003"/>
    <n v="84836090"/>
    <n v="7.4999999999999997E-2"/>
    <m/>
    <m/>
    <m/>
    <n v="0.1"/>
    <m/>
    <n v="0.18"/>
    <s v="III369A"/>
    <n v="3812.16"/>
    <m/>
    <n v="381.21600000000001"/>
    <n v="9903.991680000001"/>
    <n v="14097.367680000001"/>
    <n v="171902524253"/>
    <s v="1004641"/>
    <x v="1"/>
  </r>
  <r>
    <n v="260"/>
    <n v="180"/>
    <s v="Kobe Steel, Ltd."/>
    <s v="0P0801050368  REAMER BOLT+NUT,P-AB15-018 03,KOBE  (16-25523-4-0)"/>
    <s v="REAMER BOLT+NUT,P-AB15-018 03,KOBE  (16-25523-4-0)"/>
    <n v="1043"/>
    <m/>
    <n v="24"/>
    <s v="EA"/>
    <n v="2098.7999999999997"/>
    <n v="50371.199999999997"/>
    <n v="73182990"/>
    <n v="0.25"/>
    <m/>
    <m/>
    <m/>
    <n v="0.1"/>
    <m/>
    <n v="0.18"/>
    <s v="III232"/>
    <n v="12592.8"/>
    <m/>
    <n v="1259.28"/>
    <n v="11560.190399999999"/>
    <n v="25412.270400000001"/>
    <n v="171901200074"/>
    <s v="1002166"/>
    <x v="1"/>
  </r>
  <r>
    <n v="261"/>
    <n v="134"/>
    <s v="I.S.G. SpA"/>
    <s v="0P5269310043  GSKT,3024R0429SV23110GKP,ISGSPA  (I BC18 180115)"/>
    <s v="GSKT,3024R0429SV23110GKP,ISGSPA  (I BC18 180115)"/>
    <n v="17463"/>
    <m/>
    <n v="1"/>
    <s v="ST"/>
    <n v="50139.45"/>
    <n v="50139.45"/>
    <n v="84219900"/>
    <n v="0.1"/>
    <m/>
    <m/>
    <m/>
    <n v="0.1"/>
    <m/>
    <n v="0.18"/>
    <s v="III322"/>
    <n v="5013.9449999999997"/>
    <m/>
    <n v="501.39449999999999"/>
    <n v="10017.86211"/>
    <n v="15533.20161"/>
    <n v="171803185595"/>
    <s v="1005066"/>
    <x v="1"/>
  </r>
  <r>
    <n v="262"/>
    <n v="115"/>
    <s v="Fluitron, Inc."/>
    <s v="0P0801030110  PIST,5.6X3.5IN,A-13128,FLUITRON  (I 190806)"/>
    <s v="PIST,5.6X3.5IN,A-13128,FLUITRON  (I 190806)"/>
    <n v="481"/>
    <m/>
    <n v="1"/>
    <s v="EA"/>
    <n v="49521.98"/>
    <n v="49521.98"/>
    <n v="84839000"/>
    <n v="7.4999999999999997E-2"/>
    <m/>
    <m/>
    <m/>
    <n v="0.1"/>
    <m/>
    <n v="0.18"/>
    <s v="III369A"/>
    <n v="3714.1485000000002"/>
    <m/>
    <n v="371.41485000000006"/>
    <n v="9649.3578030000008"/>
    <n v="13734.921153000001"/>
    <n v="171902524253"/>
    <s v="1004641"/>
    <x v="1"/>
  </r>
  <r>
    <n v="263"/>
    <n v="166"/>
    <s v="Korea Unicom Valve Co.,Ltd."/>
    <s v="0P5270030341, DISC PIN,U1006-A25-006-220,KOREA,  (E2210-011CI001)"/>
    <s v="DISC PIN,U1006-A25-006-220,KOREA,  (E2210-011CI001)"/>
    <n v="1663"/>
    <m/>
    <n v="1"/>
    <s v="EA"/>
    <n v="49225.47"/>
    <n v="49225.47"/>
    <n v="85389000"/>
    <n v="7.4999999999999997E-2"/>
    <m/>
    <m/>
    <m/>
    <n v="0.1"/>
    <m/>
    <n v="0.18"/>
    <s v="III1762"/>
    <n v="3691.9102499999999"/>
    <m/>
    <n v="369.19102500000002"/>
    <n v="9591.5828294999992"/>
    <n v="13652.6841045"/>
    <m/>
    <m/>
    <x v="1"/>
  </r>
  <r>
    <n v="264"/>
    <n v="128"/>
    <s v="I.S.G. SpA"/>
    <s v="0P3902050044  WSHR,BONDED,VITON,1 2IN,60075,ROOTS  (I BC18 180115)"/>
    <s v="WSHR,BONDED,VITON,1 2IN,60075,ROOTS  (I BC18 180115)"/>
    <n v="7543"/>
    <m/>
    <n v="1"/>
    <s v="EA"/>
    <n v="48642.75"/>
    <n v="48642.75"/>
    <n v="84219900"/>
    <n v="0.1"/>
    <m/>
    <m/>
    <m/>
    <n v="0.1"/>
    <m/>
    <n v="0.18"/>
    <s v="III322"/>
    <n v="4864.2750000000005"/>
    <m/>
    <n v="486.42750000000007"/>
    <n v="9718.8214499999995"/>
    <n v="15069.523949999999"/>
    <n v="171803185595"/>
    <s v="1005066"/>
    <x v="1"/>
  </r>
  <r>
    <n v="265"/>
    <n v="299"/>
    <s v="Siemens Limited"/>
    <s v="0P0958970150  BRD,CUR ACQUISITION,LDX:L0327587,SIEMENS  (9061707572)"/>
    <s v="BRD,CUR ACQUISITION,LDX:L0327587,SIEMENS  (9061707572)"/>
    <n v="1451"/>
    <m/>
    <n v="1"/>
    <s v="EA"/>
    <n v="48485.1"/>
    <n v="48485.1"/>
    <n v="85044090"/>
    <n v="0.2"/>
    <m/>
    <m/>
    <m/>
    <n v="0.1"/>
    <m/>
    <n v="0.18"/>
    <s v="III375"/>
    <n v="9697.02"/>
    <m/>
    <n v="969.70200000000011"/>
    <n v="10647.327959999999"/>
    <n v="21314.049959999997"/>
    <n v="171702612222"/>
    <s v="1004015"/>
    <x v="2"/>
  </r>
  <r>
    <n v="266"/>
    <n v="124"/>
    <s v="Kobe Steel, Ltd."/>
    <s v="0P0801030481  SEAT,BRG,20S-A58066 AN,KOBE  (16-25523-4-0)"/>
    <s v="SEAT,BRG,20S-A58066 AN,KOBE  (16-25523-4-0)"/>
    <n v="516"/>
    <m/>
    <n v="1"/>
    <s v="EA"/>
    <n v="48336"/>
    <n v="48336"/>
    <n v="84149090"/>
    <n v="7.4999999999999997E-2"/>
    <m/>
    <m/>
    <m/>
    <n v="0.1"/>
    <m/>
    <n v="0.18"/>
    <s v="III317B"/>
    <n v="3625.2"/>
    <m/>
    <n v="362.52"/>
    <n v="9418.2695999999978"/>
    <n v="13405.989599999997"/>
    <n v="171901200074"/>
    <s v="1002166"/>
    <x v="1"/>
  </r>
  <r>
    <n v="267"/>
    <n v="215"/>
    <s v="Gutor Electronic LLC"/>
    <s v="0P1147010722  CAP,63.5X132XM12,234-9225,GUTOR  (I 99015754)"/>
    <s v="CAP,63.5X132XM12,234-9225,GUTOR  (I 99015754)"/>
    <n v="2873"/>
    <m/>
    <n v="18"/>
    <s v="EA"/>
    <n v="2684.8516666666669"/>
    <n v="48327.33"/>
    <n v="85321000"/>
    <n v="0"/>
    <m/>
    <m/>
    <m/>
    <n v="0.1"/>
    <m/>
    <n v="0.18"/>
    <s v="III385"/>
    <n v="0"/>
    <m/>
    <n v="0"/>
    <n v="8698.9194000000007"/>
    <n v="8698.9194000000007"/>
    <n v="171902723882"/>
    <s v="1005016"/>
    <x v="2"/>
  </r>
  <r>
    <n v="268"/>
    <n v="192"/>
    <s v="Kobe Steel, Ltd."/>
    <s v="0P0801060177  PIPE FTG,FPM,M01204608 09,KOBE  (I 18-19764,5-0)"/>
    <s v="PIPE FTG,FPM,M01204608 09,KOBE  (I 18-19764,5-0)"/>
    <n v="1118"/>
    <m/>
    <n v="1"/>
    <s v="EA"/>
    <n v="47499"/>
    <n v="47499"/>
    <n v="84149090"/>
    <n v="7.4999999999999997E-2"/>
    <m/>
    <m/>
    <m/>
    <n v="0.1"/>
    <m/>
    <n v="0.18"/>
    <s v="III317B"/>
    <n v="3562.4249999999997"/>
    <m/>
    <n v="356.24250000000001"/>
    <n v="9255.1801500000001"/>
    <n v="13173.84765"/>
    <n v="171900089082"/>
    <n v="1000171"/>
    <x v="1"/>
  </r>
  <r>
    <n v="269"/>
    <n v="128"/>
    <s v="I.S.G. SpA"/>
    <s v="0P5269310037  GSKT,3024R0429SV231013GSK,ISGSPA  (I BC18 180115)"/>
    <s v="GSKT,3024R0429SV231013GSK,ISGSPA  (I BC18 180115)"/>
    <n v="17457"/>
    <m/>
    <n v="2"/>
    <s v="ST"/>
    <n v="23697.75"/>
    <n v="47395.5"/>
    <n v="84219900"/>
    <n v="0.1"/>
    <m/>
    <m/>
    <m/>
    <n v="0.1"/>
    <m/>
    <n v="0.18"/>
    <s v="III322"/>
    <n v="4739.55"/>
    <m/>
    <n v="473.95500000000004"/>
    <n v="9469.6208999999999"/>
    <n v="14683.125899999999"/>
    <n v="171803185595"/>
    <s v="1005066"/>
    <x v="1"/>
  </r>
  <r>
    <n v="270"/>
    <n v="130"/>
    <s v="I.S.G. SpA"/>
    <s v="0P5269310039  GSKT,3024R0429SV231056GSK,ISGSPA  (I BC18 180115)"/>
    <s v="GSKT,3024R0429SV231056GSK,ISGSPA  (I BC18 180115)"/>
    <n v="17459"/>
    <m/>
    <n v="2"/>
    <s v="ST"/>
    <n v="23697.75"/>
    <n v="47395.5"/>
    <n v="84219900"/>
    <n v="0.1"/>
    <m/>
    <m/>
    <m/>
    <n v="0.1"/>
    <m/>
    <n v="0.18"/>
    <s v="III322"/>
    <n v="4739.55"/>
    <m/>
    <n v="473.95500000000004"/>
    <n v="9469.6208999999999"/>
    <n v="14683.125899999999"/>
    <n v="171803185595"/>
    <s v="1005066"/>
    <x v="1"/>
  </r>
  <r>
    <n v="271"/>
    <n v="131"/>
    <s v="I.S.G. SpA"/>
    <s v="0P5269310040  GSKT,3024R0429SV231079GSK,ISGSPA  (I BC18 180115)"/>
    <s v="GSKT,3024R0429SV231079GSK,ISGSPA  (I BC18 180115)"/>
    <n v="17460"/>
    <m/>
    <n v="2"/>
    <s v="ST"/>
    <n v="23697.75"/>
    <n v="47395.5"/>
    <n v="84219900"/>
    <n v="0.1"/>
    <m/>
    <m/>
    <m/>
    <n v="0.1"/>
    <m/>
    <n v="0.18"/>
    <s v="III322"/>
    <n v="4739.55"/>
    <m/>
    <n v="473.95500000000004"/>
    <n v="9469.6208999999999"/>
    <n v="14683.125899999999"/>
    <n v="171803185595"/>
    <s v="1005066"/>
    <x v="1"/>
  </r>
  <r>
    <n v="272"/>
    <n v="145"/>
    <s v="Nidec ASI S.p.A"/>
    <s v="0P4207050003, CRTG,FLTR,F/PMP,LDB1,JO,1000153277-06,  (317001864)"/>
    <s v="CRTG,FLTR,F/PMP,LDB1,JO,1000153277-06,  (317001864)"/>
    <n v="1385"/>
    <m/>
    <n v="4"/>
    <s v="EA"/>
    <n v="47056.419999999896"/>
    <n v="47056.419999999896"/>
    <n v="850300"/>
    <n v="7.4999999999999997E-2"/>
    <m/>
    <m/>
    <m/>
    <n v="0.1"/>
    <m/>
    <n v="0.18"/>
    <s v="III1484"/>
    <n v="3529.2314999999921"/>
    <m/>
    <n v="352.92314999999923"/>
    <n v="9168.9434369999799"/>
    <n v="13051.098086999971"/>
    <m/>
    <m/>
    <x v="1"/>
  </r>
  <r>
    <n v="273"/>
    <n v="7"/>
    <s v="Hermetic-Pumps Singapore"/>
    <s v="0P3023020013  THR RING,226506002,HERM-PMP  (430CI26734 34-17)"/>
    <s v="THR RING,226506002,HERM-PMP  (430CI26734 34-17)"/>
    <n v="4852"/>
    <m/>
    <n v="1"/>
    <s v="EA"/>
    <n v="46921.96"/>
    <n v="46921.96"/>
    <n v="84139190"/>
    <n v="7.4999999999999997E-2"/>
    <m/>
    <m/>
    <m/>
    <n v="0.1"/>
    <m/>
    <n v="0.28000000000000003"/>
    <s v="IV117"/>
    <n v="3519.1469999999999"/>
    <m/>
    <n v="351.91470000000004"/>
    <n v="14222.046076000001"/>
    <n v="18093.107776000001"/>
    <n v="171702522655"/>
    <s v="1004185"/>
    <x v="1"/>
  </r>
  <r>
    <n v="274"/>
    <n v="75"/>
    <s v="Nidec ASI S.p.A"/>
    <s v="0P1005010041, SPACE HTR,EMR504141,NIDEC,  (317001864)"/>
    <s v="SPACE HTR,EMR504141,NIDEC,  (317001864)"/>
    <n v="240"/>
    <m/>
    <n v="2"/>
    <s v="EA"/>
    <n v="45247.44"/>
    <n v="45247.44"/>
    <n v="850300"/>
    <n v="7.4999999999999997E-2"/>
    <m/>
    <m/>
    <m/>
    <n v="0.1"/>
    <m/>
    <n v="0.18"/>
    <s v="III339"/>
    <n v="3393.558"/>
    <m/>
    <n v="339.35580000000004"/>
    <n v="8816.4636839999985"/>
    <n v="12549.377483999999"/>
    <m/>
    <m/>
    <x v="1"/>
  </r>
  <r>
    <n v="275"/>
    <n v="155"/>
    <s v="Kobe Steel, Ltd."/>
    <s v="0P0801040393  GSKT,M24120267 01,KOBE  (18-19764,5-0)"/>
    <s v="GSKT,M24120267 01,KOBE  (18-19764,5-0)"/>
    <n v="795"/>
    <m/>
    <n v="8"/>
    <s v="EA"/>
    <n v="5616.375"/>
    <n v="44931"/>
    <n v="40169340"/>
    <n v="0.1"/>
    <m/>
    <m/>
    <m/>
    <n v="0.1"/>
    <m/>
    <n v="0.18"/>
    <s v="III123A"/>
    <n v="4493.1000000000004"/>
    <m/>
    <n v="449.31000000000006"/>
    <n v="8977.2137999999995"/>
    <n v="13919.623800000001"/>
    <n v="171900089082"/>
    <n v="1000171"/>
    <x v="1"/>
  </r>
  <r>
    <n v="276"/>
    <n v="262"/>
    <s v="Control Component India Pvt. Ltd"/>
    <s v="0P5270030248  NUT,250440253,CCI  (I CD970000423)"/>
    <s v="NUT,250440253,CCI  (I CD970000423)"/>
    <n v="18659"/>
    <m/>
    <n v="2"/>
    <s v="EA"/>
    <n v="21721.415000000001"/>
    <n v="43442.83"/>
    <n v="84819090"/>
    <n v="7.4999999999999997E-2"/>
    <m/>
    <m/>
    <m/>
    <n v="0.1"/>
    <m/>
    <n v="0.18"/>
    <s v="III368"/>
    <n v="3258.21225"/>
    <m/>
    <n v="325.82122500000003"/>
    <n v="8464.8354254999995"/>
    <n v="12048.8689005"/>
    <n v="351800186603"/>
    <n v="3005002"/>
    <x v="1"/>
  </r>
  <r>
    <n v="277"/>
    <n v="101"/>
    <s v="Statec - Binder GmbH"/>
    <s v="0P3766780058  RLR,PRESTRETCH,SCA0000484,STATEC  (I 211585)"/>
    <s v="RLR,PRESTRETCH,SCA0000484,STATEC  (I 211585)"/>
    <n v="7248"/>
    <m/>
    <n v="1"/>
    <s v="EA"/>
    <n v="43308.83"/>
    <n v="43308.83"/>
    <n v="84229090"/>
    <n v="7.4999999999999997E-2"/>
    <m/>
    <m/>
    <m/>
    <n v="0.1"/>
    <m/>
    <n v="0.18"/>
    <s v="III323"/>
    <n v="3248.1622499999999"/>
    <m/>
    <n v="324.81622500000003"/>
    <n v="8438.7255255"/>
    <n v="12011.7040005"/>
    <n v="171801924210"/>
    <s v="1003284"/>
    <x v="1"/>
  </r>
  <r>
    <n v="278"/>
    <n v="154"/>
    <s v="REFTECK SOLUTIONS EUROPE GMBH"/>
    <s v="0P5269300981, DISC,9R2190.30020.08Z3,TAI,  (869-2022)"/>
    <s v="DISC,9R2190.30020.08Z3,TAI,  (869-2022)"/>
    <n v="1580"/>
    <m/>
    <n v="1"/>
    <s v="EA"/>
    <n v="42935.309999999903"/>
    <n v="42935.309999999903"/>
    <n v="848190"/>
    <n v="7.4999999999999997E-2"/>
    <m/>
    <m/>
    <m/>
    <n v="0.1"/>
    <m/>
    <n v="0.18"/>
    <s v="III1679"/>
    <n v="3220.1482499999925"/>
    <m/>
    <n v="322.01482499999929"/>
    <n v="8365.9451534999807"/>
    <n v="11908.108228499972"/>
    <m/>
    <m/>
    <x v="1"/>
  </r>
  <r>
    <n v="279"/>
    <n v="136"/>
    <s v="Bently Nevada LLC"/>
    <s v="0P4119110032, PROBE,PROX,33070100251011IN,BENTLY-N,  (1007438733)"/>
    <s v="PROBE,PROX,33070100251011IN,BENTLY-N,  (1007438733)"/>
    <n v="1061"/>
    <m/>
    <n v="1"/>
    <s v="EA"/>
    <n v="42473.269999999902"/>
    <n v="42473.269999999902"/>
    <n v="85437099"/>
    <n v="7.4999999999999997E-2"/>
    <m/>
    <m/>
    <m/>
    <n v="0.1"/>
    <m/>
    <n v="0.18"/>
    <s v="III1160"/>
    <n v="3185.4952499999927"/>
    <m/>
    <n v="318.54952499999928"/>
    <n v="8275.9166594999806"/>
    <n v="11779.961434499972"/>
    <m/>
    <m/>
    <x v="1"/>
  </r>
  <r>
    <n v="280"/>
    <n v="130"/>
    <s v="SEW EURODRIVE INDIA PRIVATE LIMITED"/>
    <s v="0P1005011969  STATR,15016749,SEW-EURO  (I 2305020207)"/>
    <s v="STATR,15016749,SEW-EURO  (I 2305020207)"/>
    <n v="2338"/>
    <m/>
    <n v="1"/>
    <s v="EA"/>
    <n v="42413.91"/>
    <n v="42413.91"/>
    <n v="85030090"/>
    <n v="7.4999999999999997E-2"/>
    <m/>
    <m/>
    <m/>
    <n v="0.1"/>
    <m/>
    <n v="0.18"/>
    <s v="III374"/>
    <n v="3181.0432500000002"/>
    <m/>
    <n v="318.10432500000002"/>
    <n v="8264.3503635000015"/>
    <n v="11763.497938500001"/>
    <n v="171802178892"/>
    <s v="1003500"/>
    <x v="1"/>
  </r>
  <r>
    <n v="281"/>
    <n v="48"/>
    <s v="Statec - Binder GmbH"/>
    <s v="0P3766620210  BRG,ROD END,MLK1018,STATEC  (I 211585)"/>
    <s v="BRG,ROD END,MLK1018,STATEC  (I 211585)"/>
    <n v="7180"/>
    <m/>
    <n v="4"/>
    <s v="EA"/>
    <n v="10600.05"/>
    <n v="42400.2"/>
    <n v="84833000"/>
    <n v="7.4999999999999997E-2"/>
    <m/>
    <m/>
    <m/>
    <n v="0.1"/>
    <m/>
    <n v="0.18"/>
    <s v="III369A"/>
    <n v="3180.0149999999999"/>
    <m/>
    <n v="318.00150000000002"/>
    <n v="8261.678969999999"/>
    <n v="11759.695469999999"/>
    <n v="171801924210"/>
    <s v="1003284"/>
    <x v="1"/>
  </r>
  <r>
    <n v="282"/>
    <n v="131"/>
    <s v="Fluitron, Inc."/>
    <s v="0P0801030745  PIST RTNR,A-12764,FLUITRON  (I 190806)"/>
    <s v="PIST RTNR,A-12764,FLUITRON  (I 190806)"/>
    <n v="603"/>
    <m/>
    <n v="2"/>
    <s v="EA"/>
    <n v="20836.919999999998"/>
    <n v="41673.839999999997"/>
    <n v="84839000"/>
    <n v="7.4999999999999997E-2"/>
    <m/>
    <m/>
    <m/>
    <n v="0.1"/>
    <m/>
    <n v="0.18"/>
    <s v="III369A"/>
    <n v="3125.5379999999996"/>
    <m/>
    <n v="312.55379999999997"/>
    <n v="8120.1477239999995"/>
    <n v="11558.239523999999"/>
    <n v="171902524253"/>
    <s v="1004641"/>
    <x v="1"/>
  </r>
  <r>
    <n v="283"/>
    <n v="84"/>
    <s v="Statec - Binder GmbH"/>
    <s v="0P3766620594  PIN,SWIVEL,FIXING,MPZZ10009,STATEC  (I 211585)"/>
    <s v="PIN,SWIVEL,FIXING,MPZZ10009,STATEC  (I 211585)"/>
    <n v="7226"/>
    <m/>
    <n v="8"/>
    <s v="EA"/>
    <n v="5204.5137500000001"/>
    <n v="41636.11"/>
    <n v="73269099"/>
    <n v="0.25"/>
    <m/>
    <m/>
    <m/>
    <n v="0.1"/>
    <m/>
    <n v="0.18"/>
    <s v="III238"/>
    <n v="10409.0275"/>
    <m/>
    <n v="1040.90275"/>
    <n v="9555.4872449999984"/>
    <n v="21005.417494999998"/>
    <n v="171801924210"/>
    <s v="1003284"/>
    <x v="1"/>
  </r>
  <r>
    <n v="284"/>
    <n v="133"/>
    <s v="SEW EURODRIVE INDIA PRIVATE LIMITED"/>
    <s v="0P1005011976  STATR,15030997,SEW-EURO  (I 2305020207)"/>
    <s v="STATR,15030997,SEW-EURO  (I 2305020207)"/>
    <n v="2341"/>
    <m/>
    <n v="1"/>
    <s v="EA"/>
    <n v="41501.65"/>
    <n v="41501.65"/>
    <n v="85030090"/>
    <n v="7.4999999999999997E-2"/>
    <m/>
    <m/>
    <m/>
    <n v="0.1"/>
    <m/>
    <n v="0.18"/>
    <s v="III374"/>
    <n v="3112.6237500000002"/>
    <m/>
    <n v="311.26237500000002"/>
    <n v="8086.5965024999996"/>
    <n v="11510.4826275"/>
    <n v="171802178892"/>
    <s v="1003500"/>
    <x v="1"/>
  </r>
  <r>
    <n v="285"/>
    <n v="191"/>
    <s v="Kobe Steel, Ltd."/>
    <s v="0P0801060176  PIPE FTG,FPM,M01204618 07,KOBE  (I 18-19764,5-0)"/>
    <s v="PIPE FTG,FPM,M01204618 07,KOBE  (I 18-19764,5-0)"/>
    <n v="1117"/>
    <m/>
    <n v="1"/>
    <s v="EA"/>
    <n v="41478"/>
    <n v="41478"/>
    <n v="84149090"/>
    <n v="7.4999999999999997E-2"/>
    <m/>
    <m/>
    <m/>
    <n v="0.1"/>
    <m/>
    <n v="0.18"/>
    <s v="III317B"/>
    <n v="3110.85"/>
    <m/>
    <n v="311.08500000000004"/>
    <n v="8081.9882999999991"/>
    <n v="11503.923299999999"/>
    <n v="171900089082"/>
    <n v="1000171"/>
    <x v="1"/>
  </r>
  <r>
    <n v="286"/>
    <n v="18"/>
    <s v="SEW EURODRIVE INDIA PRIVATE LIMITED"/>
    <s v="0P1001120044  GEARED MOT,WA30 DRE80M4 C,SEW-EURO  (I 2305020206)"/>
    <s v="GEARED MOT,WA30 DRE80M4 C,SEW-EURO  (I 2305020206)"/>
    <n v="1513"/>
    <m/>
    <n v="1"/>
    <s v="EA"/>
    <n v="41005.47"/>
    <n v="41005.47"/>
    <n v="85015110"/>
    <n v="0.15"/>
    <m/>
    <m/>
    <m/>
    <n v="0.1"/>
    <m/>
    <n v="0.18"/>
    <s v="III372"/>
    <n v="6150.8204999999998"/>
    <m/>
    <n v="615.08204999999998"/>
    <n v="8598.8470589999997"/>
    <n v="15364.749608999999"/>
    <n v="171801881672"/>
    <s v="1003202"/>
    <x v="1"/>
  </r>
  <r>
    <n v="287"/>
    <n v="40"/>
    <s v="SIMPEX ENGINEERING INC"/>
    <s v="0P3038050009  PIPING KIT,250008-98-00,MARLAND  (100001537)"/>
    <s v="PIPING KIT,250008-98-00,MARLAND  (100001537)"/>
    <n v="6915"/>
    <m/>
    <n v="1"/>
    <s v="EA"/>
    <n v="40793.910000000003"/>
    <n v="40793.910000000003"/>
    <n v="82079090"/>
    <n v="0.1"/>
    <m/>
    <m/>
    <m/>
    <n v="0.1"/>
    <m/>
    <n v="0.18"/>
    <s v="III298"/>
    <n v="4079.3910000000005"/>
    <m/>
    <n v="407.93910000000005"/>
    <n v="8150.6232180000015"/>
    <n v="12637.953318000003"/>
    <n v="171601690842"/>
    <s v="0002893"/>
    <x v="1"/>
  </r>
  <r>
    <n v="288"/>
    <n v="44"/>
    <s v="SIMPEX ENGINEERING INC"/>
    <s v="0P3038050014  PIPING KIT,250005-98-00,MARLAND  (100001537)"/>
    <s v="PIPING KIT,250005-98-00,MARLAND  (100001537)"/>
    <n v="6919"/>
    <m/>
    <n v="1"/>
    <s v="EA"/>
    <n v="40793.910000000003"/>
    <n v="40793.910000000003"/>
    <n v="82079090"/>
    <n v="0.1"/>
    <m/>
    <m/>
    <m/>
    <n v="0.1"/>
    <m/>
    <n v="0.18"/>
    <s v="III298"/>
    <n v="4079.3910000000005"/>
    <m/>
    <n v="407.93910000000005"/>
    <n v="8150.6232180000015"/>
    <n v="12637.953318000003"/>
    <n v="171601690842"/>
    <s v="0002893"/>
    <x v="1"/>
  </r>
  <r>
    <n v="289"/>
    <n v="155"/>
    <s v="Metso Flow Control Oy"/>
    <s v="0P5270010527  BODY,VLV,815W112236XZC70,METSO  (001520563)"/>
    <s v="BODY,VLV,815W112236XZC70,METSO  (001520563)"/>
    <n v="17759"/>
    <m/>
    <n v="1"/>
    <s v="EA"/>
    <n v="39863.089999999997"/>
    <n v="39863.089999999997"/>
    <n v="84819090"/>
    <n v="7.4999999999999997E-2"/>
    <m/>
    <m/>
    <m/>
    <n v="0.1"/>
    <m/>
    <n v="0.18"/>
    <s v="III368"/>
    <n v="2989.7317499999995"/>
    <m/>
    <n v="298.97317499999997"/>
    <n v="7767.3230864999987"/>
    <n v="11056.028011499999"/>
    <n v="171702645240"/>
    <s v="1004046"/>
    <x v="1"/>
  </r>
  <r>
    <n v="290"/>
    <n v="11"/>
    <s v="SEW EURODRIVE INDIA PRIVATE LIMITED"/>
    <s v="0P1001120027  GEAR MOT,0.75KW,WF30 DRE80M4,SEW-EURO  (I 2305020206)"/>
    <s v="GEAR MOT,0.75KW,WF30 DRE80M4,SEW-EURO  (I 2305020206)"/>
    <n v="1506"/>
    <m/>
    <n v="1"/>
    <s v="EA"/>
    <n v="39386.6"/>
    <n v="39386.6"/>
    <n v="85015110"/>
    <n v="0.15"/>
    <m/>
    <m/>
    <m/>
    <n v="0.1"/>
    <m/>
    <n v="0.18"/>
    <s v="III372"/>
    <n v="5907.99"/>
    <m/>
    <n v="590.79899999999998"/>
    <n v="8259.3700199999985"/>
    <n v="14758.159019999999"/>
    <n v="171801881672"/>
    <s v="1003202"/>
    <x v="1"/>
  </r>
  <r>
    <n v="291"/>
    <n v="126"/>
    <s v="Motherwell Tank Proctection"/>
    <s v="0P5268190011  PVRV,2IN,0.0065BAR,CL150,AL,CNC380,MTP  (5821)"/>
    <s v="PVRV,2IN,0.0065BAR,CL150,AL,CNC380,MTP  (5821)"/>
    <n v="16989"/>
    <m/>
    <n v="1"/>
    <s v="EA"/>
    <n v="39295.85"/>
    <n v="39295.85"/>
    <n v="84818049"/>
    <n v="7.4999999999999997E-2"/>
    <m/>
    <m/>
    <m/>
    <n v="0.1"/>
    <m/>
    <n v="0.18"/>
    <s v="III368"/>
    <n v="2947.1887499999998"/>
    <m/>
    <n v="294.71887499999997"/>
    <n v="7656.7963724999991"/>
    <n v="10898.703997499999"/>
    <n v="171802966090"/>
    <s v="1004750"/>
    <x v="1"/>
  </r>
  <r>
    <n v="292"/>
    <n v="153"/>
    <s v="REFTECK SOLUTIONS EUROPE GMBH"/>
    <s v="0P5269300980, DISC HLDR,9R2190.58520.YAZZ,TAI,  (869-2022)"/>
    <s v="DISC HLDR,9R2190.58520.YAZZ,TAI,  (869-2022)"/>
    <n v="1579"/>
    <m/>
    <n v="1"/>
    <s v="EA"/>
    <n v="39181.589999999902"/>
    <n v="39181.589999999902"/>
    <n v="848190"/>
    <n v="7.4999999999999997E-2"/>
    <m/>
    <m/>
    <m/>
    <n v="0.1"/>
    <m/>
    <n v="0.18"/>
    <s v="III1678"/>
    <n v="2938.6192499999925"/>
    <m/>
    <n v="293.86192499999925"/>
    <n v="7634.5328114999811"/>
    <n v="10867.013986499973"/>
    <m/>
    <m/>
    <x v="1"/>
  </r>
  <r>
    <n v="293"/>
    <n v="41"/>
    <s v="SIMPEX ENGINEERING INC"/>
    <s v="0P3038050011  OIL SEAL,250001-07-000,MARLAND  (100001537)"/>
    <s v="OIL SEAL,250001-07-000,MARLAND  (100001537)"/>
    <n v="6916"/>
    <m/>
    <n v="1"/>
    <s v="EA"/>
    <n v="39162.400000000001"/>
    <n v="39162.400000000001"/>
    <n v="82079090"/>
    <n v="0.1"/>
    <m/>
    <m/>
    <m/>
    <n v="0.1"/>
    <m/>
    <n v="0.18"/>
    <s v="III298"/>
    <n v="3916.2400000000002"/>
    <m/>
    <n v="391.62400000000002"/>
    <n v="7824.6475200000004"/>
    <n v="12132.51152"/>
    <n v="171601690842"/>
    <s v="0002893"/>
    <x v="1"/>
  </r>
  <r>
    <n v="294"/>
    <n v="136"/>
    <s v="Fluitron, Inc."/>
    <s v="0P0801030836  BSH,SFT,1111,FLUITRON  (I 190806)"/>
    <s v="BSH,SFT,1111,FLUITRON  (I 190806)"/>
    <n v="616"/>
    <m/>
    <n v="2"/>
    <s v="EA"/>
    <n v="19378.48"/>
    <n v="38756.959999999999"/>
    <n v="84839000"/>
    <n v="7.4999999999999997E-2"/>
    <m/>
    <m/>
    <m/>
    <n v="0.1"/>
    <m/>
    <n v="0.18"/>
    <s v="III369A"/>
    <n v="2906.7719999999999"/>
    <m/>
    <n v="290.67720000000003"/>
    <n v="7551.7936559999989"/>
    <n v="10749.242855999999"/>
    <n v="171902524253"/>
    <s v="1004641"/>
    <x v="1"/>
  </r>
  <r>
    <n v="295"/>
    <n v="75"/>
    <s v="Statec - Binder GmbH"/>
    <s v="0P3766620582  SFT,DRIVE,ZFA10111,STATEC  (I 211585)"/>
    <s v="SFT,DRIVE,ZFA10111,STATEC  (I 211585)"/>
    <n v="7217"/>
    <m/>
    <n v="1"/>
    <s v="EA"/>
    <n v="38754.32"/>
    <n v="38754.32"/>
    <n v="84229090"/>
    <n v="7.4999999999999997E-2"/>
    <m/>
    <m/>
    <m/>
    <n v="0.1"/>
    <m/>
    <n v="0.18"/>
    <s v="III323"/>
    <n v="2906.5740000000001"/>
    <m/>
    <n v="290.6574"/>
    <n v="7551.2792519999994"/>
    <n v="10748.510651999999"/>
    <n v="171801924210"/>
    <s v="1003284"/>
    <x v="2"/>
  </r>
  <r>
    <n v="296"/>
    <n v="100"/>
    <s v="Statec - Binder GmbH"/>
    <s v="0P3766780057  RLR,PRESTRETCH,SCA0000483,STATEC  (I 211585)"/>
    <s v="RLR,PRESTRETCH,SCA0000483,STATEC  (I 211585)"/>
    <n v="7247"/>
    <m/>
    <n v="1"/>
    <s v="EA"/>
    <n v="38701.54"/>
    <n v="38701.54"/>
    <n v="84229090"/>
    <n v="7.4999999999999997E-2"/>
    <m/>
    <m/>
    <m/>
    <n v="0.1"/>
    <m/>
    <n v="0.18"/>
    <s v="III323"/>
    <n v="2902.6154999999999"/>
    <m/>
    <n v="290.26155"/>
    <n v="7540.9950690000005"/>
    <n v="10733.872119"/>
    <n v="171801924210"/>
    <s v="1003284"/>
    <x v="1"/>
  </r>
  <r>
    <n v="297"/>
    <n v="135"/>
    <s v="SEW EURODRIVE INDIA PRIVATE LIMITED"/>
    <s v="0P1005011982  STATR,15052907,SEW-EURO  (I 2305020208)"/>
    <s v="STATR,15052907,SEW-EURO  (I 2305020208)"/>
    <n v="2343"/>
    <m/>
    <n v="1"/>
    <s v="EA"/>
    <n v="38311.74"/>
    <n v="38311.74"/>
    <n v="85030090"/>
    <n v="7.4999999999999997E-2"/>
    <m/>
    <m/>
    <m/>
    <n v="0.1"/>
    <m/>
    <n v="0.18"/>
    <s v="III374"/>
    <n v="2873.3804999999998"/>
    <m/>
    <n v="287.33805000000001"/>
    <n v="7465.0425389999991"/>
    <n v="10625.761089"/>
    <n v="171802178892"/>
    <s v="1003500"/>
    <x v="1"/>
  </r>
  <r>
    <n v="298"/>
    <n v="126"/>
    <s v="Kobe Steel, Ltd."/>
    <s v="0P0801030483  SEAT,THR,20S-A58066 AQ,KOBE  (16-25523-4-0)"/>
    <s v="SEAT,THR,20S-A58066 AQ,KOBE  (16-25523-4-0)"/>
    <n v="518"/>
    <m/>
    <n v="2"/>
    <s v="EA"/>
    <n v="19080"/>
    <n v="38160"/>
    <n v="84149090"/>
    <n v="7.4999999999999997E-2"/>
    <m/>
    <m/>
    <m/>
    <n v="0.1"/>
    <m/>
    <n v="0.18"/>
    <s v="III317B"/>
    <n v="2862"/>
    <m/>
    <n v="286.2"/>
    <n v="7435.4759999999987"/>
    <n v="10583.675999999999"/>
    <n v="171901200074"/>
    <s v="1002166"/>
    <x v="1"/>
  </r>
  <r>
    <n v="299"/>
    <n v="153"/>
    <s v="SPX INTERNATIONAL LTD"/>
    <s v="0P3937010011  SEAL,SMALL SECTION,3131-0005-05,GD-ENGG  (I 92816231)"/>
    <s v="SEAL,SMALL SECTION,3131-0005-05,GD-ENGG  (I 92816231)"/>
    <n v="7879"/>
    <m/>
    <n v="2"/>
    <s v="EA"/>
    <n v="19067.3"/>
    <n v="38134.6"/>
    <n v="40169390"/>
    <n v="0.1"/>
    <m/>
    <m/>
    <m/>
    <n v="0.1"/>
    <m/>
    <n v="0.18"/>
    <s v="III123A"/>
    <n v="3813.46"/>
    <m/>
    <n v="381.346"/>
    <n v="7619.2930799999986"/>
    <n v="11814.09908"/>
    <n v="171902754354"/>
    <s v="1005072"/>
    <x v="1"/>
  </r>
  <r>
    <n v="300"/>
    <n v="25"/>
    <s v="Kobe Steel, Ltd."/>
    <s v="0P0631060585, DISC CPLG,LM-500G10A-41A#01,KOBE,  (21-28097 28098-0)"/>
    <s v="DISC CPLG,LM-500G10A-41A#01,KOBE,  (21-28097 28098-0)"/>
    <n v="50"/>
    <m/>
    <n v="1"/>
    <s v="EA"/>
    <n v="37917.910000000003"/>
    <n v="37917.910000000003"/>
    <n v="85389000"/>
    <n v="7.4999999999999997E-2"/>
    <m/>
    <m/>
    <m/>
    <n v="0.1"/>
    <m/>
    <n v="0.18"/>
    <s v="III149"/>
    <n v="2843.8432500000004"/>
    <m/>
    <n v="284.38432500000005"/>
    <n v="7388.3047635000003"/>
    <n v="10516.532338500001"/>
    <m/>
    <m/>
    <x v="1"/>
  </r>
  <r>
    <n v="301"/>
    <n v="43"/>
    <s v="Kobe Steel, Ltd."/>
    <s v="0P0631080545, CONED DISC SPRG1,LM-500H10A-15A,KOBE,  (21-28097 28098-0)"/>
    <s v="CONED DISC SPRG1,LM-500H10A-15A,KOBE,  (21-28097 28098-0)"/>
    <n v="68"/>
    <m/>
    <n v="4"/>
    <s v="EA"/>
    <n v="37917.910000000003"/>
    <n v="37917.910000000003"/>
    <n v="85389000"/>
    <n v="7.4999999999999997E-2"/>
    <m/>
    <m/>
    <m/>
    <n v="0.1"/>
    <m/>
    <n v="0.18"/>
    <s v="III167"/>
    <n v="2843.8432500000004"/>
    <m/>
    <n v="284.38432500000005"/>
    <n v="7388.3047635000003"/>
    <n v="10516.532338500001"/>
    <m/>
    <m/>
    <x v="1"/>
  </r>
  <r>
    <n v="302"/>
    <n v="254"/>
    <s v="Control Component India Pvt. Ltd"/>
    <s v="0P5270030230  STUD,323703004,CCI  (I CD970000423)"/>
    <s v="STUD,323703004,CCI  (I CD970000423)"/>
    <n v="18648"/>
    <m/>
    <n v="2"/>
    <s v="EA"/>
    <n v="18858.080000000002"/>
    <n v="37716.160000000003"/>
    <n v="84819090"/>
    <n v="7.4999999999999997E-2"/>
    <m/>
    <m/>
    <m/>
    <n v="0.1"/>
    <m/>
    <n v="0.18"/>
    <s v="III368"/>
    <n v="2828.712"/>
    <m/>
    <n v="282.87119999999999"/>
    <n v="7348.9937760000003"/>
    <n v="10460.576976"/>
    <n v="351800186603"/>
    <n v="3005002"/>
    <x v="1"/>
  </r>
  <r>
    <n v="303"/>
    <n v="52"/>
    <s v="Statec - Binder GmbH"/>
    <s v="0P3766620270  SFT,DRV,XUHP221612,STATEC  (I 211585)"/>
    <s v="SFT,DRV,XUHP221612,STATEC  (I 211585)"/>
    <n v="7184"/>
    <m/>
    <n v="1"/>
    <s v="EA"/>
    <n v="37226.14"/>
    <n v="37226.14"/>
    <n v="84229090"/>
    <n v="7.4999999999999997E-2"/>
    <m/>
    <m/>
    <m/>
    <n v="0.1"/>
    <m/>
    <n v="0.18"/>
    <s v="III323"/>
    <n v="2791.9604999999997"/>
    <m/>
    <n v="279.19604999999996"/>
    <n v="7253.513379"/>
    <n v="10324.669929"/>
    <n v="171801924210"/>
    <s v="1003284"/>
    <x v="1"/>
  </r>
  <r>
    <n v="304"/>
    <n v="156"/>
    <s v="REFTECK SOLUTIONS EUROPE GMBH"/>
    <s v="0P5269300984, O-RING SET,927000.28121.PI3Z,TAI,  (869-2022)"/>
    <s v="O-RING SET,927000.28121.PI3Z,TAI,  (869-2022)"/>
    <n v="1582"/>
    <m/>
    <n v="2"/>
    <s v="EA"/>
    <n v="37188.870000000003"/>
    <n v="37188.870000000003"/>
    <n v="848190"/>
    <n v="7.4999999999999997E-2"/>
    <m/>
    <m/>
    <m/>
    <n v="0.1"/>
    <m/>
    <n v="0.18"/>
    <s v="III1681"/>
    <n v="2789.16525"/>
    <m/>
    <n v="278.91652500000004"/>
    <n v="7246.2513195000001"/>
    <n v="10314.3330945"/>
    <m/>
    <m/>
    <x v="4"/>
  </r>
  <r>
    <n v="305"/>
    <n v="54"/>
    <s v="Coperion K-Tron (Switzerland) LLC"/>
    <s v="0P0655800209, WORM GEAR SET,9522-30295,K-TRON,  (30194902,  302114380)"/>
    <s v="WORM GEAR SET,9522-30295,K-TRON,  (30194902,  302114380)"/>
    <n v="80"/>
    <m/>
    <n v="1"/>
    <s v="EA"/>
    <n v="36988.720000000001"/>
    <n v="36988.720000000001"/>
    <n v="848390"/>
    <n v="7.4999999999999997E-2"/>
    <m/>
    <m/>
    <m/>
    <n v="0.1"/>
    <m/>
    <n v="0.18"/>
    <s v="III179"/>
    <n v="2774.154"/>
    <m/>
    <n v="277.41540000000003"/>
    <n v="7207.2520919999997"/>
    <n v="10258.821491999999"/>
    <m/>
    <m/>
    <x v="1"/>
  </r>
  <r>
    <n v="306"/>
    <n v="149"/>
    <s v="REFTECK SOLUTIONS EUROPE GMBH"/>
    <s v="0P5269300976, NOZL,W21140.08130.XH1Z,TAI,  (869-2022)"/>
    <s v="NOZL,W21140.08130.XH1Z,TAI,  (869-2022)"/>
    <n v="1575"/>
    <m/>
    <n v="1"/>
    <s v="EA"/>
    <n v="36929.019999999902"/>
    <n v="36929.019999999902"/>
    <n v="848190"/>
    <n v="7.4999999999999997E-2"/>
    <m/>
    <m/>
    <m/>
    <n v="0.1"/>
    <m/>
    <n v="0.18"/>
    <s v="III1674"/>
    <n v="2769.6764999999928"/>
    <m/>
    <n v="276.96764999999931"/>
    <n v="7195.6195469999811"/>
    <n v="10242.263696999973"/>
    <m/>
    <m/>
    <x v="1"/>
  </r>
  <r>
    <n v="307"/>
    <n v="25"/>
    <s v="Siemens Limited"/>
    <s v="0P1003020018  BRD,OUT,FLTR,690V,2T500EK082,LOHER  (9061707572)"/>
    <s v="BRD,OUT,FLTR,690V,2T500EK082,LOHER  (9061707572)"/>
    <n v="1552"/>
    <m/>
    <n v="1"/>
    <s v="EA"/>
    <n v="36903.660000000003"/>
    <n v="36903.660000000003"/>
    <n v="85044090"/>
    <n v="0.2"/>
    <m/>
    <m/>
    <m/>
    <n v="0.1"/>
    <m/>
    <n v="0.18"/>
    <s v="III375"/>
    <n v="7380.7320000000009"/>
    <m/>
    <n v="738.07320000000016"/>
    <n v="8104.0437360000005"/>
    <n v="16222.848936000002"/>
    <n v="171702612222"/>
    <s v="1004015"/>
    <x v="1"/>
  </r>
  <r>
    <n v="308"/>
    <n v="46"/>
    <s v="The Japan Steel Works, Ltd."/>
    <s v="0P0631080260  CAP SCR,HEX SOC,0A4100080570 2,JPSTL  (I MA18-0943)"/>
    <s v="CAP SCR,HEX SOC,0A4100080570 2,JPSTL  (I MA18-0943)"/>
    <n v="167"/>
    <m/>
    <n v="12"/>
    <s v="EA"/>
    <n v="3051"/>
    <n v="36612"/>
    <n v="73181900"/>
    <n v="0.15"/>
    <m/>
    <m/>
    <m/>
    <n v="0.1"/>
    <m/>
    <n v="0.18"/>
    <s v="III232"/>
    <n v="5491.8"/>
    <m/>
    <n v="549.18000000000006"/>
    <n v="7677.5364"/>
    <n v="13718.5164"/>
    <n v="171902416475"/>
    <s v="1004744"/>
    <x v="1"/>
  </r>
  <r>
    <n v="309"/>
    <n v="130"/>
    <s v="REFTECK SOLUTIONS EUROPE GMBH"/>
    <s v="0P4102206449, SPARE KIT,F/M40TS7A110-HC,MVA,  (12432023)"/>
    <s v="SPARE KIT,F/M40TS7A110-HC,MVA,  (12432023)"/>
    <n v="924"/>
    <m/>
    <n v="1"/>
    <s v="ST"/>
    <n v="36210.919999999896"/>
    <n v="36210.919999999896"/>
    <n v="85389000"/>
    <n v="7.4999999999999997E-2"/>
    <m/>
    <m/>
    <m/>
    <n v="0.1"/>
    <m/>
    <n v="0.18"/>
    <s v="III1023"/>
    <n v="2715.8189999999922"/>
    <m/>
    <n v="271.58189999999922"/>
    <n v="7055.6977619999789"/>
    <n v="10043.098661999971"/>
    <m/>
    <m/>
    <x v="1"/>
  </r>
  <r>
    <n v="310"/>
    <n v="140"/>
    <s v="Nidec ASI S.p.A"/>
    <s v="0P4151070017, SW,PRESS,1/4IN BSP,30TO300BAR,K57,FOX,  (317001864)"/>
    <s v="SW,PRESS,1/4IN BSP,30TO300BAR,K57,FOX,  (317001864)"/>
    <n v="1078"/>
    <m/>
    <n v="1"/>
    <s v="EA"/>
    <n v="36196.61"/>
    <n v="36196.61"/>
    <n v="850300"/>
    <n v="7.4999999999999997E-2"/>
    <m/>
    <m/>
    <m/>
    <n v="0.1"/>
    <m/>
    <n v="0.18"/>
    <s v="III1177"/>
    <n v="2714.74575"/>
    <m/>
    <n v="271.47457500000002"/>
    <n v="7052.9094585000003"/>
    <n v="10039.1297835"/>
    <m/>
    <m/>
    <x v="1"/>
  </r>
  <r>
    <n v="311"/>
    <n v="55"/>
    <s v="Statec - Binder GmbH"/>
    <s v="0P3766620283  SFT,DRV,ZFA13146,STATEC  (I 211585)"/>
    <s v="SFT,DRV,ZFA13146,STATEC  (I 211585)"/>
    <n v="7187"/>
    <m/>
    <n v="1"/>
    <s v="EA"/>
    <n v="36125.879999999997"/>
    <n v="36125.879999999997"/>
    <n v="84229090"/>
    <n v="7.4999999999999997E-2"/>
    <m/>
    <m/>
    <m/>
    <n v="0.1"/>
    <m/>
    <n v="0.18"/>
    <s v="III323"/>
    <n v="2709.4409999999998"/>
    <m/>
    <n v="270.94409999999999"/>
    <n v="7039.1277179999988"/>
    <n v="10019.512817999999"/>
    <n v="171801924210"/>
    <s v="1003284"/>
    <x v="1"/>
  </r>
  <r>
    <n v="312"/>
    <n v="13"/>
    <s v="SEW EURODRIVE INDIA PRIVATE LIMITED"/>
    <s v="0P1001120031  GEARED MOT,0.25KW,SA37 DR63L4,SEW-EURO  (I 2305020206)"/>
    <s v="GEARED MOT,0.25KW,SA37 DR63L4,SEW-EURO  (I 2305020206)"/>
    <n v="1508"/>
    <m/>
    <n v="1"/>
    <s v="EA"/>
    <n v="36010.18"/>
    <n v="36010.18"/>
    <n v="85015110"/>
    <n v="0.15"/>
    <m/>
    <m/>
    <m/>
    <n v="0.1"/>
    <m/>
    <n v="0.18"/>
    <s v="III372"/>
    <n v="5401.527"/>
    <m/>
    <n v="540.15269999999998"/>
    <n v="7551.3347459999995"/>
    <n v="13493.014445999999"/>
    <n v="171801881672"/>
    <s v="1003202"/>
    <x v="1"/>
  </r>
  <r>
    <n v="313"/>
    <n v="268"/>
    <s v="Control Component India Pvt. Ltd"/>
    <s v="0P5270030257  STUD,023703002,CCI  (I CD970000423)"/>
    <s v="STUD,023703002,CCI  (I CD970000423)"/>
    <n v="18666"/>
    <m/>
    <n v="4"/>
    <s v="EA"/>
    <n v="8978.1175000000003"/>
    <n v="35912.47"/>
    <n v="84819090"/>
    <n v="7.4999999999999997E-2"/>
    <m/>
    <m/>
    <m/>
    <n v="0.1"/>
    <m/>
    <n v="0.18"/>
    <s v="III368"/>
    <n v="2693.43525"/>
    <m/>
    <n v="269.343525"/>
    <n v="6997.5447795"/>
    <n v="9960.3235544999989"/>
    <n v="351800186603"/>
    <n v="3005002"/>
    <x v="1"/>
  </r>
  <r>
    <n v="314"/>
    <n v="109"/>
    <s v="SEW EURODRIVE INDIA PRIVATE LIMITED"/>
    <s v="0P1005011929  ROTR,13720082,SEW-EURO  (2305020206 2305020210)"/>
    <s v="ROTR,13720082,SEW-EURO  (2305020206 2305020210)"/>
    <n v="2317"/>
    <m/>
    <n v="6"/>
    <s v="EA"/>
    <n v="5805.32"/>
    <n v="34831.919999999998"/>
    <n v="85030090"/>
    <n v="7.4999999999999997E-2"/>
    <m/>
    <m/>
    <m/>
    <n v="0.1"/>
    <m/>
    <n v="0.18"/>
    <s v="III374"/>
    <n v="2612.3939999999998"/>
    <m/>
    <n v="261.23939999999999"/>
    <n v="6786.9996119999996"/>
    <n v="9660.6330119999984"/>
    <n v="171801881672"/>
    <s v="1003202"/>
    <x v="1"/>
  </r>
  <r>
    <n v="315"/>
    <n v="127"/>
    <s v="ARCA Regler GmbH"/>
    <s v="0P4102200044, ELEM,SEALING,VITON-B,2232196,LINDE,  (3592803/3620661)"/>
    <s v="ELEM,SEALING,VITON-B,2232196,LINDE,  (3592803/3620661)"/>
    <n v="847"/>
    <m/>
    <n v="3"/>
    <s v="EA"/>
    <n v="34804.93"/>
    <n v="34804.93"/>
    <n v="84818030"/>
    <n v="7.4999999999999997E-2"/>
    <m/>
    <m/>
    <m/>
    <n v="0.1"/>
    <m/>
    <n v="0.18"/>
    <s v="III946"/>
    <n v="2610.3697499999998"/>
    <m/>
    <n v="261.03697499999998"/>
    <n v="6781.7406105"/>
    <n v="9653.1473354999998"/>
    <m/>
    <m/>
    <x v="1"/>
  </r>
  <r>
    <n v="316"/>
    <n v="188"/>
    <s v="Kobe Steel, Ltd."/>
    <s v="0P0801060152  ELEM,STRNR,20S-A58064 BA,KOBE  (16-25523,4-0)"/>
    <s v="ELEM,STRNR,20S-A58064 BA,KOBE  (16-25523,4-0)"/>
    <n v="1112"/>
    <m/>
    <n v="1"/>
    <s v="EA"/>
    <n v="34572.800000000003"/>
    <n v="34572.800000000003"/>
    <n v="84819090"/>
    <n v="7.4999999999999997E-2"/>
    <m/>
    <m/>
    <m/>
    <n v="0.1"/>
    <m/>
    <n v="0.18"/>
    <s v="III368"/>
    <n v="2592.96"/>
    <m/>
    <n v="259.29599999999999"/>
    <n v="6736.5100800000009"/>
    <n v="9588.7660800000012"/>
    <n v="171702540973"/>
    <n v="1003881"/>
    <x v="1"/>
  </r>
  <r>
    <n v="317"/>
    <n v="129"/>
    <s v="Fluitron, Inc."/>
    <s v="0P0801030720  SIG CLASS,A-733-2,FLUITRON  (I 190806)"/>
    <s v="SIG CLASS,A-733-2,FLUITRON  (I 190806)"/>
    <n v="601"/>
    <m/>
    <n v="6"/>
    <s v="EA"/>
    <n v="5729.07"/>
    <n v="34374.42"/>
    <n v="84839000"/>
    <n v="7.4999999999999997E-2"/>
    <m/>
    <m/>
    <m/>
    <n v="0.1"/>
    <m/>
    <n v="0.18"/>
    <s v="III369A"/>
    <n v="2578.0814999999998"/>
    <m/>
    <n v="257.80815000000001"/>
    <n v="6697.855736999999"/>
    <n v="9533.745386999999"/>
    <n v="171902524253"/>
    <s v="1004641"/>
    <x v="1"/>
  </r>
  <r>
    <n v="318"/>
    <n v="127"/>
    <s v="I.S.G. SpA"/>
    <s v="0P3902040044  V-RING,VITON,60026,ROOTS  (I BC18 180115)"/>
    <s v="V-RING,VITON,60026,ROOTS  (I BC18 180115)"/>
    <n v="7507"/>
    <m/>
    <n v="1"/>
    <s v="EA"/>
    <n v="34340.949999999997"/>
    <n v="34340.949999999997"/>
    <n v="84219900"/>
    <n v="0.1"/>
    <m/>
    <m/>
    <m/>
    <n v="0.1"/>
    <m/>
    <n v="0.18"/>
    <s v="III322"/>
    <n v="3434.0949999999998"/>
    <m/>
    <n v="343.40949999999998"/>
    <n v="6861.3218099999995"/>
    <n v="10638.82631"/>
    <n v="171803185595"/>
    <s v="1005066"/>
    <x v="1"/>
  </r>
  <r>
    <n v="319"/>
    <n v="135"/>
    <s v="Fluitron, Inc."/>
    <s v="0P0801030830  OIL SEAL,1108,FLUITRON  (I 190806)"/>
    <s v="OIL SEAL,1108,FLUITRON  (I 190806)"/>
    <n v="615"/>
    <m/>
    <n v="4"/>
    <s v="EA"/>
    <n v="8577.7199999999993"/>
    <n v="34310.879999999997"/>
    <n v="84839000"/>
    <n v="7.4999999999999997E-2"/>
    <m/>
    <m/>
    <m/>
    <n v="0.1"/>
    <m/>
    <n v="0.18"/>
    <s v="III369A"/>
    <n v="2573.3159999999998"/>
    <m/>
    <n v="257.33159999999998"/>
    <n v="6685.4749679999986"/>
    <n v="9516.1225679999989"/>
    <n v="171902524253"/>
    <s v="1004641"/>
    <x v="1"/>
  </r>
  <r>
    <n v="320"/>
    <n v="112"/>
    <s v="AMARILLO GEAR COMPANY LLC"/>
    <s v="0P3039100142, BELOW GEAR SPCR,453-A36,AMARILLO,  (116944)"/>
    <s v="BELOW GEAR SPCR,453-A36,AMARILLO,  (116944)"/>
    <n v="678"/>
    <m/>
    <n v="4"/>
    <s v="EA"/>
    <n v="34221.370000000003"/>
    <n v="34221.370000000003"/>
    <n v="84834000"/>
    <n v="7.4999999999999997E-2"/>
    <m/>
    <m/>
    <m/>
    <n v="0.1"/>
    <m/>
    <n v="0.18"/>
    <s v="III777"/>
    <n v="2566.60275"/>
    <m/>
    <n v="256.66027500000001"/>
    <n v="6668.0339445"/>
    <n v="9491.2969694999992"/>
    <m/>
    <m/>
    <x v="1"/>
  </r>
  <r>
    <n v="321"/>
    <n v="217"/>
    <s v="Gutor Electronic LLC"/>
    <s v="0P1147010724  FUSE,450X30,511-0073,GUTOR  (I 99015754)"/>
    <s v="FUSE,450X30,511-0073,GUTOR  (I 99015754)"/>
    <n v="2875"/>
    <m/>
    <n v="2"/>
    <s v="EA"/>
    <n v="16977.740000000002"/>
    <n v="33955.480000000003"/>
    <n v="85361010"/>
    <n v="0.1"/>
    <m/>
    <m/>
    <m/>
    <n v="0.1"/>
    <m/>
    <n v="0.18"/>
    <s v="III388A"/>
    <n v="3395.5480000000007"/>
    <m/>
    <n v="339.55480000000011"/>
    <n v="6784.3049040000005"/>
    <n v="10519.407704000001"/>
    <n v="171902723882"/>
    <s v="1005016"/>
    <x v="2"/>
  </r>
  <r>
    <n v="322"/>
    <n v="113"/>
    <s v="AMARILLO GEAR COMPANY LLC"/>
    <s v="0P3039100143, HELI SPCR,XF-A36,AMARILLO,  (116944)"/>
    <s v="HELI SPCR,XF-A36,AMARILLO,  (116944)"/>
    <n v="679"/>
    <m/>
    <n v="1"/>
    <s v="EA"/>
    <n v="33841.709999999897"/>
    <n v="33841.709999999897"/>
    <n v="84834000"/>
    <n v="7.4999999999999997E-2"/>
    <m/>
    <m/>
    <m/>
    <n v="0.1"/>
    <m/>
    <n v="0.18"/>
    <s v="III778"/>
    <n v="2538.128249999992"/>
    <m/>
    <n v="253.81282499999921"/>
    <n v="6594.0571934999807"/>
    <n v="9385.9982684999723"/>
    <m/>
    <m/>
    <x v="1"/>
  </r>
  <r>
    <n v="323"/>
    <n v="160"/>
    <s v="REFTECK SOLUTIONS EUROPE GMBH"/>
    <s v="0P5269320453, SPRG,000003.25370.AMZM,TAI,  (869-2022)"/>
    <s v="SPRG,000003.25370.AMZM,TAI,  (869-2022)"/>
    <n v="1593"/>
    <m/>
    <n v="1"/>
    <s v="EA"/>
    <n v="33713.199999999903"/>
    <n v="33713.199999999903"/>
    <n v="848190"/>
    <n v="7.4999999999999997E-2"/>
    <m/>
    <m/>
    <m/>
    <n v="0.1"/>
    <m/>
    <n v="0.18"/>
    <s v="III1692"/>
    <n v="2528.4899999999925"/>
    <m/>
    <n v="252.84899999999925"/>
    <n v="6569.0170199999811"/>
    <n v="9350.3560199999738"/>
    <m/>
    <m/>
    <x v="1"/>
  </r>
  <r>
    <n v="324"/>
    <n v="281"/>
    <s v="Namsung Machinery Co., Ltd."/>
    <s v="0P2396070143  DC BRAKE COIL,H22003,NAMSUNG  (I NSK-1808-2)"/>
    <s v="DC BRAKE COIL,H22003,NAMSUNG  (I NSK-1808-2)"/>
    <n v="4552"/>
    <m/>
    <n v="2"/>
    <s v="ST"/>
    <n v="16739.075000000001"/>
    <n v="33478.15"/>
    <n v="85369090"/>
    <n v="0.1"/>
    <m/>
    <m/>
    <m/>
    <n v="0.1"/>
    <m/>
    <n v="0.18"/>
    <s v="III388A"/>
    <n v="3347.8150000000005"/>
    <m/>
    <n v="334.78150000000005"/>
    <n v="6688.9343699999999"/>
    <n v="10371.530870000001"/>
    <n v="171802317444"/>
    <n v="1003749"/>
    <x v="0"/>
  </r>
  <r>
    <n v="325"/>
    <n v="280"/>
    <s v="Namsung Machinery Co., Ltd."/>
    <s v="0P2396070142  DC BRAKE COIL,H32124,NAMSUNG  (I NSK-1808-2)"/>
    <s v="DC BRAKE COIL,H32124,NAMSUNG  (I NSK-1808-2)"/>
    <n v="4551"/>
    <m/>
    <n v="1"/>
    <s v="ST"/>
    <n v="33475.15"/>
    <n v="33475.15"/>
    <n v="85369090"/>
    <n v="0.1"/>
    <m/>
    <m/>
    <m/>
    <n v="0.1"/>
    <m/>
    <n v="0.18"/>
    <s v="III388A"/>
    <n v="3347.5150000000003"/>
    <m/>
    <n v="334.75150000000008"/>
    <n v="6688.3349699999999"/>
    <n v="10370.601470000001"/>
    <n v="171802317444"/>
    <n v="1003749"/>
    <x v="0"/>
  </r>
  <r>
    <n v="326"/>
    <n v="161"/>
    <s v="REFTECK SOLUTIONS EUROPE GMBH"/>
    <s v="0P5269320454, SPRG,000009.13100.MKZM,TAI,  (869-2022)"/>
    <s v="SPRG,000009.13100.MKZM,TAI,  (869-2022)"/>
    <n v="1594"/>
    <m/>
    <n v="1"/>
    <s v="EA"/>
    <n v="33391.279999999897"/>
    <n v="33391.279999999897"/>
    <n v="848190"/>
    <n v="7.4999999999999997E-2"/>
    <m/>
    <m/>
    <m/>
    <n v="0.1"/>
    <m/>
    <n v="0.18"/>
    <s v="III1693"/>
    <n v="2504.3459999999923"/>
    <m/>
    <n v="250.43459999999925"/>
    <n v="6506.2909079999799"/>
    <n v="9261.0715079999718"/>
    <m/>
    <m/>
    <x v="1"/>
  </r>
  <r>
    <n v="327"/>
    <n v="269"/>
    <s v="Control Component India Pvt. Ltd"/>
    <s v="0P5270030258  NUT,250440470,CCI  (I CD970000423)"/>
    <s v="NUT,250440470,CCI  (I CD970000423)"/>
    <n v="18667"/>
    <m/>
    <n v="4"/>
    <s v="EA"/>
    <n v="8317.0575000000008"/>
    <n v="33268.230000000003"/>
    <n v="84819090"/>
    <n v="7.4999999999999997E-2"/>
    <m/>
    <m/>
    <m/>
    <n v="0.1"/>
    <m/>
    <n v="0.18"/>
    <s v="III368"/>
    <n v="2495.1172500000002"/>
    <m/>
    <n v="249.51172500000004"/>
    <n v="6482.3146155000004"/>
    <n v="9226.9435905000009"/>
    <n v="351800186603"/>
    <n v="3005002"/>
    <x v="1"/>
  </r>
  <r>
    <n v="328"/>
    <n v="44"/>
    <s v="Kobe Steel, Ltd."/>
    <s v="0P0631080546, CONED DISC SPRG(2),LM-500H10A-16A,KOBE,  (21-28097 28098-0)"/>
    <s v="CONED DISC SPRG(2),LM-500H10A-16A,KOBE,  (21-28097 28098-0)"/>
    <n v="69"/>
    <m/>
    <n v="2"/>
    <s v="EA"/>
    <n v="33025.51"/>
    <n v="33025.51"/>
    <n v="85389000"/>
    <n v="7.4999999999999997E-2"/>
    <m/>
    <m/>
    <m/>
    <n v="0.1"/>
    <m/>
    <n v="0.18"/>
    <s v="III168"/>
    <n v="2476.9132500000001"/>
    <m/>
    <n v="247.69132500000001"/>
    <n v="6435.0206234999996"/>
    <n v="9159.6251984999999"/>
    <m/>
    <m/>
    <x v="1"/>
  </r>
  <r>
    <n v="329"/>
    <n v="93"/>
    <s v="Aug. Rath jun. GmBH"/>
    <s v="0P2574450051, REFR MAT,ANHR,RATH KA50-H,RATH,  (90525361)"/>
    <s v="REFR MAT,ANHR,RATH KA50-H,RATH,  (90525361)"/>
    <n v="493"/>
    <m/>
    <n v="90"/>
    <s v="EA"/>
    <n v="32827.779999999897"/>
    <n v="32827.779999999897"/>
    <n v="73181530"/>
    <n v="7.4999999999999997E-2"/>
    <m/>
    <m/>
    <m/>
    <n v="0.1"/>
    <m/>
    <n v="0.18"/>
    <s v="III592"/>
    <n v="2462.083499999992"/>
    <m/>
    <n v="246.2083499999992"/>
    <n v="6396.4929329999804"/>
    <n v="9104.7847829999719"/>
    <m/>
    <m/>
    <x v="1"/>
  </r>
  <r>
    <n v="330"/>
    <n v="190"/>
    <s v="Kobe Steel, Ltd."/>
    <s v="0P0801060172  PIPE FTG,FPM,M01204608 12,KOBE  (I 18-19764,5-0)"/>
    <s v="PIPE FTG,FPM,M01204608 12,KOBE  (I 18-19764,5-0)"/>
    <n v="1116"/>
    <m/>
    <n v="1"/>
    <s v="EA"/>
    <n v="32781"/>
    <n v="32781"/>
    <n v="84149090"/>
    <n v="7.4999999999999997E-2"/>
    <m/>
    <m/>
    <m/>
    <n v="0.1"/>
    <m/>
    <n v="0.18"/>
    <s v="III317B"/>
    <n v="2458.5749999999998"/>
    <m/>
    <n v="245.85749999999999"/>
    <n v="6387.3778499999989"/>
    <n v="9091.8103499999997"/>
    <n v="171900089082"/>
    <n v="1000171"/>
    <x v="1"/>
  </r>
  <r>
    <n v="331"/>
    <n v="155"/>
    <s v="REFTECK SOLUTIONS EUROPE GMBH"/>
    <s v="0P5269300982, GUIDE,973190.12421.XHZZ,TAI,  (869-2022)"/>
    <s v="GUIDE,973190.12421.XHZZ,TAI,  (869-2022)"/>
    <n v="1581"/>
    <m/>
    <n v="1"/>
    <s v="EA"/>
    <n v="32642.82"/>
    <n v="32642.82"/>
    <n v="848190"/>
    <n v="7.4999999999999997E-2"/>
    <m/>
    <m/>
    <m/>
    <n v="0.1"/>
    <m/>
    <n v="0.18"/>
    <s v="III1680"/>
    <n v="2448.2114999999999"/>
    <m/>
    <n v="244.82114999999999"/>
    <n v="6360.453477"/>
    <n v="9053.4861270000001"/>
    <m/>
    <m/>
    <x v="1"/>
  </r>
  <r>
    <n v="332"/>
    <n v="157"/>
    <s v="REFTECK SOLUTIONS EUROPE GMBH"/>
    <s v="0P5269300985, CRTG FLTR,092067.00080.XJZZ,TAI,  (869-2022)"/>
    <s v="CRTG FLTR,092067.00080.XJZZ,TAI,  (869-2022)"/>
    <n v="1583"/>
    <m/>
    <n v="1"/>
    <s v="EA"/>
    <n v="32429.68"/>
    <n v="32429.68"/>
    <n v="848190"/>
    <n v="7.4999999999999997E-2"/>
    <m/>
    <m/>
    <m/>
    <n v="0.1"/>
    <m/>
    <n v="0.18"/>
    <s v="III1682"/>
    <n v="2432.2260000000001"/>
    <m/>
    <n v="243.22260000000003"/>
    <n v="6318.9231480000008"/>
    <n v="8994.3717480000014"/>
    <m/>
    <m/>
    <x v="1"/>
  </r>
  <r>
    <n v="333"/>
    <n v="212"/>
    <s v="Gutor Electronic LLC"/>
    <s v="0P1147010717  MECH KIT,775 1PH,0M-97221,GUTOR  (I 99015754)"/>
    <s v="MECH KIT,775 1PH,0M-97221,GUTOR  (I 99015754)"/>
    <n v="2870"/>
    <m/>
    <n v="1"/>
    <s v="EA"/>
    <n v="31902.35"/>
    <n v="31902.35"/>
    <n v="85049090"/>
    <n v="0.15"/>
    <m/>
    <m/>
    <m/>
    <n v="0.1"/>
    <m/>
    <n v="0.18"/>
    <s v="III375"/>
    <n v="4785.3525"/>
    <m/>
    <n v="478.53525000000002"/>
    <n v="6689.9227949999995"/>
    <n v="11953.810545"/>
    <n v="171902723882"/>
    <s v="1005016"/>
    <x v="2"/>
  </r>
  <r>
    <n v="334"/>
    <n v="55"/>
    <s v="Coperion K-Tron (Switzerland) LLC"/>
    <s v="0P0655800231, CPLG,9226-40111,K-TRON,  (30194902,  302114380)"/>
    <s v="CPLG,9226-40111,K-TRON,  (30194902,  302114380)"/>
    <n v="81"/>
    <m/>
    <n v="6"/>
    <s v="EA"/>
    <n v="31792.95"/>
    <n v="31792.95"/>
    <n v="84836020"/>
    <n v="7.4999999999999997E-2"/>
    <m/>
    <m/>
    <m/>
    <n v="0.1"/>
    <m/>
    <n v="0.18"/>
    <s v="III180"/>
    <n v="2384.4712500000001"/>
    <m/>
    <n v="238.44712500000003"/>
    <n v="6194.8563074999993"/>
    <n v="8817.7746824999995"/>
    <m/>
    <m/>
    <x v="1"/>
  </r>
  <r>
    <n v="335"/>
    <n v="56"/>
    <s v="Coperion K-Tron (Switzerland) LLC"/>
    <s v="0P0655800232, CPLG,9226-40114,K-TRON,  (30194902,  302114380)"/>
    <s v="CPLG,9226-40114,K-TRON,  (30194902,  302114380)"/>
    <n v="82"/>
    <m/>
    <n v="6"/>
    <s v="EA"/>
    <n v="31792.95"/>
    <n v="31792.95"/>
    <n v="84836020"/>
    <n v="7.4999999999999997E-2"/>
    <m/>
    <m/>
    <m/>
    <n v="0.1"/>
    <m/>
    <n v="0.18"/>
    <s v="III181"/>
    <n v="2384.4712500000001"/>
    <m/>
    <n v="238.44712500000003"/>
    <n v="6194.8563074999993"/>
    <n v="8817.7746824999995"/>
    <m/>
    <m/>
    <x v="1"/>
  </r>
  <r>
    <n v="336"/>
    <n v="109"/>
    <s v="Statec - Binder GmbH"/>
    <s v="0P3766780073  BELT,TOOTHED,S160000421Z,STATEC  (I 211585)"/>
    <s v="BELT,TOOTHED,S160000421Z,STATEC  (I 211585)"/>
    <n v="7256"/>
    <m/>
    <n v="10"/>
    <s v="EA"/>
    <n v="3155.8380000000002"/>
    <n v="31558.38"/>
    <n v="39269099"/>
    <n v="0.15"/>
    <m/>
    <m/>
    <m/>
    <n v="0.1"/>
    <m/>
    <n v="0.18"/>
    <s v="III111"/>
    <n v="4733.7569999999996"/>
    <m/>
    <n v="473.37569999999999"/>
    <n v="6617.7922859999999"/>
    <n v="11824.924985999998"/>
    <n v="171801924210"/>
    <s v="1003284"/>
    <x v="1"/>
  </r>
  <r>
    <n v="337"/>
    <n v="59"/>
    <s v="Coperion K-Tron (Switzerland) LLC"/>
    <s v="0P0655800278, SPCR,9522-33566,K-TRON,  (30194902,  302114380)"/>
    <s v="SPCR,9522-33566,K-TRON,  (30194902,  302114380)"/>
    <n v="85"/>
    <m/>
    <n v="2"/>
    <s v="EA"/>
    <n v="31493.889999999901"/>
    <n v="31493.889999999901"/>
    <n v="847990"/>
    <n v="7.4999999999999997E-2"/>
    <m/>
    <m/>
    <m/>
    <n v="0.1"/>
    <m/>
    <n v="0.18"/>
    <s v="III184"/>
    <n v="2362.0417499999926"/>
    <m/>
    <n v="236.20417499999928"/>
    <n v="6136.5844664999804"/>
    <n v="8734.8303914999724"/>
    <m/>
    <m/>
    <x v="1"/>
  </r>
  <r>
    <n v="338"/>
    <n v="51"/>
    <s v="Coperion K-Tron (Switzerland) LLC"/>
    <s v="0P0655800190, COV,GEAR BOX,9497-30026,K-TRON,  (30194902,  302114380)"/>
    <s v="COV,GEAR BOX,9497-30026,K-TRON,  (30194902,  302114380)"/>
    <n v="77"/>
    <m/>
    <n v="2"/>
    <s v="EA"/>
    <n v="31154.799999999901"/>
    <n v="31154.799999999901"/>
    <n v="847990"/>
    <n v="7.4999999999999997E-2"/>
    <m/>
    <m/>
    <m/>
    <n v="0.1"/>
    <m/>
    <n v="0.18"/>
    <s v="III176"/>
    <n v="2336.6099999999924"/>
    <m/>
    <n v="233.66099999999926"/>
    <n v="6070.5127799999809"/>
    <n v="8640.7837799999725"/>
    <m/>
    <m/>
    <x v="1"/>
  </r>
  <r>
    <n v="339"/>
    <n v="24"/>
    <s v="Siemens Limited"/>
    <s v="0P1003020010  BRD,OUT,FLTR,400V,2T160EK080,LOHER  (9061707572)"/>
    <s v="BRD,OUT,FLTR,400V,2T160EK080,LOHER  (9061707572)"/>
    <n v="1549"/>
    <m/>
    <n v="1"/>
    <s v="EA"/>
    <n v="31111.200000000001"/>
    <n v="31111.200000000001"/>
    <n v="85044090"/>
    <n v="0.2"/>
    <m/>
    <m/>
    <m/>
    <n v="0.1"/>
    <m/>
    <n v="0.18"/>
    <s v="III375"/>
    <n v="6222.2400000000007"/>
    <m/>
    <n v="622.22400000000016"/>
    <n v="6832.0195200000007"/>
    <n v="13676.483520000002"/>
    <n v="171702612222"/>
    <s v="1004015"/>
    <x v="1"/>
  </r>
  <r>
    <n v="340"/>
    <n v="135"/>
    <s v="SCHUHMANN MESSTECHNIK GMBH &amp; CO. KG"/>
    <s v="0P4108010046, SW,LIMIT,24VDC,DGW1.00GDC005,SCHUHMAN,  (2022-10706)"/>
    <s v="SW,LIMIT,24VDC,DGW1.00GDC005,SCHUHMAN,  (2022-10706)"/>
    <n v="1037"/>
    <m/>
    <n v="1"/>
    <s v="EA"/>
    <n v="30937.63"/>
    <n v="30937.63"/>
    <n v="85437090"/>
    <n v="7.4999999999999997E-2"/>
    <m/>
    <m/>
    <m/>
    <n v="0.1"/>
    <m/>
    <n v="0.18"/>
    <s v="III1136"/>
    <n v="2320.3222500000002"/>
    <m/>
    <n v="232.03222500000004"/>
    <n v="6028.1972055000006"/>
    <n v="8580.5516805000007"/>
    <m/>
    <m/>
    <x v="1"/>
  </r>
  <r>
    <n v="341"/>
    <n v="298"/>
    <s v="Bently Nevada LLC"/>
    <s v="0P5551871062  CBL,EXT,16710-15,BENTLY-N  (I 1007534470)"/>
    <s v="CBL,EXT,16710-15,BENTLY-N  (I 1007534470)"/>
    <n v="18913"/>
    <m/>
    <n v="2"/>
    <s v="EA"/>
    <n v="15455.57"/>
    <n v="30911.14"/>
    <n v="85444220"/>
    <n v="0.15"/>
    <m/>
    <m/>
    <m/>
    <n v="0.1"/>
    <m/>
    <n v="0.18"/>
    <s v="III395"/>
    <n v="4636.6709999999994"/>
    <m/>
    <n v="463.66709999999995"/>
    <n v="6482.0660579999994"/>
    <n v="11582.404157999998"/>
    <n v="171800967741"/>
    <s v="1001514"/>
    <x v="2"/>
  </r>
  <r>
    <n v="342"/>
    <n v="101"/>
    <s v="COEK Engineering N.V."/>
    <s v="0P0670270034  GSKT,F PIST VLV,COEK-ENG  (16.17-070)"/>
    <s v="GSKT,F PIST VLV,COEK-ENG  (16.17-070)"/>
    <n v="286"/>
    <m/>
    <n v="1"/>
    <s v="EA"/>
    <n v="30470.5"/>
    <n v="30470.5"/>
    <n v="84841090"/>
    <n v="7.4999999999999997E-2"/>
    <m/>
    <m/>
    <m/>
    <n v="0.1"/>
    <m/>
    <n v="0.18"/>
    <s v="III369B"/>
    <n v="2285.2874999999999"/>
    <m/>
    <n v="228.52875"/>
    <n v="5937.1769249999988"/>
    <n v="8450.9931749999996"/>
    <n v="171602502562"/>
    <s v="0004053"/>
    <x v="1"/>
  </r>
  <r>
    <n v="343"/>
    <n v="6"/>
    <s v="Hermetic-Pumps Singapore"/>
    <s v="0P3023020011  WEAR RING,CSG,226399502,HERM-PMP  (430CI26734 34-17)"/>
    <s v="WEAR RING,CSG,226399502,HERM-PMP  (430CI26734 34-17)"/>
    <n v="4851"/>
    <m/>
    <n v="3"/>
    <s v="EA"/>
    <n v="10074.323333333334"/>
    <n v="30222.97"/>
    <n v="84139190"/>
    <n v="7.4999999999999997E-2"/>
    <m/>
    <m/>
    <m/>
    <n v="0.1"/>
    <m/>
    <n v="0.28000000000000003"/>
    <s v="IV117"/>
    <n v="2266.7227499999999"/>
    <m/>
    <n v="226.67227500000001"/>
    <n v="9160.5822070000013"/>
    <n v="11653.977232000001"/>
    <n v="171702522655"/>
    <s v="1004185"/>
    <x v="1"/>
  </r>
  <r>
    <n v="344"/>
    <n v="3"/>
    <s v="Siemens Limited"/>
    <s v="0P0958970169  RESIST,H-PRF,270W,LDX:L0259309,SIEMENS  (9061707572)"/>
    <s v="RESIST,H-PRF,270W,LDX:L0259309,SIEMENS  (9061707572)"/>
    <n v="1463"/>
    <m/>
    <n v="2"/>
    <s v="EA"/>
    <n v="14815.23"/>
    <n v="29630.46"/>
    <n v="85332929"/>
    <n v="0"/>
    <m/>
    <m/>
    <m/>
    <n v="0.1"/>
    <m/>
    <n v="0.18"/>
    <s v="III386"/>
    <n v="0"/>
    <m/>
    <n v="0"/>
    <n v="5333.4827999999998"/>
    <n v="5333.4827999999998"/>
    <n v="171702612222"/>
    <s v="1004015"/>
    <x v="2"/>
  </r>
  <r>
    <n v="345"/>
    <n v="83"/>
    <s v="Statec - Binder GmbH"/>
    <s v="0P3766620593  SFT,DEVIATING,ZFA11188,STATEC  (I 211585)"/>
    <s v="SFT,DEVIATING,ZFA11188,STATEC  (I 211585)"/>
    <n v="7225"/>
    <m/>
    <n v="1"/>
    <s v="EA"/>
    <n v="29454.49"/>
    <n v="29454.49"/>
    <n v="84229090"/>
    <n v="7.4999999999999997E-2"/>
    <m/>
    <m/>
    <m/>
    <n v="0.1"/>
    <m/>
    <n v="0.18"/>
    <s v="III323"/>
    <n v="2209.0867499999999"/>
    <m/>
    <n v="220.90867500000002"/>
    <n v="5739.2073764999996"/>
    <n v="8169.2028014999996"/>
    <n v="171801924210"/>
    <s v="1003284"/>
    <x v="1"/>
  </r>
  <r>
    <n v="346"/>
    <n v="26"/>
    <s v="Kobe Steel, Ltd."/>
    <s v="0P0631060586, THRUST PLT,56,LM-N227B#16,KOBE,  (21-28097 28098-0)"/>
    <s v="THRUST PLT,56,LM-N227B#16,KOBE,  (21-28097 28098-0)"/>
    <n v="51"/>
    <m/>
    <n v="2"/>
    <s v="EA"/>
    <n v="29356.209999999901"/>
    <n v="29356.209999999901"/>
    <n v="85389000"/>
    <n v="7.4999999999999997E-2"/>
    <m/>
    <m/>
    <m/>
    <n v="0.1"/>
    <m/>
    <n v="0.18"/>
    <s v="III150"/>
    <n v="2201.7157499999926"/>
    <m/>
    <n v="220.17157499999928"/>
    <n v="5720.0575184999807"/>
    <n v="8141.9448434999722"/>
    <m/>
    <m/>
    <x v="1"/>
  </r>
  <r>
    <n v="347"/>
    <n v="267"/>
    <s v="Control Component India Pvt. Ltd"/>
    <s v="0P5270030256  STUD,BNT,5330140AA,CCI  (I CD970000423)"/>
    <s v="STUD,BNT,5330140AA,CCI  (I CD970000423)"/>
    <n v="18665"/>
    <m/>
    <n v="4"/>
    <s v="EA"/>
    <n v="7337.4375"/>
    <n v="29349.75"/>
    <n v="84819090"/>
    <n v="7.4999999999999997E-2"/>
    <m/>
    <m/>
    <m/>
    <n v="0.1"/>
    <m/>
    <n v="0.18"/>
    <s v="III368"/>
    <n v="2201.2312499999998"/>
    <m/>
    <n v="220.12312499999999"/>
    <n v="5718.7987874999999"/>
    <n v="8140.1531624999998"/>
    <n v="351800186603"/>
    <n v="3005002"/>
    <x v="1"/>
  </r>
  <r>
    <n v="348"/>
    <n v="127"/>
    <s v="SEW EURODRIVE INDIA PRIVATE LIMITED"/>
    <s v="0P1005011961  STATR,15004643,SEW-EURO  (I 2305020207)"/>
    <s v="STATR,15004643,SEW-EURO  (I 2305020207)"/>
    <n v="2335"/>
    <m/>
    <n v="1"/>
    <s v="EA"/>
    <n v="29255.55"/>
    <n v="29255.55"/>
    <n v="85030090"/>
    <n v="7.4999999999999997E-2"/>
    <m/>
    <m/>
    <m/>
    <n v="0.1"/>
    <m/>
    <n v="0.18"/>
    <s v="III374"/>
    <n v="2194.1662499999998"/>
    <m/>
    <n v="219.41662499999998"/>
    <n v="5700.4439174999998"/>
    <n v="8114.0267924999989"/>
    <n v="171802178892"/>
    <s v="1003500"/>
    <x v="1"/>
  </r>
  <r>
    <n v="349"/>
    <n v="231"/>
    <s v="Elliot Ebara Singapore PTE. Ltd."/>
    <s v="0P0802030413  SEAL RING,Cu,A837771-26,ELLIOTT  (16A255)"/>
    <s v="SEAL RING,Cu,A837771-26,ELLIOTT  (16A255)"/>
    <n v="1222"/>
    <m/>
    <n v="1"/>
    <s v="EA"/>
    <n v="28411"/>
    <n v="28411"/>
    <n v="40169390"/>
    <n v="0.1"/>
    <m/>
    <m/>
    <m/>
    <n v="0.1"/>
    <m/>
    <n v="0.18"/>
    <s v="III123A"/>
    <n v="2841.1000000000004"/>
    <m/>
    <n v="284.11000000000007"/>
    <n v="5676.5177999999996"/>
    <n v="8801.7278000000006"/>
    <n v="171700748192"/>
    <s v="0001236"/>
    <x v="1"/>
  </r>
  <r>
    <n v="350"/>
    <n v="232"/>
    <s v="Elliot Ebara Singapore PTE. Ltd."/>
    <s v="0P0802030414  SEAL RING,Cu,ER09T0132033001,ELLIOTT  (16A255)"/>
    <s v="SEAL RING,Cu,ER09T0132033001,ELLIOTT  (16A255)"/>
    <n v="1223"/>
    <m/>
    <n v="1"/>
    <s v="EA"/>
    <n v="28411"/>
    <n v="28411"/>
    <n v="40169390"/>
    <n v="0.1"/>
    <m/>
    <m/>
    <m/>
    <n v="0.1"/>
    <m/>
    <n v="0.18"/>
    <s v="III123A"/>
    <n v="2841.1000000000004"/>
    <m/>
    <n v="284.11000000000007"/>
    <n v="5676.5177999999996"/>
    <n v="8801.7278000000006"/>
    <n v="171700748192"/>
    <s v="0001236"/>
    <x v="1"/>
  </r>
  <r>
    <n v="351"/>
    <n v="211"/>
    <s v="Elliot Ebara Singapore PTE. Ltd."/>
    <s v="0P0802030187  BSHG,682498-1,ELLIOTT  (I 5975)"/>
    <s v="BSHG,682498-1,ELLIOTT  (I 5975)"/>
    <n v="1201"/>
    <m/>
    <n v="4"/>
    <s v="EA"/>
    <n v="7070.7"/>
    <n v="28282.799999999999"/>
    <n v="73181500"/>
    <n v="0.25"/>
    <m/>
    <m/>
    <m/>
    <n v="0.1"/>
    <m/>
    <n v="0.18"/>
    <s v="III232"/>
    <n v="7070.7"/>
    <m/>
    <n v="707.07"/>
    <n v="6490.9025999999994"/>
    <n v="14268.672599999998"/>
    <n v="172000416210"/>
    <s v="1000751"/>
    <x v="1"/>
  </r>
  <r>
    <n v="352"/>
    <n v="2"/>
    <s v="Siemens Limited"/>
    <s v="0P0958970168  RESIST,H-PRF,150W,LDX:L0296425,SIEMENS  (9061707572)"/>
    <s v="RESIST,H-PRF,150W,LDX:L0296425,SIEMENS  (9061707572)"/>
    <n v="1461"/>
    <m/>
    <n v="6"/>
    <s v="EA"/>
    <n v="4713.66"/>
    <n v="28281.96"/>
    <n v="85332929"/>
    <n v="0"/>
    <m/>
    <m/>
    <m/>
    <n v="0.1"/>
    <m/>
    <n v="0.18"/>
    <s v="III386"/>
    <n v="0"/>
    <m/>
    <n v="0"/>
    <n v="5090.7527999999993"/>
    <n v="5090.7527999999993"/>
    <n v="171702612222"/>
    <s v="1004015"/>
    <x v="2"/>
  </r>
  <r>
    <n v="353"/>
    <n v="51"/>
    <s v="Statec - Binder GmbH"/>
    <s v="0P3766620238  SFT,DR,ZFA11141,STATEC  (I 211585)"/>
    <s v="SFT,DR,ZFA11141,STATEC  (I 211585)"/>
    <n v="7183"/>
    <m/>
    <n v="1"/>
    <s v="EA"/>
    <n v="28234.85"/>
    <n v="28234.85"/>
    <n v="84313990"/>
    <n v="7.4999999999999997E-2"/>
    <m/>
    <m/>
    <m/>
    <n v="0.1"/>
    <m/>
    <n v="0.18"/>
    <s v="III328"/>
    <n v="2117.61375"/>
    <m/>
    <n v="211.76137500000002"/>
    <n v="5501.560522499999"/>
    <n v="7830.9356474999986"/>
    <n v="171801924210"/>
    <s v="1003284"/>
    <x v="1"/>
  </r>
  <r>
    <n v="354"/>
    <n v="41"/>
    <s v="Kobe Steel, Ltd."/>
    <s v="0P0631080541, CONED DISC SPRG,LM-500B10A-11A,KOBE,  (21-28097 28098-0)"/>
    <s v="CONED DISC SPRG,LM-500B10A-11A,KOBE,  (21-28097 28098-0)"/>
    <n v="66"/>
    <m/>
    <n v="8"/>
    <s v="EA"/>
    <n v="27887.88"/>
    <n v="27887.88"/>
    <n v="85389000"/>
    <n v="7.4999999999999997E-2"/>
    <m/>
    <m/>
    <m/>
    <n v="0.1"/>
    <m/>
    <n v="0.18"/>
    <s v="III165"/>
    <n v="2091.5909999999999"/>
    <m/>
    <n v="209.1591"/>
    <n v="5433.9534180000001"/>
    <n v="7734.7035180000003"/>
    <m/>
    <m/>
    <x v="1"/>
  </r>
  <r>
    <n v="355"/>
    <n v="216"/>
    <s v="Gutor Electronic LLC"/>
    <s v="0P1147010723  CAP,63.5X132XM12,234-9228,GUTOR  (I 99015754)"/>
    <s v="CAP,63.5X132XM12,234-9228,GUTOR  (I 99015754)"/>
    <n v="2874"/>
    <m/>
    <n v="8"/>
    <s v="EA"/>
    <n v="3474.5137500000001"/>
    <n v="27796.11"/>
    <n v="85321000"/>
    <n v="0"/>
    <m/>
    <m/>
    <m/>
    <n v="0.1"/>
    <m/>
    <n v="0.18"/>
    <s v="III385"/>
    <n v="0"/>
    <m/>
    <n v="0"/>
    <n v="5003.2997999999998"/>
    <n v="5003.2997999999998"/>
    <n v="171902723882"/>
    <s v="1005016"/>
    <x v="2"/>
  </r>
  <r>
    <n v="356"/>
    <n v="103"/>
    <s v="Statec - Binder GmbH"/>
    <s v="0P3766780060  RLR,IDLER,SCA0000481,STATEC  (I 211585)"/>
    <s v="RLR,IDLER,SCA0000481,STATEC  (I 211585)"/>
    <n v="7250"/>
    <m/>
    <n v="2"/>
    <s v="EA"/>
    <n v="13883.98"/>
    <n v="27767.96"/>
    <n v="84229090"/>
    <n v="7.4999999999999997E-2"/>
    <m/>
    <m/>
    <m/>
    <n v="0.1"/>
    <m/>
    <n v="0.18"/>
    <s v="III323"/>
    <n v="2082.5969999999998"/>
    <m/>
    <n v="208.25969999999998"/>
    <n v="5410.5870059999997"/>
    <n v="7701.443706"/>
    <n v="171801924210"/>
    <s v="1003284"/>
    <x v="1"/>
  </r>
  <r>
    <n v="357"/>
    <n v="307"/>
    <s v="Moritani &amp; Co., Ltd."/>
    <s v="0T2544480001  GSKT,SPW,NON ASB,562X609MM,3MM  (I 28920-25790)"/>
    <s v="GSKT,SPW,NON ASB,562X609MM,3MM  (I 28920-25790)"/>
    <n v="19368"/>
    <m/>
    <n v="1"/>
    <s v="EA"/>
    <n v="27554.33"/>
    <n v="27554.33"/>
    <n v="84841010"/>
    <n v="7.4999999999999997E-2"/>
    <m/>
    <m/>
    <m/>
    <n v="0.1"/>
    <m/>
    <n v="0.18"/>
    <s v="III369B"/>
    <n v="2066.5747500000002"/>
    <m/>
    <n v="206.65747500000003"/>
    <n v="5368.9612004999999"/>
    <n v="7642.1934254999996"/>
    <n v="171901402573"/>
    <s v="1002672"/>
    <x v="1"/>
  </r>
  <r>
    <n v="358"/>
    <n v="189"/>
    <s v="Kobe Steel, Ltd."/>
    <s v="0P0801060169  PIPE FTG,FPM,M01204550 11,KOBE  (I 18-19764,5-0)"/>
    <s v="PIPE FTG,FPM,M01204550 11,KOBE  (I 18-19764,5-0)"/>
    <n v="1115"/>
    <m/>
    <n v="1"/>
    <s v="EA"/>
    <n v="27429"/>
    <n v="27429"/>
    <n v="84149011"/>
    <n v="7.4999999999999997E-2"/>
    <m/>
    <m/>
    <m/>
    <n v="0.1"/>
    <m/>
    <n v="0.18"/>
    <s v="III317B"/>
    <n v="2057.1749999999997"/>
    <m/>
    <n v="205.71749999999997"/>
    <n v="5344.5406499999999"/>
    <n v="7607.4331499999998"/>
    <n v="171900089082"/>
    <n v="1000171"/>
    <x v="1"/>
  </r>
  <r>
    <n v="359"/>
    <n v="252"/>
    <s v="Control Component India Pvt. Ltd"/>
    <s v="0P5270030225  STUD,323710065,CCI  (I CD970000423)"/>
    <s v="STUD,323710065,CCI  (I CD970000423)"/>
    <n v="18644"/>
    <m/>
    <n v="2"/>
    <s v="EA"/>
    <n v="13628.695"/>
    <n v="27257.39"/>
    <n v="84819090"/>
    <n v="7.4999999999999997E-2"/>
    <m/>
    <m/>
    <m/>
    <n v="0.1"/>
    <m/>
    <n v="0.18"/>
    <s v="III368"/>
    <n v="2044.3042499999999"/>
    <m/>
    <n v="204.43042500000001"/>
    <n v="5311.1024414999993"/>
    <n v="7559.837116499999"/>
    <n v="351800186603"/>
    <n v="3005002"/>
    <x v="1"/>
  </r>
  <r>
    <n v="360"/>
    <n v="136"/>
    <s v="SEW EURODRIVE INDIA PRIVATE LIMITED"/>
    <s v="0P1005011986  STATR,15180417,SEW-EURO  (I 2305020207)"/>
    <s v="STATR,15180417,SEW-EURO  (I 2305020207)"/>
    <n v="2344"/>
    <m/>
    <n v="1"/>
    <s v="EA"/>
    <n v="26218.080000000002"/>
    <n v="26218.080000000002"/>
    <n v="85030090"/>
    <n v="7.4999999999999997E-2"/>
    <m/>
    <m/>
    <m/>
    <n v="0.1"/>
    <m/>
    <n v="0.18"/>
    <s v="III374"/>
    <n v="1966.356"/>
    <m/>
    <n v="196.63560000000001"/>
    <n v="5108.5928880000001"/>
    <n v="7271.5844880000004"/>
    <n v="171802178892"/>
    <s v="1003500"/>
    <x v="1"/>
  </r>
  <r>
    <n v="361"/>
    <n v="131"/>
    <s v="SEW EURODRIVE INDIA PRIVATE LIMITED"/>
    <s v="0P1005011970  STATR,15016889,SEW-EURO  (I 2305020207)"/>
    <s v="STATR,15016889,SEW-EURO  (I 2305020207)"/>
    <n v="2339"/>
    <m/>
    <n v="1"/>
    <s v="EA"/>
    <n v="26175.64"/>
    <n v="26175.64"/>
    <n v="85030090"/>
    <n v="7.4999999999999997E-2"/>
    <m/>
    <m/>
    <m/>
    <n v="0.1"/>
    <m/>
    <n v="0.18"/>
    <s v="III374"/>
    <n v="1963.1729999999998"/>
    <m/>
    <n v="196.31729999999999"/>
    <n v="5100.3234539999994"/>
    <n v="7259.8137539999989"/>
    <n v="171802178892"/>
    <s v="1003500"/>
    <x v="1"/>
  </r>
  <r>
    <n v="362"/>
    <n v="99"/>
    <s v="SEW EURODRIVE INDIA PRIVATE LIMITED"/>
    <s v="0P1005011908  END SHIELD,BACK SIDE,13640739,SEW-EURO  (2305020206 2305020208, 2305020207, 2305020210)"/>
    <s v="END SHIELD,BACK SIDE,13640739,SEW-EURO  (2305020206 2305020208, 2305020207, 2305020210)"/>
    <n v="2307"/>
    <m/>
    <n v="11"/>
    <s v="EA"/>
    <n v="2371.5100000000002"/>
    <n v="26086.61"/>
    <n v="85030090"/>
    <n v="7.4999999999999997E-2"/>
    <m/>
    <m/>
    <m/>
    <n v="0.1"/>
    <m/>
    <n v="0.18"/>
    <s v="III374"/>
    <n v="1956.49575"/>
    <m/>
    <n v="195.64957500000003"/>
    <n v="5082.9759585000002"/>
    <n v="7235.1212835000006"/>
    <n v="171801881672"/>
    <s v="1003202"/>
    <x v="1"/>
  </r>
  <r>
    <n v="363"/>
    <n v="82"/>
    <s v="Statec - Binder GmbH"/>
    <s v="0P3766620589  IDELER RLR,25MM,SBA0009072,STATEC  (I 211585)"/>
    <s v="IDELER RLR,25MM,SBA0009072,STATEC  (I 211585)"/>
    <n v="7224"/>
    <m/>
    <n v="2"/>
    <s v="EA"/>
    <n v="12763.83"/>
    <n v="25527.66"/>
    <n v="84229090"/>
    <n v="7.4999999999999997E-2"/>
    <m/>
    <m/>
    <m/>
    <n v="0.1"/>
    <m/>
    <n v="0.18"/>
    <s v="III323"/>
    <n v="1914.5744999999999"/>
    <m/>
    <n v="191.45744999999999"/>
    <n v="4974.0645509999995"/>
    <n v="7080.096501"/>
    <n v="171801924210"/>
    <s v="1003284"/>
    <x v="1"/>
  </r>
  <r>
    <n v="364"/>
    <n v="76"/>
    <s v="THERMO ENGINEERING srl"/>
    <s v="0P1005010053, DE/NDE BRG,RTD,1000155085,THRMOENG,  (798)"/>
    <s v="DE/NDE BRG,RTD,1000155085,THRMOENG,  (798)"/>
    <n v="241"/>
    <m/>
    <n v="1"/>
    <s v="EA"/>
    <n v="25526.299999999901"/>
    <n v="25526.299999999901"/>
    <n v="90329000"/>
    <n v="7.4999999999999997E-2"/>
    <m/>
    <m/>
    <m/>
    <n v="0.1"/>
    <m/>
    <n v="0.18"/>
    <s v="III340"/>
    <n v="1914.4724999999926"/>
    <m/>
    <n v="191.44724999999926"/>
    <n v="4973.7995549999805"/>
    <n v="7079.7193049999723"/>
    <m/>
    <m/>
    <x v="1"/>
  </r>
  <r>
    <n v="365"/>
    <n v="105"/>
    <s v="AMARILLO GEAR COMPANY LLC"/>
    <s v="0P3039100135, UPPER BRG COV,D4-19M,AMARILLO,  (116944)"/>
    <s v="UPPER BRG COV,D4-19M,AMARILLO,  (116944)"/>
    <n v="671"/>
    <m/>
    <n v="1"/>
    <s v="EA"/>
    <n v="25045.43"/>
    <n v="25045.43"/>
    <n v="84834000"/>
    <n v="7.4999999999999997E-2"/>
    <m/>
    <m/>
    <m/>
    <n v="0.1"/>
    <m/>
    <n v="0.18"/>
    <s v="III770"/>
    <n v="1878.40725"/>
    <m/>
    <n v="187.84072500000002"/>
    <n v="4880.1020354999991"/>
    <n v="6946.3500104999994"/>
    <m/>
    <m/>
    <x v="1"/>
  </r>
  <r>
    <n v="366"/>
    <n v="122"/>
    <s v="SEW EURODRIVE INDIA PRIVATE LIMITED"/>
    <s v="0P1005011955  STATR,15003655,SEW-EURO  (I 2305020207)"/>
    <s v="STATR,15003655,SEW-EURO  (I 2305020207)"/>
    <n v="2330"/>
    <m/>
    <n v="1"/>
    <s v="EA"/>
    <n v="25033.82"/>
    <n v="25033.82"/>
    <n v="85030090"/>
    <n v="7.4999999999999997E-2"/>
    <m/>
    <m/>
    <m/>
    <n v="0.1"/>
    <m/>
    <n v="0.18"/>
    <s v="III374"/>
    <n v="1877.5364999999999"/>
    <m/>
    <n v="187.75364999999999"/>
    <n v="4877.8398269999989"/>
    <n v="6943.1299769999987"/>
    <n v="171802178892"/>
    <s v="1003500"/>
    <x v="1"/>
  </r>
  <r>
    <n v="367"/>
    <n v="297"/>
    <s v="Statec - Binder GmbH"/>
    <s v="0P3012240001  BLCK,BRG,SS,63MM,LBG-63,FESTO  (I 211585)"/>
    <s v="BLCK,BRG,SS,63MM,LBG-63,FESTO  (I 211585)"/>
    <n v="4823"/>
    <m/>
    <n v="4"/>
    <s v="EA"/>
    <n v="6217.75"/>
    <n v="24871"/>
    <n v="84839000"/>
    <n v="7.4999999999999997E-2"/>
    <m/>
    <m/>
    <m/>
    <n v="0.1"/>
    <m/>
    <n v="0.18"/>
    <s v="III369A"/>
    <n v="1865.3249999999998"/>
    <m/>
    <n v="186.5325"/>
    <n v="4846.1143499999998"/>
    <n v="6897.9718499999999"/>
    <n v="171801924210"/>
    <s v="1003284"/>
    <x v="1"/>
  </r>
  <r>
    <n v="368"/>
    <n v="106"/>
    <s v="AMARILLO GEAR COMPANY LLC"/>
    <s v="0P3039100136, OIL SLINR PLT,D4-20,AMARILLO,  (116944)"/>
    <s v="OIL SLINR PLT,D4-20,AMARILLO,  (116944)"/>
    <n v="672"/>
    <m/>
    <n v="1"/>
    <s v="EA"/>
    <n v="24533"/>
    <n v="24533"/>
    <n v="84834000"/>
    <n v="7.4999999999999997E-2"/>
    <m/>
    <m/>
    <m/>
    <n v="0.1"/>
    <m/>
    <n v="0.18"/>
    <s v="III771"/>
    <n v="1839.9749999999999"/>
    <m/>
    <n v="183.9975"/>
    <n v="4780.2550499999998"/>
    <n v="6804.2275499999996"/>
    <m/>
    <m/>
    <x v="0"/>
  </r>
  <r>
    <n v="369"/>
    <n v="119"/>
    <s v="SEW EURODRIVE INDIA PRIVATE LIMITED"/>
    <s v="0P1005011951  STATR,15000540,SEW-EURO  (I 2305020207)"/>
    <s v="STATR,15000540,SEW-EURO  (I 2305020207)"/>
    <n v="2327"/>
    <m/>
    <n v="1"/>
    <s v="EA"/>
    <n v="24481.45"/>
    <n v="24481.45"/>
    <n v="85030090"/>
    <n v="7.4999999999999997E-2"/>
    <m/>
    <m/>
    <m/>
    <n v="0.1"/>
    <m/>
    <n v="0.18"/>
    <s v="III374"/>
    <n v="1836.1087500000001"/>
    <m/>
    <n v="183.61087500000002"/>
    <n v="4770.2105324999993"/>
    <n v="6789.930157499999"/>
    <n v="171802178892"/>
    <s v="1003500"/>
    <x v="1"/>
  </r>
  <r>
    <n v="370"/>
    <n v="61"/>
    <s v="Statec - Binder GmbH"/>
    <s v="0P3766620451  FLTR,VAC,1IN,MPX1001,STATEC  (I 500182)"/>
    <s v="FLTR,VAC,1IN,MPX1001,STATEC  (I 500182)"/>
    <n v="7193"/>
    <m/>
    <n v="2"/>
    <s v="EA"/>
    <n v="12165.67"/>
    <n v="24331.34"/>
    <n v="84213920"/>
    <n v="7.4999999999999997E-2"/>
    <m/>
    <m/>
    <m/>
    <n v="0.1"/>
    <m/>
    <n v="0.18"/>
    <s v="III322"/>
    <n v="1824.8505"/>
    <m/>
    <n v="182.48505"/>
    <n v="4740.9615990000002"/>
    <n v="6748.297149"/>
    <n v="171901581493"/>
    <s v="1003184"/>
    <x v="1"/>
  </r>
  <r>
    <n v="371"/>
    <n v="262"/>
    <s v="Kobe Steel, Ltd."/>
    <s v="0P0802040038  O-RING,9.2X3.2MM,GHS 035913-071,KOSAKA  (16-25506-0)"/>
    <s v="O-RING,9.2X3.2MM,GHS 035913-071,KOSAKA  (16-25506-0)"/>
    <n v="1295"/>
    <m/>
    <n v="4"/>
    <s v="EA"/>
    <n v="6000.0225"/>
    <n v="24000.09"/>
    <n v="40169320"/>
    <n v="0.1"/>
    <m/>
    <m/>
    <m/>
    <n v="0.1"/>
    <m/>
    <n v="0.18"/>
    <s v="III123A"/>
    <n v="2400.009"/>
    <m/>
    <n v="240.0009"/>
    <n v="4795.2179820000001"/>
    <n v="7435.2278820000001"/>
    <n v="171703360253"/>
    <s v="1005102"/>
    <x v="4"/>
  </r>
  <r>
    <n v="372"/>
    <n v="151"/>
    <s v="REFTECK SOLUTIONS EUROPE GMBH"/>
    <s v="0P5269300978, SET OF GSKTS,340120.23120.MUZZ,TAI,  (869-2022)"/>
    <s v="SET OF GSKTS,340120.23120.MUZZ,TAI,  (869-2022)"/>
    <n v="1577"/>
    <m/>
    <n v="3"/>
    <s v="EA"/>
    <n v="23936.889999999901"/>
    <n v="23936.889999999901"/>
    <n v="848190"/>
    <n v="7.4999999999999997E-2"/>
    <m/>
    <m/>
    <m/>
    <n v="0.1"/>
    <m/>
    <n v="0.18"/>
    <s v="III1676"/>
    <n v="1795.2667499999925"/>
    <m/>
    <n v="179.52667499999927"/>
    <n v="4664.1030164999811"/>
    <n v="6638.8964414999728"/>
    <m/>
    <m/>
    <x v="1"/>
  </r>
  <r>
    <n v="373"/>
    <n v="132"/>
    <s v="I.S.G. SpA"/>
    <s v="0P5269310041  GSKT,3024R0429SV23110GSK,ISGSPA  (I BC18 180115)"/>
    <s v="GSKT,3024R0429SV23110GSK,ISGSPA  (I BC18 180115)"/>
    <n v="17461"/>
    <m/>
    <n v="1"/>
    <s v="ST"/>
    <n v="23697.75"/>
    <n v="23697.75"/>
    <n v="84219900"/>
    <n v="0.1"/>
    <m/>
    <m/>
    <m/>
    <n v="0.1"/>
    <m/>
    <n v="0.18"/>
    <s v="III322"/>
    <n v="2369.7750000000001"/>
    <m/>
    <n v="236.97750000000002"/>
    <n v="4734.8104499999999"/>
    <n v="7341.5629499999995"/>
    <n v="171803185595"/>
    <s v="1005066"/>
    <x v="1"/>
  </r>
  <r>
    <n v="374"/>
    <n v="135"/>
    <s v="I.S.G. SpA"/>
    <s v="0P5269310044  GSKT,3024R0429SV23112GSK,ISGSPA  (I BC18 180115)"/>
    <s v="GSKT,3024R0429SV23112GSK,ISGSPA  (I BC18 180115)"/>
    <n v="17464"/>
    <m/>
    <n v="1"/>
    <s v="ST"/>
    <n v="23697.75"/>
    <n v="23697.75"/>
    <n v="84219900"/>
    <n v="0.1"/>
    <m/>
    <m/>
    <m/>
    <n v="0.1"/>
    <m/>
    <n v="0.18"/>
    <s v="III322"/>
    <n v="2369.7750000000001"/>
    <m/>
    <n v="236.97750000000002"/>
    <n v="4734.8104499999999"/>
    <n v="7341.5629499999995"/>
    <n v="171803185595"/>
    <s v="1005066"/>
    <x v="1"/>
  </r>
  <r>
    <n v="375"/>
    <n v="137"/>
    <s v="I.S.G. SpA"/>
    <s v="0P5269310046  GSKT,3024R0429SV23114GSK,ISGSPA  (I BC18 180115)"/>
    <s v="GSKT,3024R0429SV23114GSK,ISGSPA  (I BC18 180115)"/>
    <n v="17466"/>
    <m/>
    <n v="1"/>
    <s v="ST"/>
    <n v="23697.75"/>
    <n v="23697.75"/>
    <n v="84219900"/>
    <n v="0.1"/>
    <m/>
    <m/>
    <m/>
    <n v="0.1"/>
    <m/>
    <n v="0.18"/>
    <s v="III322"/>
    <n v="2369.7750000000001"/>
    <m/>
    <n v="236.97750000000002"/>
    <n v="4734.8104499999999"/>
    <n v="7341.5629499999995"/>
    <n v="171803185595"/>
    <s v="1005066"/>
    <x v="1"/>
  </r>
  <r>
    <n v="376"/>
    <n v="46"/>
    <s v="Kobe Steel, Ltd."/>
    <s v="0P0631080549, SPRG,LM-500E10A-10A,KOBE,  (21-28097 28098-0)"/>
    <s v="SPRG,LM-500E10A-10A,KOBE,  (21-28097 28098-0)"/>
    <n v="71"/>
    <m/>
    <n v="16"/>
    <s v="EA"/>
    <n v="23484.59"/>
    <n v="23484.59"/>
    <n v="85389000"/>
    <n v="7.4999999999999997E-2"/>
    <m/>
    <m/>
    <m/>
    <n v="0.1"/>
    <m/>
    <n v="0.18"/>
    <s v="III170"/>
    <n v="1761.3442499999999"/>
    <m/>
    <n v="176.13442499999999"/>
    <n v="4575.9723614999994"/>
    <n v="6513.4510364999987"/>
    <m/>
    <m/>
    <x v="1"/>
  </r>
  <r>
    <n v="377"/>
    <n v="132"/>
    <s v="SEW EURODRIVE INDIA PRIVATE LIMITED"/>
    <s v="0P1005011972  STATR,15024830,SEW-EURO  (I 2305020207)"/>
    <s v="STATR,15024830,SEW-EURO  (I 2305020207)"/>
    <n v="2340"/>
    <m/>
    <n v="1"/>
    <s v="EA"/>
    <n v="23273.88"/>
    <n v="23273.88"/>
    <n v="85030090"/>
    <n v="7.4999999999999997E-2"/>
    <m/>
    <m/>
    <m/>
    <n v="0.1"/>
    <m/>
    <n v="0.18"/>
    <s v="III374"/>
    <n v="1745.5409999999999"/>
    <m/>
    <n v="174.55410000000001"/>
    <n v="4534.9155180000007"/>
    <n v="6455.0106180000002"/>
    <n v="171802178892"/>
    <s v="1003500"/>
    <x v="1"/>
  </r>
  <r>
    <n v="378"/>
    <n v="128"/>
    <s v="ARCA Regler GmbH"/>
    <s v="0P4102200045, SPRT RING,PTFE,2232194,LINDE,  (3592803/3620661)"/>
    <s v="SPRT RING,PTFE,2232194,LINDE,  (3592803/3620661)"/>
    <n v="848"/>
    <m/>
    <n v="6"/>
    <s v="EA"/>
    <n v="23252.9"/>
    <n v="23252.9"/>
    <n v="84818030"/>
    <n v="7.4999999999999997E-2"/>
    <m/>
    <m/>
    <m/>
    <n v="0.1"/>
    <m/>
    <n v="0.18"/>
    <s v="III947"/>
    <n v="1743.9675"/>
    <m/>
    <n v="174.39675"/>
    <n v="4530.8275649999996"/>
    <n v="6449.1918150000001"/>
    <m/>
    <m/>
    <x v="1"/>
  </r>
  <r>
    <n v="379"/>
    <n v="124"/>
    <s v="SEW EURODRIVE INDIA PRIVATE LIMITED"/>
    <s v="0P1005011957  STATR,15002578,SEW-EURO  (I 2305020207)"/>
    <s v="STATR,15002578,SEW-EURO  (I 2305020207)"/>
    <n v="2332"/>
    <m/>
    <n v="1"/>
    <s v="EA"/>
    <n v="23131"/>
    <n v="23131"/>
    <n v="85030090"/>
    <n v="7.4999999999999997E-2"/>
    <m/>
    <m/>
    <m/>
    <n v="0.1"/>
    <m/>
    <n v="0.18"/>
    <s v="III374"/>
    <n v="1734.825"/>
    <m/>
    <n v="173.48250000000002"/>
    <n v="4507.0753500000001"/>
    <n v="6415.38285"/>
    <n v="171802178892"/>
    <s v="1003500"/>
    <x v="1"/>
  </r>
  <r>
    <n v="380"/>
    <n v="29"/>
    <s v="DEWACO LTD"/>
    <s v="0P3028440030  CYL,PNEU,CT6.3-10SKA,DEWA  (I 20190118)"/>
    <s v="CYL,PNEU,CT6.3-10SKA,DEWA  (I 20190118)"/>
    <n v="4884"/>
    <m/>
    <n v="1"/>
    <s v="EA"/>
    <n v="22897.59"/>
    <n v="22897.59"/>
    <n v="84213990"/>
    <n v="7.4999999999999997E-2"/>
    <m/>
    <m/>
    <m/>
    <n v="0.1"/>
    <m/>
    <n v="0.18"/>
    <s v="III322"/>
    <n v="1717.31925"/>
    <m/>
    <n v="171.73192500000002"/>
    <n v="4461.5954114999995"/>
    <n v="6350.6465864999991"/>
    <n v="171901244045"/>
    <n v="1002253"/>
    <x v="1"/>
  </r>
  <r>
    <n v="381"/>
    <n v="263"/>
    <s v="Control Component India Pvt. Ltd"/>
    <s v="0P5270030250  STUD,323719191,CCI  (I CD970000423)"/>
    <s v="STUD,323719191,CCI  (I CD970000423)"/>
    <n v="18661"/>
    <m/>
    <n v="2"/>
    <s v="EA"/>
    <n v="11442.12"/>
    <n v="22884.240000000002"/>
    <n v="84819090"/>
    <n v="7.4999999999999997E-2"/>
    <m/>
    <m/>
    <m/>
    <n v="0.1"/>
    <m/>
    <n v="0.18"/>
    <s v="III368"/>
    <n v="1716.318"/>
    <m/>
    <n v="171.6318"/>
    <n v="4458.9941639999997"/>
    <n v="6346.9439640000001"/>
    <n v="351800186603"/>
    <n v="3005002"/>
    <x v="1"/>
  </r>
  <r>
    <n v="382"/>
    <n v="71"/>
    <s v="Elliot Ebara Singapore PTE. Ltd."/>
    <s v="0P0802030441, BACK-UP RING,PFA,OASB-R261,ELLIOTT,  (N21A629-01,16A254AF)"/>
    <s v="BACK-UP RING,PFA,OASB-R261,ELLIOTT,  (N21A629-01,16A254AF)"/>
    <n v="186"/>
    <m/>
    <n v="3"/>
    <s v="EA"/>
    <n v="22832.639999999901"/>
    <n v="22832.639999999901"/>
    <n v="84149011"/>
    <n v="7.4999999999999997E-2"/>
    <m/>
    <m/>
    <m/>
    <n v="0.1"/>
    <m/>
    <n v="0.18"/>
    <s v="III285"/>
    <n v="1712.4479999999926"/>
    <m/>
    <n v="171.24479999999926"/>
    <n v="4448.9399039999807"/>
    <n v="6332.6327039999724"/>
    <m/>
    <m/>
    <x v="1"/>
  </r>
  <r>
    <n v="383"/>
    <n v="59"/>
    <s v="Statec - Binder GmbH"/>
    <s v="0P3766620410  CLAMPING JAW,ZFA1043402,STATEC  (I 211585)"/>
    <s v="CLAMPING JAW,ZFA1043402,STATEC  (I 211585)"/>
    <n v="7191"/>
    <m/>
    <n v="4"/>
    <s v="EA"/>
    <n v="5687.8575000000001"/>
    <n v="22751.43"/>
    <n v="84229090"/>
    <n v="7.4999999999999997E-2"/>
    <m/>
    <m/>
    <m/>
    <n v="0.1"/>
    <m/>
    <n v="0.18"/>
    <s v="III323"/>
    <n v="1706.35725"/>
    <m/>
    <n v="170.63572500000001"/>
    <n v="4433.1161355000004"/>
    <n v="6310.1091105000005"/>
    <n v="171801924210"/>
    <s v="1003284"/>
    <x v="1"/>
  </r>
  <r>
    <n v="384"/>
    <n v="45"/>
    <s v="Statec - Binder GmbH"/>
    <s v="0P3766620181  CLAMPING ASSY,MBI1003,STATEC  (211585)"/>
    <s v="CLAMPING ASSY,MBI1003,STATEC  (211585)"/>
    <n v="7177"/>
    <m/>
    <n v="8"/>
    <s v="EA"/>
    <n v="2833.27"/>
    <n v="22666.16"/>
    <n v="84832000"/>
    <n v="7.4999999999999997E-2"/>
    <m/>
    <m/>
    <m/>
    <n v="0.1"/>
    <m/>
    <n v="0.18"/>
    <s v="III369A"/>
    <n v="1699.962"/>
    <m/>
    <n v="169.99620000000002"/>
    <n v="4416.501276"/>
    <n v="6286.459476"/>
    <n v="171801924210"/>
    <s v="1003284"/>
    <x v="1"/>
  </r>
  <r>
    <n v="385"/>
    <n v="77"/>
    <s v="Nidec ASI S.p.A"/>
    <s v="0P1005010074, SPACE HTR,1000156658,NIDEC,  (317001864)"/>
    <s v="SPACE HTR,1000156658,NIDEC,  (317001864)"/>
    <n v="242"/>
    <m/>
    <n v="1"/>
    <s v="EA"/>
    <n v="22623.72"/>
    <n v="22623.72"/>
    <n v="850300"/>
    <n v="7.4999999999999997E-2"/>
    <m/>
    <m/>
    <m/>
    <n v="0.1"/>
    <m/>
    <n v="0.18"/>
    <s v="III341"/>
    <n v="1696.779"/>
    <m/>
    <n v="169.67790000000002"/>
    <n v="4408.2318419999992"/>
    <n v="6274.6887419999994"/>
    <m/>
    <m/>
    <x v="1"/>
  </r>
  <r>
    <n v="386"/>
    <n v="271"/>
    <s v="Control Component India Pvt. Ltd"/>
    <s v="0P5270030260  STUD,BNT,5324260AA,CCI  (I CD970000423)"/>
    <s v="STUD,BNT,5324260AA,CCI  (I CD970000423)"/>
    <n v="18669"/>
    <m/>
    <n v="4"/>
    <s v="EA"/>
    <n v="5644.4174999999996"/>
    <n v="22577.67"/>
    <n v="84819090"/>
    <n v="7.4999999999999997E-2"/>
    <m/>
    <m/>
    <m/>
    <n v="0.1"/>
    <m/>
    <n v="0.18"/>
    <s v="III368"/>
    <n v="1693.3252499999999"/>
    <m/>
    <n v="169.332525"/>
    <n v="4399.2589994999998"/>
    <n v="6261.9167744999995"/>
    <n v="351800186603"/>
    <n v="3005002"/>
    <x v="1"/>
  </r>
  <r>
    <n v="387"/>
    <n v="257"/>
    <s v="Control Component India Pvt. Ltd"/>
    <s v="0P5270030234  NUT,BNT,5542000AJ,CCI  (I CD970000423)"/>
    <s v="NUT,BNT,5542000AJ,CCI  (I CD970000423)"/>
    <n v="18652"/>
    <m/>
    <n v="5"/>
    <s v="EA"/>
    <n v="4515.2359999999999"/>
    <n v="22576.18"/>
    <n v="84819090"/>
    <n v="7.4999999999999997E-2"/>
    <m/>
    <m/>
    <m/>
    <n v="0.1"/>
    <m/>
    <n v="0.18"/>
    <s v="III368"/>
    <n v="1693.2135000000001"/>
    <m/>
    <n v="169.32135000000002"/>
    <n v="4398.9686730000003"/>
    <n v="6261.5035230000003"/>
    <n v="351800186603"/>
    <n v="3005002"/>
    <x v="1"/>
  </r>
  <r>
    <n v="388"/>
    <n v="107"/>
    <s v="AMARILLO GEAR COMPANY LLC"/>
    <s v="0P3039100137, VERTI SEAL,34085,AMARILLO,  (116944)"/>
    <s v="VERTI SEAL,34085,AMARILLO,  (116944)"/>
    <n v="673"/>
    <m/>
    <n v="1"/>
    <s v="EA"/>
    <n v="22269.23"/>
    <n v="22269.23"/>
    <n v="84834000"/>
    <n v="7.4999999999999997E-2"/>
    <m/>
    <m/>
    <m/>
    <n v="0.1"/>
    <m/>
    <n v="0.18"/>
    <s v="III772"/>
    <n v="1670.1922499999998"/>
    <m/>
    <n v="167.01922500000001"/>
    <n v="4339.1594654999999"/>
    <n v="6176.3709405"/>
    <m/>
    <m/>
    <x v="1"/>
  </r>
  <r>
    <n v="389"/>
    <n v="56"/>
    <s v="Statec - Binder GmbH"/>
    <s v="0P3766620284  SFT,TENSION,ZFA13145,STATEC  (I 211585)"/>
    <s v="SFT,TENSION,ZFA13145,STATEC  (I 211585)"/>
    <n v="7188"/>
    <m/>
    <n v="1"/>
    <s v="EA"/>
    <n v="22260.17"/>
    <n v="22260.17"/>
    <n v="84229090"/>
    <n v="7.4999999999999997E-2"/>
    <m/>
    <m/>
    <m/>
    <n v="0.1"/>
    <m/>
    <n v="0.18"/>
    <s v="III323"/>
    <n v="1669.5127499999999"/>
    <m/>
    <n v="166.95127500000001"/>
    <n v="4337.3941244999996"/>
    <n v="6173.8581494999999"/>
    <n v="171801924210"/>
    <s v="1003284"/>
    <x v="1"/>
  </r>
  <r>
    <n v="390"/>
    <n v="31"/>
    <s v="The Japan Steel Works, Ltd."/>
    <s v="0P0631080263, CAP SCR,HEX SOC,0A481H850120,JPSTL,  (M22-912-1)"/>
    <s v="CAP SCR,HEX SOC,0A481H850120,JPSTL,  (M22-912-1)"/>
    <n v="56"/>
    <m/>
    <n v="64"/>
    <s v="EA"/>
    <n v="22227.200000000001"/>
    <n v="22227.200000000001"/>
    <n v="85389000"/>
    <n v="7.4999999999999997E-2"/>
    <m/>
    <m/>
    <m/>
    <n v="0.1"/>
    <m/>
    <n v="0.18"/>
    <s v="III155"/>
    <n v="1667.04"/>
    <m/>
    <n v="166.70400000000001"/>
    <n v="4330.9699200000005"/>
    <n v="6164.7139200000001"/>
    <m/>
    <m/>
    <x v="1"/>
  </r>
  <r>
    <n v="391"/>
    <n v="193"/>
    <s v="Kobe Steel, Ltd."/>
    <s v="0P0801060178  PIPE FTG,FPM,M01204579 09,KOBE  (I 18-19764,5-0)"/>
    <s v="PIPE FTG,FPM,M01204579 09,KOBE  (I 18-19764,5-0)"/>
    <n v="1119"/>
    <m/>
    <n v="1"/>
    <s v="EA"/>
    <n v="22077"/>
    <n v="22077"/>
    <n v="84149090"/>
    <n v="7.4999999999999997E-2"/>
    <m/>
    <m/>
    <m/>
    <n v="0.1"/>
    <m/>
    <n v="0.18"/>
    <s v="III317B"/>
    <n v="1655.7749999999999"/>
    <m/>
    <n v="165.57749999999999"/>
    <n v="4301.70345"/>
    <n v="6123.0559499999999"/>
    <n v="171900089082"/>
    <n v="1000171"/>
    <x v="1"/>
  </r>
  <r>
    <n v="392"/>
    <n v="104"/>
    <s v="AMARILLO GEAR COMPANY LLC"/>
    <s v="0P3039100134, OIL PACKT COV PLT,D4-18,AMARILLO,  (116944)"/>
    <s v="OIL PACKT COV PLT,D4-18,AMARILLO,  (116944)"/>
    <n v="670"/>
    <m/>
    <n v="1"/>
    <s v="EA"/>
    <n v="21887.029999999901"/>
    <n v="21887.029999999901"/>
    <n v="84834000"/>
    <n v="7.4999999999999997E-2"/>
    <m/>
    <m/>
    <m/>
    <n v="0.1"/>
    <m/>
    <n v="0.18"/>
    <s v="III769"/>
    <n v="1641.5272499999926"/>
    <m/>
    <n v="164.15272499999926"/>
    <n v="4264.6877954999809"/>
    <n v="6070.3677704999727"/>
    <m/>
    <m/>
    <x v="0"/>
  </r>
  <r>
    <n v="393"/>
    <n v="296"/>
    <s v="Statec - Binder GmbH"/>
    <s v="0P3012230001  BRG UNIT,KTHK 12B,33X40X60MM  (I 211585)"/>
    <s v="BRG UNIT,KTHK 12B,33X40X60MM  (I 211585)"/>
    <n v="4821"/>
    <m/>
    <n v="2"/>
    <s v="EA"/>
    <n v="10900.29"/>
    <n v="21800.58"/>
    <n v="84821090"/>
    <n v="7.4999999999999997E-2"/>
    <m/>
    <m/>
    <m/>
    <n v="0.1"/>
    <m/>
    <n v="0.18"/>
    <s v="III369"/>
    <n v="1635.0435"/>
    <m/>
    <n v="163.50435000000002"/>
    <n v="4247.8430129999997"/>
    <n v="6046.3908629999996"/>
    <n v="171801924210"/>
    <s v="1003284"/>
    <x v="1"/>
  </r>
  <r>
    <n v="394"/>
    <n v="96"/>
    <s v="Aug. Rath jun. GmBH"/>
    <s v="0P2574450058, REFR MAT,HEX NUT,RATH SKM-M8,RATH,  (90525361)"/>
    <s v="REFR MAT,HEX NUT,RATH SKM-M8,RATH,  (90525361)"/>
    <n v="496"/>
    <m/>
    <n v="2300"/>
    <s v="EA"/>
    <n v="21790.9199999999"/>
    <n v="21790.9199999999"/>
    <n v="73182100"/>
    <n v="7.4999999999999997E-2"/>
    <m/>
    <m/>
    <m/>
    <n v="0.1"/>
    <m/>
    <n v="0.18"/>
    <s v="III595"/>
    <n v="1634.3189999999925"/>
    <m/>
    <n v="163.43189999999925"/>
    <n v="4245.9607619999806"/>
    <n v="6043.7116619999724"/>
    <m/>
    <m/>
    <x v="1"/>
  </r>
  <r>
    <n v="395"/>
    <n v="164"/>
    <s v="Korea Unicom Valve Co.,Ltd."/>
    <s v="0P5270023008, SFT RTNR,U1006-A25-006-420,KOREA,  (E2210-011CI001)"/>
    <s v="SFT RTNR,U1006-A25-006-420,KOREA,  (E2210-011CI001)"/>
    <n v="1661"/>
    <m/>
    <n v="1"/>
    <s v="EA"/>
    <n v="21772.9"/>
    <n v="21772.9"/>
    <n v="85389000"/>
    <n v="7.4999999999999997E-2"/>
    <m/>
    <m/>
    <m/>
    <n v="0.1"/>
    <m/>
    <n v="0.18"/>
    <s v="III1760"/>
    <n v="1632.9675"/>
    <m/>
    <n v="163.29675"/>
    <n v="4242.4495649999999"/>
    <n v="6038.7138150000001"/>
    <m/>
    <m/>
    <x v="1"/>
  </r>
  <r>
    <n v="396"/>
    <n v="175"/>
    <s v="Kobe Steel, Ltd."/>
    <s v="0P0801040461  O-RING,20S-A57886 BB,KOBE  (16-25523-4-0)"/>
    <s v="O-RING,20S-A57886 BB,KOBE  (16-25523-4-0)"/>
    <n v="815"/>
    <m/>
    <n v="2"/>
    <s v="EA"/>
    <n v="10812"/>
    <n v="21624"/>
    <n v="40169320"/>
    <n v="0.1"/>
    <m/>
    <m/>
    <m/>
    <n v="0.1"/>
    <m/>
    <n v="0.18"/>
    <s v="III123A"/>
    <n v="2162.4"/>
    <m/>
    <n v="216.24"/>
    <n v="4320.4752000000008"/>
    <n v="6699.1152000000011"/>
    <n v="171901200074"/>
    <s v="1002166"/>
    <x v="4"/>
  </r>
  <r>
    <n v="397"/>
    <n v="38"/>
    <s v="Daido Kogyo Co., Ltd."/>
    <s v="0P3037220340  SPR KIT,F CPLG,KN04,DAIDO-K  (I DDS20180207)"/>
    <s v="SPR KIT,F CPLG,KN04,DAIDO-K  (I DDS20180207)"/>
    <n v="6856"/>
    <m/>
    <n v="2"/>
    <s v="ST"/>
    <n v="10756.7"/>
    <n v="21513.4"/>
    <n v="73072900"/>
    <n v="0.25"/>
    <m/>
    <m/>
    <m/>
    <n v="0.1"/>
    <m/>
    <n v="0.18"/>
    <s v="III221"/>
    <n v="5378.35"/>
    <m/>
    <n v="537.83500000000004"/>
    <n v="4937.3252999999995"/>
    <n v="10853.5103"/>
    <n v="171800556900"/>
    <s v="1000879"/>
    <x v="1"/>
  </r>
  <r>
    <n v="398"/>
    <n v="46"/>
    <s v="Statec - Binder GmbH"/>
    <s v="0P3766620182  FLG BRG UNIT,MLF1012,STATEC  (I 211585)"/>
    <s v="FLG BRG UNIT,MLF1012,STATEC  (I 211585)"/>
    <n v="7178"/>
    <m/>
    <n v="2"/>
    <s v="EA"/>
    <n v="10690.79"/>
    <n v="21381.58"/>
    <n v="83024900"/>
    <n v="0.15"/>
    <m/>
    <m/>
    <m/>
    <n v="0.1"/>
    <m/>
    <n v="0.18"/>
    <s v="III303A"/>
    <n v="3207.2370000000001"/>
    <m/>
    <n v="320.72370000000001"/>
    <n v="4483.717326"/>
    <n v="8011.6780259999996"/>
    <n v="171801924210"/>
    <s v="1003284"/>
    <x v="1"/>
  </r>
  <r>
    <n v="399"/>
    <n v="276"/>
    <s v="Kanak Engineering LLC"/>
    <s v="0P2396020220  SAF CATCH SVCE KIT,F WS AT2000+,RED-ROSR  (109426)"/>
    <s v="SAF CATCH SVCE KIT,F WS AT2000+,RED-ROSR  (109426)"/>
    <n v="4430"/>
    <m/>
    <n v="6"/>
    <s v="EA"/>
    <n v="3558.1016666666669"/>
    <n v="21348.61"/>
    <n v="84313100"/>
    <n v="7.4999999999999997E-2"/>
    <m/>
    <m/>
    <m/>
    <n v="0.1"/>
    <m/>
    <n v="0.18"/>
    <s v="III328"/>
    <n v="1601.1457499999999"/>
    <m/>
    <n v="160.114575"/>
    <n v="4159.7766584999999"/>
    <n v="5921.0369835000001"/>
    <n v="171803111841"/>
    <s v="1005013"/>
    <x v="1"/>
  </r>
  <r>
    <n v="400"/>
    <n v="261"/>
    <s v="Control Component India Pvt. Ltd"/>
    <s v="0P5270030247  STUD,323701069,CCI  (I CD970000423)"/>
    <s v="STUD,323701069,CCI  (I CD970000423)"/>
    <n v="18658"/>
    <m/>
    <n v="2"/>
    <s v="EA"/>
    <n v="10631.504999999999"/>
    <n v="21263.01"/>
    <n v="84819090"/>
    <n v="7.4999999999999997E-2"/>
    <m/>
    <m/>
    <m/>
    <n v="0.1"/>
    <m/>
    <n v="0.18"/>
    <s v="III368"/>
    <n v="1594.7257499999998"/>
    <m/>
    <n v="159.47257500000001"/>
    <n v="4143.0974984999993"/>
    <n v="5897.2958234999987"/>
    <n v="351800186603"/>
    <n v="3005002"/>
    <x v="1"/>
  </r>
  <r>
    <n v="401"/>
    <n v="102"/>
    <s v="Statec - Binder GmbH"/>
    <s v="0P3766780059  DANCER RLR,SCA0000478,STATEC  (I 211585)"/>
    <s v="DANCER RLR,SCA0000478,STATEC  (I 211585)"/>
    <n v="7249"/>
    <m/>
    <n v="2"/>
    <s v="EA"/>
    <n v="10592.54"/>
    <n v="21185.08"/>
    <n v="84229090"/>
    <n v="7.4999999999999997E-2"/>
    <m/>
    <m/>
    <m/>
    <n v="0.1"/>
    <m/>
    <n v="0.18"/>
    <s v="III323"/>
    <n v="1588.8810000000001"/>
    <m/>
    <n v="158.88810000000001"/>
    <n v="4127.9128380000002"/>
    <n v="5875.6819379999997"/>
    <n v="171801924210"/>
    <s v="1003284"/>
    <x v="1"/>
  </r>
  <r>
    <n v="402"/>
    <n v="71"/>
    <s v="Statec - Binder GmbH"/>
    <s v="0P3766620574  DISTRIBUTOR BLCK,MPLZ1030,STATEC  (I 211585)"/>
    <s v="DISTRIBUTOR BLCK,MPLZ1030,STATEC  (I 211585)"/>
    <n v="7213"/>
    <m/>
    <n v="1"/>
    <s v="EA"/>
    <n v="21168.84"/>
    <n v="21168.84"/>
    <n v="84798999"/>
    <n v="7.4999999999999997E-2"/>
    <m/>
    <m/>
    <m/>
    <n v="0.1"/>
    <m/>
    <n v="0.18"/>
    <s v="III366"/>
    <n v="1587.663"/>
    <m/>
    <n v="158.7663"/>
    <n v="4124.748474"/>
    <n v="5871.1777739999998"/>
    <n v="171801924210"/>
    <s v="1003284"/>
    <x v="1"/>
  </r>
  <r>
    <n v="403"/>
    <n v="156"/>
    <s v="Metso Flow Control Oy"/>
    <s v="0P5270010528  RPR KIT,RKW-353XZ,METSO  (001520563)"/>
    <s v="RPR KIT,RKW-353XZ,METSO  (001520563)"/>
    <n v="17760"/>
    <m/>
    <n v="1"/>
    <s v="EA"/>
    <n v="21003.93"/>
    <n v="21003.93"/>
    <n v="84819090"/>
    <n v="7.4999999999999997E-2"/>
    <m/>
    <m/>
    <m/>
    <n v="0.1"/>
    <m/>
    <n v="0.18"/>
    <s v="III368"/>
    <n v="1575.29475"/>
    <m/>
    <n v="157.52947500000002"/>
    <n v="4092.6157604999999"/>
    <n v="5825.4399855000001"/>
    <n v="171702645240"/>
    <s v="1004046"/>
    <x v="1"/>
  </r>
  <r>
    <n v="404"/>
    <n v="230"/>
    <s v="Elliot Ebara Singapore PTE. Ltd."/>
    <s v="0P0802030411  SEAL RING,Cu,A837771-1,ELLIOTT  (16A255)"/>
    <s v="SEAL RING,Cu,A837771-1,ELLIOTT  (16A255)"/>
    <n v="1221"/>
    <m/>
    <n v="1"/>
    <s v="EA"/>
    <n v="20999.35"/>
    <n v="20999.35"/>
    <n v="40169390"/>
    <n v="0.1"/>
    <m/>
    <m/>
    <m/>
    <n v="0.1"/>
    <m/>
    <n v="0.18"/>
    <s v="III123A"/>
    <n v="2099.9349999999999"/>
    <m/>
    <n v="209.99350000000001"/>
    <n v="4195.6701299999995"/>
    <n v="6505.5986299999995"/>
    <n v="171700748192"/>
    <s v="0001236"/>
    <x v="1"/>
  </r>
  <r>
    <n v="405"/>
    <n v="60"/>
    <s v="Coperion K-Tron (Switzerland) LLC"/>
    <s v="0P0655810048, GSKT RING,SILICON,9324-70044,K-TRON,  (30175312/302114380)"/>
    <s v="GSKT RING,SILICON,9324-70044,K-TRON,  (30175312/302114380)"/>
    <n v="86"/>
    <m/>
    <n v="10"/>
    <s v="EA"/>
    <n v="20958.3499999999"/>
    <n v="20958.3499999999"/>
    <n v="392690"/>
    <n v="7.4999999999999997E-2"/>
    <m/>
    <m/>
    <m/>
    <n v="0.1"/>
    <m/>
    <n v="0.18"/>
    <s v="III185"/>
    <n v="1571.8762499999925"/>
    <m/>
    <n v="157.18762499999926"/>
    <n v="4083.7344974999805"/>
    <n v="5812.7983724999722"/>
    <m/>
    <m/>
    <x v="1"/>
  </r>
  <r>
    <n v="406"/>
    <n v="27"/>
    <s v="Kobe Steel, Ltd."/>
    <s v="0P0631060589, BSHG,GP-9F05D,KOBE,  (21-28097 28098-0)"/>
    <s v="BSHG,GP-9F05D,KOBE,  (21-28097 28098-0)"/>
    <n v="52"/>
    <m/>
    <n v="2"/>
    <s v="EA"/>
    <n v="20793.91"/>
    <n v="20793.91"/>
    <n v="85389000"/>
    <n v="7.4999999999999997E-2"/>
    <m/>
    <m/>
    <m/>
    <n v="0.1"/>
    <m/>
    <n v="0.18"/>
    <s v="III151"/>
    <n v="1559.5432499999999"/>
    <m/>
    <n v="155.95432500000001"/>
    <n v="4051.6933634999996"/>
    <n v="5767.1909384999999"/>
    <m/>
    <m/>
    <x v="1"/>
  </r>
  <r>
    <n v="407"/>
    <n v="274"/>
    <s v="Kanak Engineering LLC"/>
    <s v="0P2396020218  GSKT PCKG SVCE KIT,F WS AT2000+,RED-ROSR  (109426)"/>
    <s v="GSKT PCKG SVCE KIT,F WS AT2000+,RED-ROSR  (109426)"/>
    <n v="4428"/>
    <m/>
    <n v="12"/>
    <s v="EA"/>
    <n v="1721.4933333333331"/>
    <n v="20657.919999999998"/>
    <n v="84313100"/>
    <n v="7.4999999999999997E-2"/>
    <m/>
    <m/>
    <m/>
    <n v="0.1"/>
    <m/>
    <n v="0.18"/>
    <s v="III328"/>
    <n v="1549.3439999999998"/>
    <m/>
    <n v="154.93439999999998"/>
    <n v="4025.1957119999993"/>
    <n v="5729.474111999999"/>
    <n v="171803111841"/>
    <s v="1005013"/>
    <x v="1"/>
  </r>
  <r>
    <n v="408"/>
    <n v="103"/>
    <s v="AMARILLO GEAR COMPANY LLC"/>
    <s v="0P3039100133, HORIZ SEAL PLT,D5-16A,AMARILLO,  (116944)"/>
    <s v="HORIZ SEAL PLT,D5-16A,AMARILLO,  (116944)"/>
    <n v="669"/>
    <m/>
    <n v="1"/>
    <s v="EA"/>
    <n v="20494.4399999999"/>
    <n v="20494.4399999999"/>
    <n v="84834000"/>
    <n v="7.4999999999999997E-2"/>
    <m/>
    <m/>
    <m/>
    <n v="0.1"/>
    <m/>
    <n v="0.18"/>
    <s v="III768"/>
    <n v="1537.0829999999926"/>
    <m/>
    <n v="153.70829999999927"/>
    <n v="3993.3416339999803"/>
    <n v="5684.132933999972"/>
    <m/>
    <m/>
    <x v="1"/>
  </r>
  <r>
    <n v="409"/>
    <n v="26"/>
    <s v="Siemens Limited"/>
    <s v="0P1003020020  CONT,THERMO,R28 220C OFFNER,RS-ELEC  (9061707572)"/>
    <s v="CONT,THERMO,R28 220C OFFNER,RS-ELEC  (9061707572)"/>
    <n v="1554"/>
    <m/>
    <n v="4"/>
    <s v="EA"/>
    <n v="5119.08"/>
    <n v="20476.32"/>
    <n v="85363000"/>
    <n v="0.1"/>
    <m/>
    <m/>
    <m/>
    <n v="0.1"/>
    <m/>
    <n v="0.18"/>
    <s v="III388A"/>
    <n v="2047.6320000000001"/>
    <m/>
    <n v="204.76320000000001"/>
    <n v="4091.1687360000001"/>
    <n v="6343.5639360000005"/>
    <n v="171702612222"/>
    <s v="1004015"/>
    <x v="2"/>
  </r>
  <r>
    <n v="410"/>
    <n v="74"/>
    <s v="Statec - Binder GmbH"/>
    <s v="0P3766620581  DRIVE ROLL,ZFA10109,STATEC  (I 211585)"/>
    <s v="DRIVE ROLL,ZFA10109,STATEC  (I 211585)"/>
    <n v="7216"/>
    <m/>
    <n v="1"/>
    <s v="EA"/>
    <n v="20385.259999999998"/>
    <n v="20385.259999999998"/>
    <n v="84229090"/>
    <n v="7.4999999999999997E-2"/>
    <m/>
    <m/>
    <m/>
    <n v="0.1"/>
    <m/>
    <n v="0.18"/>
    <s v="III323"/>
    <n v="1528.8944999999999"/>
    <m/>
    <n v="152.88944999999998"/>
    <n v="3972.0679109999992"/>
    <n v="5653.8518609999992"/>
    <n v="171801924210"/>
    <s v="1003284"/>
    <x v="2"/>
  </r>
  <r>
    <n v="411"/>
    <n v="256"/>
    <s v="Control Component India Pvt. Ltd"/>
    <s v="0P5270030232  STUD,123702004,CCI  (I CD970000423)"/>
    <s v="STUD,123702004,CCI  (I CD970000423)"/>
    <n v="18650"/>
    <m/>
    <n v="3"/>
    <s v="EA"/>
    <n v="6686.8499999999995"/>
    <n v="20060.55"/>
    <n v="84819090"/>
    <n v="7.4999999999999997E-2"/>
    <m/>
    <m/>
    <m/>
    <n v="0.1"/>
    <m/>
    <n v="0.18"/>
    <s v="III368"/>
    <n v="1504.54125"/>
    <m/>
    <n v="150.454125"/>
    <n v="3908.7981674999996"/>
    <n v="5563.7935424999996"/>
    <n v="351800186603"/>
    <n v="3005002"/>
    <x v="1"/>
  </r>
  <r>
    <n v="412"/>
    <n v="129"/>
    <s v="SEW EURODRIVE INDIA PRIVATE LIMITED"/>
    <s v="0P1005011967  STATR,15010651,SEW-EURO  (I 2305020207)"/>
    <s v="STATR,15010651,SEW-EURO  (I 2305020207)"/>
    <n v="2337"/>
    <m/>
    <n v="1"/>
    <s v="EA"/>
    <n v="19997.89"/>
    <n v="19997.89"/>
    <n v="85030090"/>
    <n v="7.4999999999999997E-2"/>
    <m/>
    <m/>
    <m/>
    <n v="0.1"/>
    <m/>
    <n v="0.18"/>
    <s v="III374"/>
    <n v="1499.8417499999998"/>
    <m/>
    <n v="149.98417499999999"/>
    <n v="3896.5888664999998"/>
    <n v="5546.4147914999994"/>
    <n v="171802178892"/>
    <s v="1003500"/>
    <x v="1"/>
  </r>
  <r>
    <n v="413"/>
    <n v="162"/>
    <s v="Gutor Electronic LLC"/>
    <s v="0P1102330034  TRAFO,ISOLTN,430-4080B,GUTOR  (99007894)"/>
    <s v="TRAFO,ISOLTN,430-4080B,GUTOR  (99007894)"/>
    <n v="2512"/>
    <m/>
    <n v="6"/>
    <s v="EA"/>
    <n v="3296.7866666666669"/>
    <n v="19780.72"/>
    <n v="85044029"/>
    <n v="0.2"/>
    <m/>
    <m/>
    <m/>
    <n v="0.1"/>
    <m/>
    <n v="0.18"/>
    <s v="III375"/>
    <n v="3956.1440000000002"/>
    <m/>
    <n v="395.61440000000005"/>
    <n v="4343.8461120000002"/>
    <n v="8695.6045120000017"/>
    <n v="171701244330"/>
    <s v="0001959"/>
    <x v="2"/>
  </r>
  <r>
    <n v="414"/>
    <n v="276"/>
    <s v="Control Component India Pvt. Ltd"/>
    <s v="0P5270030267  STUD,BNT,5336220AA,CCI  (I CD970000423)"/>
    <s v="STUD,BNT,5336220AA,CCI  (I CD970000423)"/>
    <n v="18674"/>
    <m/>
    <n v="5"/>
    <s v="EA"/>
    <n v="3950.6459999999997"/>
    <n v="19753.23"/>
    <n v="84819090"/>
    <n v="7.4999999999999997E-2"/>
    <m/>
    <m/>
    <m/>
    <n v="0.1"/>
    <m/>
    <n v="0.18"/>
    <s v="III368"/>
    <n v="1481.49225"/>
    <m/>
    <n v="148.149225"/>
    <n v="3848.9168654999999"/>
    <n v="5478.5583404999998"/>
    <n v="351800186603"/>
    <n v="3005002"/>
    <x v="1"/>
  </r>
  <r>
    <n v="415"/>
    <n v="124"/>
    <s v="ARCA Regler GmbH"/>
    <s v="0P4102200035, SEALING,SOFT,2221863,ARCA,  (3592803/3620661)"/>
    <s v="SEALING,SOFT,2221863,ARCA,  (3592803/3620661)"/>
    <n v="844"/>
    <m/>
    <n v="3"/>
    <s v="EA"/>
    <n v="19682.529999999901"/>
    <n v="19682.529999999901"/>
    <n v="84818030"/>
    <n v="7.4999999999999997E-2"/>
    <m/>
    <m/>
    <m/>
    <n v="0.1"/>
    <m/>
    <n v="0.18"/>
    <s v="III943"/>
    <n v="1476.1897499999925"/>
    <m/>
    <n v="147.61897499999927"/>
    <n v="3835.1409704999805"/>
    <n v="5458.9496954999722"/>
    <m/>
    <m/>
    <x v="1"/>
  </r>
  <r>
    <n v="416"/>
    <n v="42"/>
    <s v="Kobe Steel, Ltd."/>
    <s v="0P0631080544, CONED DISC SPRG,LM-500G10A-49A,KOBE,  (21-28097 28098-0)"/>
    <s v="CONED DISC SPRG,LM-500G10A-49A,KOBE,  (21-28097 28098-0)"/>
    <n v="67"/>
    <m/>
    <n v="4"/>
    <s v="EA"/>
    <n v="19570.810000000001"/>
    <n v="19570.810000000001"/>
    <n v="85389000"/>
    <n v="7.4999999999999997E-2"/>
    <m/>
    <m/>
    <m/>
    <n v="0.1"/>
    <m/>
    <n v="0.18"/>
    <s v="III166"/>
    <n v="1467.8107500000001"/>
    <m/>
    <n v="146.78107500000002"/>
    <n v="3813.3723285000001"/>
    <n v="5427.9641535000001"/>
    <m/>
    <m/>
    <x v="1"/>
  </r>
  <r>
    <n v="417"/>
    <n v="95"/>
    <s v="Statec - Binder GmbH"/>
    <s v="0P3766780033  GEAR,RA,S310224500A,STATEC  (I 211585)"/>
    <s v="GEAR,RA,S310224500A,STATEC  (I 211585)"/>
    <n v="7242"/>
    <m/>
    <n v="1"/>
    <s v="EA"/>
    <n v="19284.189999999999"/>
    <n v="19284.189999999999"/>
    <n v="84229090"/>
    <n v="7.4999999999999997E-2"/>
    <m/>
    <m/>
    <m/>
    <n v="0.1"/>
    <m/>
    <n v="0.18"/>
    <s v="III323"/>
    <n v="1446.3142499999999"/>
    <m/>
    <n v="144.63142500000001"/>
    <n v="3757.5244214999993"/>
    <n v="5348.4700964999993"/>
    <n v="171801924210"/>
    <s v="1003284"/>
    <x v="1"/>
  </r>
  <r>
    <n v="418"/>
    <n v="97"/>
    <s v="Aug. Rath jun. GmBH"/>
    <s v="0P2574450059, REFR MAT,ASSY CLIP,RATH MC-6.5,RATH,  (90525361)"/>
    <s v="REFR MAT,ASSY CLIP,RATH MC-6.5,RATH,  (90525361)"/>
    <n v="497"/>
    <m/>
    <n v="2250"/>
    <s v="EA"/>
    <n v="19184.650000000001"/>
    <n v="19184.650000000001"/>
    <n v="68061000"/>
    <n v="7.4999999999999997E-2"/>
    <m/>
    <m/>
    <m/>
    <n v="0.1"/>
    <m/>
    <n v="0.18"/>
    <s v="III596"/>
    <n v="1438.8487500000001"/>
    <m/>
    <n v="143.88487500000002"/>
    <n v="3738.1290525000004"/>
    <n v="5320.8626775000002"/>
    <m/>
    <m/>
    <x v="1"/>
  </r>
  <r>
    <n v="419"/>
    <n v="85"/>
    <s v="Statec - Binder GmbH"/>
    <s v="0P3766620596  SFT,TENSION,ZFA1115912,STATEC  (I 211585)"/>
    <s v="SFT,TENSION,ZFA1115912,STATEC  (I 211585)"/>
    <n v="7227"/>
    <m/>
    <n v="1"/>
    <s v="EA"/>
    <n v="19152.64"/>
    <n v="19152.64"/>
    <n v="84229090"/>
    <n v="7.4999999999999997E-2"/>
    <m/>
    <m/>
    <m/>
    <n v="0.1"/>
    <m/>
    <n v="0.18"/>
    <s v="III323"/>
    <n v="1436.4479999999999"/>
    <m/>
    <n v="143.6448"/>
    <n v="3731.8919039999996"/>
    <n v="5311.9847039999995"/>
    <n v="171801924210"/>
    <s v="1003284"/>
    <x v="1"/>
  </r>
  <r>
    <n v="420"/>
    <n v="261"/>
    <s v="Kobe Steel, Ltd."/>
    <s v="0P0802040037  O-RING,142X3.5MM,GHS 035913-032,KOSAKA  (16-25506-0)"/>
    <s v="O-RING,142X3.5MM,GHS 035913-032,KOSAKA  (16-25506-0)"/>
    <n v="1294"/>
    <m/>
    <n v="2"/>
    <s v="EA"/>
    <n v="9557.1"/>
    <n v="19114.2"/>
    <n v="40169320"/>
    <n v="0.1"/>
    <m/>
    <m/>
    <m/>
    <n v="0.1"/>
    <m/>
    <n v="0.18"/>
    <s v="III123A"/>
    <n v="1911.42"/>
    <m/>
    <n v="191.14200000000002"/>
    <n v="3819.0171600000003"/>
    <n v="5921.5791600000002"/>
    <n v="171703360253"/>
    <s v="1005102"/>
    <x v="4"/>
  </r>
  <r>
    <n v="421"/>
    <n v="293"/>
    <s v="Metso Flow Control Oy"/>
    <s v="0P5271110381  RPR KIT,251921,METSO  (001520563)"/>
    <s v="RPR KIT,251921,METSO  (001520563)"/>
    <n v="18859"/>
    <m/>
    <n v="1"/>
    <s v="EA"/>
    <n v="18637.29"/>
    <n v="18637.29"/>
    <n v="84819090"/>
    <n v="7.4999999999999997E-2"/>
    <m/>
    <m/>
    <m/>
    <n v="0.1"/>
    <m/>
    <n v="0.18"/>
    <s v="III368"/>
    <n v="1397.79675"/>
    <m/>
    <n v="139.779675"/>
    <n v="3631.4759565000004"/>
    <n v="5169.0523815000006"/>
    <n v="171702645240"/>
    <s v="1004046"/>
    <x v="1"/>
  </r>
  <r>
    <n v="422"/>
    <n v="150"/>
    <s v="SPX INTERNATIONAL LTD"/>
    <s v="0P3937010008  SEAL,SMALL SECTION,3131-0008-05,GD-ENGG  (I 2646253)"/>
    <s v="SEAL,SMALL SECTION,3131-0008-05,GD-ENGG  (I 2646253)"/>
    <n v="7876"/>
    <m/>
    <n v="1"/>
    <s v="EA"/>
    <n v="18447.3"/>
    <n v="18447.3"/>
    <n v="40169390"/>
    <n v="0.1"/>
    <m/>
    <m/>
    <m/>
    <n v="0.1"/>
    <m/>
    <n v="0.18"/>
    <s v="III123A"/>
    <n v="1844.73"/>
    <m/>
    <n v="184.47300000000001"/>
    <n v="3685.77054"/>
    <n v="5714.97354"/>
    <n v="171801782110"/>
    <s v="1002824"/>
    <x v="1"/>
  </r>
  <r>
    <n v="423"/>
    <n v="17"/>
    <s v="Kobe Steel, Ltd."/>
    <s v="0P0631060576, PARAL KEY-DBL RND,BPLG-KT-0+,KOBE,  (21-28097 28098-0)"/>
    <s v="PARAL KEY-DBL RND,BPLG-KT-0+,KOBE,  (21-28097 28098-0)"/>
    <n v="42"/>
    <m/>
    <n v="1"/>
    <s v="EA"/>
    <n v="18347.0999999999"/>
    <n v="18347.0999999999"/>
    <n v="85389000"/>
    <n v="7.4999999999999997E-2"/>
    <m/>
    <m/>
    <m/>
    <n v="0.1"/>
    <m/>
    <n v="0.18"/>
    <s v="III141"/>
    <n v="1376.0324999999925"/>
    <m/>
    <n v="137.60324999999926"/>
    <n v="3574.9324349999811"/>
    <n v="5088.5681849999728"/>
    <m/>
    <m/>
    <x v="1"/>
  </r>
  <r>
    <n v="424"/>
    <n v="38"/>
    <s v="Kobe Steel, Ltd."/>
    <s v="0P0631080538, SLIDE KEY,UC-1000J10A-76A,KOBE,  (21-28097 28098-0)"/>
    <s v="SLIDE KEY,UC-1000J10A-76A,KOBE,  (21-28097 28098-0)"/>
    <n v="63"/>
    <m/>
    <n v="1"/>
    <s v="EA"/>
    <n v="18347.0999999999"/>
    <n v="18347.0999999999"/>
    <n v="85389000"/>
    <n v="7.4999999999999997E-2"/>
    <m/>
    <m/>
    <m/>
    <n v="0.1"/>
    <m/>
    <n v="0.18"/>
    <s v="III162"/>
    <n v="1376.0324999999925"/>
    <m/>
    <n v="137.60324999999926"/>
    <n v="3574.9324349999811"/>
    <n v="5088.5681849999728"/>
    <m/>
    <m/>
    <x v="1"/>
  </r>
  <r>
    <n v="425"/>
    <n v="74"/>
    <s v="Elliot Ebara Singapore PTE. Ltd."/>
    <s v="0P0802040221, O-RING,FPM,OAS-RD244,ELLIOTT,  (N21A629-01,16A254AF)"/>
    <s v="O-RING,FPM,OAS-RD244,ELLIOTT,  (N21A629-01,16A254AF)"/>
    <n v="207"/>
    <m/>
    <n v="3"/>
    <s v="EA"/>
    <n v="18311.6899999999"/>
    <n v="18311.6899999999"/>
    <n v="84149011"/>
    <n v="7.4999999999999997E-2"/>
    <m/>
    <m/>
    <m/>
    <n v="0.1"/>
    <m/>
    <n v="0.18"/>
    <s v="III306"/>
    <n v="1373.3767499999924"/>
    <m/>
    <n v="137.33767499999925"/>
    <n v="3568.0327964999801"/>
    <n v="5078.7472214999716"/>
    <m/>
    <m/>
    <x v="4"/>
  </r>
  <r>
    <n v="426"/>
    <n v="80"/>
    <s v="Statec - Binder GmbH"/>
    <s v="0P3766620587  BRG,BALL,LNR,SCA0001152,STATEC  (I 211585)"/>
    <s v="BRG,BALL,LNR,SCA0001152,STATEC  (I 211585)"/>
    <n v="7222"/>
    <m/>
    <n v="2"/>
    <s v="EA"/>
    <n v="9051.77"/>
    <n v="18103.54"/>
    <n v="84833000"/>
    <n v="7.4999999999999997E-2"/>
    <m/>
    <m/>
    <m/>
    <n v="0.1"/>
    <m/>
    <n v="0.18"/>
    <s v="III369A"/>
    <n v="1357.7655"/>
    <m/>
    <n v="135.77655000000001"/>
    <n v="3527.4747689999999"/>
    <n v="5021.0168190000004"/>
    <n v="171801924210"/>
    <s v="1003284"/>
    <x v="1"/>
  </r>
  <r>
    <n v="427"/>
    <n v="49"/>
    <s v="Statec - Binder GmbH"/>
    <s v="0P3766620211  RLR,GUIDE,60X20 WUDPK 17,ROLLENBA  (I 211585)"/>
    <s v="RLR,GUIDE,60X20 WUDPK 17,ROLLENBA  (I 211585)"/>
    <n v="7181"/>
    <m/>
    <n v="12"/>
    <s v="EA"/>
    <n v="1469.72"/>
    <n v="17636.64"/>
    <n v="73269099"/>
    <n v="0.25"/>
    <m/>
    <m/>
    <m/>
    <n v="0.1"/>
    <m/>
    <n v="0.18"/>
    <s v="III238"/>
    <n v="4409.16"/>
    <m/>
    <n v="440.916"/>
    <n v="4047.6088799999998"/>
    <n v="8897.6848800000007"/>
    <n v="171801924210"/>
    <s v="1003284"/>
    <x v="1"/>
  </r>
  <r>
    <n v="428"/>
    <n v="72"/>
    <s v="Statec - Binder GmbH"/>
    <s v="0P3766620576  HYDR CYL STROKE,250MM,MPHZ10003,STATEC  (I 211585)"/>
    <s v="HYDR CYL STROKE,250MM,MPHZ10003,STATEC  (I 211585)"/>
    <n v="7214"/>
    <m/>
    <n v="2"/>
    <s v="EA"/>
    <n v="8802.8799999999992"/>
    <n v="17605.759999999998"/>
    <n v="84122100"/>
    <n v="7.4999999999999997E-2"/>
    <m/>
    <m/>
    <m/>
    <n v="0.1"/>
    <m/>
    <n v="0.18"/>
    <s v="III317"/>
    <n v="1320.4319999999998"/>
    <m/>
    <n v="132.04319999999998"/>
    <n v="3430.4823359999996"/>
    <n v="4882.9575359999999"/>
    <n v="171801924210"/>
    <s v="1003284"/>
    <x v="1"/>
  </r>
  <r>
    <n v="429"/>
    <n v="53"/>
    <s v="Coperion K-Tron (Switzerland) LLC"/>
    <s v="0P0655800207, PINION,9522-30300,K-TRON,  (30194902,  302114380)"/>
    <s v="PINION,9522-30300,K-TRON,  (30194902,  302114380)"/>
    <n v="79"/>
    <m/>
    <n v="2"/>
    <s v="EA"/>
    <n v="17106.459999999901"/>
    <n v="17106.459999999901"/>
    <n v="848390"/>
    <n v="7.4999999999999997E-2"/>
    <m/>
    <m/>
    <m/>
    <n v="0.1"/>
    <m/>
    <n v="0.18"/>
    <s v="III178"/>
    <n v="1282.9844999999925"/>
    <m/>
    <n v="128.29844999999926"/>
    <n v="3333.1937309999803"/>
    <n v="4744.4766809999719"/>
    <m/>
    <m/>
    <x v="1"/>
  </r>
  <r>
    <n v="430"/>
    <n v="129"/>
    <s v="I.S.G. SpA"/>
    <s v="0P5269310038  GSKT,3024R0429SV23104GSK,ISGSPA  (I BC18 180115)"/>
    <s v="GSKT,3024R0429SV23104GSK,ISGSPA  (I BC18 180115)"/>
    <n v="17458"/>
    <m/>
    <n v="1"/>
    <s v="ST"/>
    <n v="16879.45"/>
    <n v="16879.45"/>
    <n v="84219900"/>
    <n v="0.1"/>
    <m/>
    <m/>
    <m/>
    <n v="0.1"/>
    <m/>
    <n v="0.18"/>
    <s v="III322"/>
    <n v="1687.9450000000002"/>
    <m/>
    <n v="168.79450000000003"/>
    <n v="3372.5141100000001"/>
    <n v="5229.2536099999998"/>
    <n v="171803185595"/>
    <s v="1005066"/>
    <x v="1"/>
  </r>
  <r>
    <n v="431"/>
    <n v="136"/>
    <s v="I.S.G. SpA"/>
    <s v="0P5269310045  GSKT,3024R0429SV23113GSK,ISGSPA  (I BC18 180115)"/>
    <s v="GSKT,3024R0429SV23113GSK,ISGSPA  (I BC18 180115)"/>
    <n v="17465"/>
    <m/>
    <n v="1"/>
    <s v="ST"/>
    <n v="16879.45"/>
    <n v="16879.45"/>
    <n v="84219900"/>
    <n v="0.1"/>
    <m/>
    <m/>
    <m/>
    <n v="0.1"/>
    <m/>
    <n v="0.18"/>
    <s v="III322"/>
    <n v="1687.9450000000002"/>
    <m/>
    <n v="168.79450000000003"/>
    <n v="3372.5141100000001"/>
    <n v="5229.2536099999998"/>
    <n v="171803185595"/>
    <s v="1005066"/>
    <x v="1"/>
  </r>
  <r>
    <n v="432"/>
    <n v="81"/>
    <s v="Statec - Binder GmbH"/>
    <s v="0P3766620588  GUIDE,PRISMATIC,552MM,SCA0001151,STATEC  (I 211585)"/>
    <s v="GUIDE,PRISMATIC,552MM,SCA0001151,STATEC  (I 211585)"/>
    <n v="7223"/>
    <m/>
    <n v="1"/>
    <s v="EA"/>
    <n v="16788.099999999999"/>
    <n v="16788.099999999999"/>
    <n v="84229090"/>
    <n v="7.4999999999999997E-2"/>
    <m/>
    <m/>
    <m/>
    <n v="0.1"/>
    <m/>
    <n v="0.18"/>
    <s v="III323"/>
    <n v="1259.1074999999998"/>
    <m/>
    <n v="125.91074999999999"/>
    <n v="3271.1612849999992"/>
    <n v="4656.1795349999993"/>
    <n v="171801924210"/>
    <s v="1003284"/>
    <x v="1"/>
  </r>
  <r>
    <n v="433"/>
    <n v="43"/>
    <s v="SIMPEX ENGINEERING INC"/>
    <s v="0P3038050013  GAUGE,OIL LVL,250005-21-010,MARLAND  (100001537)"/>
    <s v="GAUGE,OIL LVL,250005-21-010,MARLAND  (100001537)"/>
    <n v="6918"/>
    <m/>
    <n v="1"/>
    <s v="EA"/>
    <n v="16725.37"/>
    <n v="16725.37"/>
    <n v="90318000"/>
    <n v="0.15"/>
    <m/>
    <m/>
    <m/>
    <n v="0.1"/>
    <m/>
    <n v="0.18"/>
    <s v="III421"/>
    <n v="2508.8054999999999"/>
    <m/>
    <n v="250.88055"/>
    <n v="3507.3100889999996"/>
    <n v="6266.9961389999989"/>
    <n v="171601690842"/>
    <s v="0002893"/>
    <x v="0"/>
  </r>
  <r>
    <n v="434"/>
    <n v="249"/>
    <s v="Control Component India Pvt. Ltd"/>
    <s v="0P5270030211  NUT,250440106,CCI  (I CD970000423)"/>
    <s v="NUT,250440106,CCI  (I CD970000423)"/>
    <n v="18635"/>
    <m/>
    <n v="2"/>
    <s v="EA"/>
    <n v="8355.1949999999997"/>
    <n v="16710.39"/>
    <n v="84819090"/>
    <n v="7.4999999999999997E-2"/>
    <m/>
    <m/>
    <m/>
    <n v="0.1"/>
    <m/>
    <n v="0.18"/>
    <s v="III368"/>
    <n v="1253.2792499999998"/>
    <m/>
    <n v="125.32792499999999"/>
    <n v="3256.0194914999997"/>
    <n v="4634.6266664999994"/>
    <n v="351800186603"/>
    <n v="3005002"/>
    <x v="1"/>
  </r>
  <r>
    <n v="435"/>
    <n v="133"/>
    <s v="Fluitron, Inc."/>
    <s v="0P0801030747  RING,RIDER,A-13128-01,FLUITRON  (I 190806)"/>
    <s v="RING,RIDER,A-13128-01,FLUITRON  (I 190806)"/>
    <n v="605"/>
    <m/>
    <n v="4"/>
    <s v="EA"/>
    <n v="4151.5"/>
    <n v="16606"/>
    <n v="84839000"/>
    <n v="7.4999999999999997E-2"/>
    <m/>
    <m/>
    <m/>
    <n v="0.1"/>
    <m/>
    <n v="0.18"/>
    <s v="III369A"/>
    <n v="1245.45"/>
    <m/>
    <n v="124.54500000000002"/>
    <n v="3235.6790999999998"/>
    <n v="4605.6741000000002"/>
    <n v="171902524253"/>
    <s v="1004641"/>
    <x v="1"/>
  </r>
  <r>
    <n v="436"/>
    <n v="308"/>
    <s v="Moritani &amp; Co., Ltd."/>
    <s v="0T3048010006  BELT,DR,5V,95IN  (I 28920-25790)"/>
    <s v="BELT,DR,5V,95IN  (I 28920-25790)"/>
    <n v="19602"/>
    <m/>
    <n v="3"/>
    <s v="EA"/>
    <n v="5510.8233333333337"/>
    <n v="16532.47"/>
    <n v="40103290"/>
    <n v="0.1"/>
    <m/>
    <m/>
    <m/>
    <n v="0.1"/>
    <m/>
    <n v="0.18"/>
    <s v="III120"/>
    <n v="1653.2470000000003"/>
    <m/>
    <n v="165.32470000000004"/>
    <n v="3303.1875060000002"/>
    <n v="5121.7592060000006"/>
    <n v="171901402573"/>
    <s v="1002672"/>
    <x v="1"/>
  </r>
  <r>
    <n v="437"/>
    <n v="53"/>
    <s v="Statec - Binder GmbH"/>
    <s v="0P3766620271  RLR,DEFLECTION,XUHP221712,STATEC  (I 211585)"/>
    <s v="RLR,DEFLECTION,XUHP221712,STATEC  (I 211585)"/>
    <n v="7185"/>
    <m/>
    <n v="1"/>
    <s v="EA"/>
    <n v="16377.23"/>
    <n v="16377.23"/>
    <n v="84229090"/>
    <n v="7.4999999999999997E-2"/>
    <m/>
    <m/>
    <m/>
    <n v="0.1"/>
    <m/>
    <n v="0.18"/>
    <s v="III323"/>
    <n v="1228.29225"/>
    <m/>
    <n v="122.82922500000001"/>
    <n v="3191.1032654999999"/>
    <n v="4542.2247404999998"/>
    <n v="171801924210"/>
    <s v="1003284"/>
    <x v="1"/>
  </r>
  <r>
    <n v="438"/>
    <n v="146"/>
    <s v="Nidec ASI S.p.A"/>
    <s v="0P4207060022, NRV,F/PMP,LDB1,JO,1000153277-07,  (317001864)"/>
    <s v="NRV,F/PMP,LDB1,JO,1000153277-07,  (317001864)"/>
    <n v="1391"/>
    <m/>
    <n v="1"/>
    <s v="EA"/>
    <n v="15836.85"/>
    <n v="15836.85"/>
    <n v="850300"/>
    <n v="7.4999999999999997E-2"/>
    <m/>
    <m/>
    <m/>
    <n v="0.1"/>
    <m/>
    <n v="0.18"/>
    <s v="III1490"/>
    <n v="1187.7637500000001"/>
    <m/>
    <n v="118.77637500000002"/>
    <n v="3085.8102225000002"/>
    <n v="4392.3503474999998"/>
    <m/>
    <m/>
    <x v="1"/>
  </r>
  <r>
    <n v="439"/>
    <n v="283"/>
    <s v="Flowserve India Controls Private Li"/>
    <s v="0P5270040006  RPR KIT,ACTR,15RK39,FLOWSERV  (387120130)"/>
    <s v="RPR KIT,ACTR,15RK39,FLOWSERV  (387120130)"/>
    <n v="18693"/>
    <m/>
    <n v="2"/>
    <s v="EA"/>
    <n v="7820"/>
    <n v="15640"/>
    <n v="84314990"/>
    <n v="7.4999999999999997E-2"/>
    <m/>
    <m/>
    <m/>
    <n v="0.1"/>
    <m/>
    <n v="0.18"/>
    <s v="III328"/>
    <n v="1173"/>
    <m/>
    <n v="117.30000000000001"/>
    <n v="3047.4539999999997"/>
    <n v="4337.7539999999999"/>
    <n v="171702293943"/>
    <s v="1003473"/>
    <x v="1"/>
  </r>
  <r>
    <n v="440"/>
    <n v="112"/>
    <s v="SEW EURODRIVE INDIA PRIVATE LIMITED"/>
    <s v="0P1005011934  ROTR,13720929,SEW-EURO  (I 2305020207)"/>
    <s v="ROTR,13720929,SEW-EURO  (I 2305020207)"/>
    <n v="2320"/>
    <m/>
    <n v="1"/>
    <s v="EA"/>
    <n v="15572.91"/>
    <n v="15572.91"/>
    <n v="85030090"/>
    <n v="7.4999999999999997E-2"/>
    <m/>
    <m/>
    <m/>
    <n v="0.1"/>
    <m/>
    <n v="0.18"/>
    <s v="III374"/>
    <n v="1167.9682499999999"/>
    <m/>
    <n v="116.796825"/>
    <n v="3034.3815135000004"/>
    <n v="4319.1465884999998"/>
    <n v="171802178892"/>
    <s v="1003500"/>
    <x v="1"/>
  </r>
  <r>
    <n v="441"/>
    <n v="174"/>
    <s v="Kobe Steel, Ltd."/>
    <s v="0P0801040460  O-RING,20S-A57886 AB,KOBE  (16-25523-4-0)"/>
    <s v="O-RING,20S-A57886 AB,KOBE  (16-25523-4-0)"/>
    <n v="814"/>
    <m/>
    <n v="2"/>
    <s v="EA"/>
    <n v="7632"/>
    <n v="15264"/>
    <n v="40169320"/>
    <n v="0.1"/>
    <m/>
    <m/>
    <m/>
    <n v="0.1"/>
    <m/>
    <n v="0.18"/>
    <s v="III123A"/>
    <n v="1526.4"/>
    <m/>
    <n v="152.64000000000001"/>
    <n v="3049.7472000000002"/>
    <n v="4728.7872000000007"/>
    <n v="171901200074"/>
    <s v="1002166"/>
    <x v="4"/>
  </r>
  <r>
    <n v="442"/>
    <n v="39"/>
    <s v="Kobe Steel, Ltd."/>
    <s v="0P0631080539, PRE-LOAD SPRG(1),UC-1000J10+,KOBE,  (21-28097 28098-0)"/>
    <s v="PRE-LOAD SPRG(1),UC-1000J10+,KOBE,  (21-28097 28098-0)"/>
    <n v="64"/>
    <m/>
    <n v="16"/>
    <s v="EA"/>
    <n v="14677.809999999899"/>
    <n v="14677.809999999899"/>
    <n v="85389000"/>
    <n v="7.4999999999999997E-2"/>
    <m/>
    <m/>
    <m/>
    <n v="0.1"/>
    <m/>
    <n v="0.18"/>
    <s v="III163"/>
    <n v="1100.8357499999925"/>
    <m/>
    <n v="110.08357499999926"/>
    <n v="2859.9712784999801"/>
    <n v="4070.8906034999718"/>
    <m/>
    <m/>
    <x v="1"/>
  </r>
  <r>
    <n v="443"/>
    <n v="142"/>
    <s v="Fluitron, Inc."/>
    <s v="0P0801030850  CPLG,GEAR PMP,1707,FLUITRON  (I 190806)"/>
    <s v="CPLG,GEAR PMP,1707,FLUITRON  (I 190806)"/>
    <n v="622"/>
    <m/>
    <n v="2"/>
    <s v="EA"/>
    <n v="7147.8"/>
    <n v="14295.6"/>
    <n v="84836090"/>
    <n v="7.4999999999999997E-2"/>
    <m/>
    <m/>
    <m/>
    <n v="0.1"/>
    <m/>
    <n v="0.18"/>
    <s v="III369A"/>
    <n v="1072.17"/>
    <m/>
    <n v="107.21700000000001"/>
    <n v="2785.49766"/>
    <n v="3964.8846600000002"/>
    <n v="171902524253"/>
    <s v="1004641"/>
    <x v="1"/>
  </r>
  <r>
    <n v="444"/>
    <n v="101"/>
    <s v="SEW EURODRIVE INDIA PRIVATE LIMITED"/>
    <s v="0P1005011911  END SHIELD,BACK SIDE,13639331,SEW-EURO  (2305020206 2305020209)"/>
    <s v="END SHIELD,BACK SIDE,13639331,SEW-EURO  (2305020206 2305020209)"/>
    <n v="2309"/>
    <m/>
    <n v="6"/>
    <s v="EA"/>
    <n v="2371.5099999999998"/>
    <n v="14229.059999999998"/>
    <n v="85030090"/>
    <n v="7.4999999999999997E-2"/>
    <m/>
    <m/>
    <m/>
    <n v="0.1"/>
    <m/>
    <n v="0.18"/>
    <s v="III374"/>
    <n v="1067.1794999999997"/>
    <m/>
    <n v="106.71794999999997"/>
    <n v="2772.5323409999996"/>
    <n v="3946.4297909999996"/>
    <n v="171801881672"/>
    <s v="1003202"/>
    <x v="1"/>
  </r>
  <r>
    <n v="445"/>
    <n v="179"/>
    <s v="Fluitron, Inc."/>
    <s v="0P0801050111  WSHR,BELLEVILLE,STL,55-10-21,FLUITRON  (I 180412)"/>
    <s v="WSHR,BELLEVILLE,STL,55-10-21,FLUITRON  (I 180412)"/>
    <n v="982"/>
    <m/>
    <n v="72"/>
    <s v="EA"/>
    <n v="197.44347222222223"/>
    <n v="14215.93"/>
    <n v="84142090"/>
    <n v="7.4999999999999997E-2"/>
    <m/>
    <m/>
    <m/>
    <n v="0.1"/>
    <m/>
    <n v="0.18"/>
    <s v="III371A"/>
    <n v="1066.1947499999999"/>
    <m/>
    <n v="106.61947499999999"/>
    <n v="2769.9739605"/>
    <n v="3942.7881854999996"/>
    <n v="171801503742"/>
    <s v="1002361"/>
    <x v="1"/>
  </r>
  <r>
    <n v="446"/>
    <n v="277"/>
    <s v="Control Component India Pvt. Ltd"/>
    <s v="0P5270030268  STUD,FLG,5336180AA,CCI  (I CD970000423)"/>
    <s v="STUD,FLG,5336180AA,CCI  (I CD970000423)"/>
    <n v="18675"/>
    <m/>
    <n v="5"/>
    <s v="EA"/>
    <n v="2822.2060000000001"/>
    <n v="14111.03"/>
    <n v="84819090"/>
    <n v="7.4999999999999997E-2"/>
    <m/>
    <m/>
    <m/>
    <n v="0.1"/>
    <m/>
    <n v="0.18"/>
    <s v="III368"/>
    <n v="1058.32725"/>
    <m/>
    <n v="105.83272500000001"/>
    <n v="2749.5341954999999"/>
    <n v="3913.6941704999999"/>
    <n v="351800186603"/>
    <n v="3005002"/>
    <x v="1"/>
  </r>
  <r>
    <n v="447"/>
    <n v="87"/>
    <s v="Statec - Binder GmbH"/>
    <s v="0P3766620599  ROLL,ZFA10341,STATEC  (I 211585)"/>
    <s v="ROLL,ZFA10341,STATEC  (I 211585)"/>
    <n v="7229"/>
    <m/>
    <n v="1"/>
    <s v="EA"/>
    <n v="14018.37"/>
    <n v="14018.37"/>
    <n v="84229090"/>
    <n v="7.4999999999999997E-2"/>
    <m/>
    <m/>
    <m/>
    <n v="0.1"/>
    <m/>
    <n v="0.18"/>
    <s v="III323"/>
    <n v="1051.3777500000001"/>
    <m/>
    <n v="105.13777500000002"/>
    <n v="2731.4793944999997"/>
    <n v="3887.9949194999999"/>
    <n v="171801924210"/>
    <s v="1003284"/>
    <x v="1"/>
  </r>
  <r>
    <n v="448"/>
    <n v="161"/>
    <s v="Kobe Steel, Ltd."/>
    <s v="0P0801040424  O-RING (1),20S-A58066 AA,KOBE  (16-25523-4-0)"/>
    <s v="O-RING (1),20S-A58066 AA,KOBE  (16-25523-4-0)"/>
    <n v="801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49"/>
    <n v="162"/>
    <s v="Kobe Steel, Ltd."/>
    <s v="0P0801040425  O-RING (2),20S-A58066 AB,KOBE  (16-25523-4-0)"/>
    <s v="O-RING (2),20S-A58066 AB,KOBE  (16-25523-4-0)"/>
    <n v="802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0"/>
    <n v="163"/>
    <s v="Kobe Steel, Ltd."/>
    <s v="0P0801040426  O-RING (3),20S-A58066 AC,KOBE  (16-25523-4-0)"/>
    <s v="O-RING (3),20S-A58066 AC,KOBE  (16-25523-4-0)"/>
    <n v="803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1"/>
    <n v="164"/>
    <s v="Kobe Steel, Ltd."/>
    <s v="0P0801040427  O-RING (4),20S-A58066 AD,KOBE  (16-25523-4-0)"/>
    <s v="O-RING (4),20S-A58066 AD,KOBE  (16-25523-4-0)"/>
    <n v="804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2"/>
    <n v="165"/>
    <s v="Kobe Steel, Ltd."/>
    <s v="0P0801040428  O-RING (5),20S-A58066 AE,KOBE  (16-25523-4-0)"/>
    <s v="O-RING (5),20S-A58066 AE,KOBE  (16-25523-4-0)"/>
    <n v="805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3"/>
    <n v="167"/>
    <s v="Kobe Steel, Ltd."/>
    <s v="0P0801040430  O-RING (7),20S-A58066 AG,KOBE  (16-25523-4-0)"/>
    <s v="O-RING (7),20S-A58066 AG,KOBE  (16-25523-4-0)"/>
    <n v="807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4"/>
    <n v="169"/>
    <s v="Kobe Steel, Ltd."/>
    <s v="0P0801040432  O-RING (8),20S-A58066 AJ,KOBE  (16-25523-4-0)"/>
    <s v="O-RING (8),20S-A58066 AJ,KOBE  (16-25523-4-0)"/>
    <n v="809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5"/>
    <n v="170"/>
    <s v="Kobe Steel, Ltd."/>
    <s v="0P0801040433  O-RING (9),20S-A58066 AK,KOBE  (16-25523-4-0)"/>
    <s v="O-RING (9),20S-A58066 AK,KOBE  (16-25523-4-0)"/>
    <n v="810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6"/>
    <n v="114"/>
    <s v="AMARILLO GEAR COMPANY LLC"/>
    <s v="0P3039100146, OIL SLINR,OIL SLINR,34022,AMARILLO,  (116944)"/>
    <s v="OIL SLINR,OIL SLINR,34022,AMARILLO,  (116944)"/>
    <n v="680"/>
    <m/>
    <n v="2"/>
    <s v="EA"/>
    <n v="13972.34"/>
    <n v="13972.34"/>
    <n v="84834000"/>
    <n v="7.4999999999999997E-2"/>
    <m/>
    <m/>
    <m/>
    <n v="0.1"/>
    <m/>
    <n v="0.18"/>
    <s v="III779"/>
    <n v="1047.9255000000001"/>
    <m/>
    <n v="104.79255000000001"/>
    <n v="2722.5104489999999"/>
    <n v="3875.2284989999998"/>
    <m/>
    <m/>
    <x v="0"/>
  </r>
  <r>
    <n v="457"/>
    <n v="299"/>
    <s v="Statec - Binder GmbH"/>
    <s v="0P5551871081  CBL,COAXIAL,PVC,0.25MM²,MELD10038,STATEC  (I 500182)"/>
    <s v="CBL,COAXIAL,PVC,0.25MM²,MELD10038,STATEC  (I 500182)"/>
    <n v="18916"/>
    <m/>
    <n v="50"/>
    <s v="M"/>
    <n v="276.58259999999996"/>
    <n v="13829.129999999997"/>
    <n v="85444993"/>
    <n v="0.15"/>
    <m/>
    <m/>
    <m/>
    <n v="0.1"/>
    <m/>
    <n v="0.18"/>
    <s v="III395"/>
    <n v="2074.3694999999993"/>
    <m/>
    <n v="207.43694999999994"/>
    <n v="2899.9685609999992"/>
    <n v="5181.7750109999979"/>
    <n v="171901581493"/>
    <s v="1003184"/>
    <x v="2"/>
  </r>
  <r>
    <n v="458"/>
    <n v="111"/>
    <s v="SEW EURODRIVE INDIA PRIVATE LIMITED"/>
    <s v="0P1005011932  ROTR,13720899,SEW-EURO  (I 2305020207)"/>
    <s v="ROTR,13720899,SEW-EURO  (I 2305020207)"/>
    <n v="2319"/>
    <m/>
    <n v="1"/>
    <s v="EA"/>
    <n v="13683.24"/>
    <n v="13683.24"/>
    <n v="85030090"/>
    <n v="7.4999999999999997E-2"/>
    <m/>
    <m/>
    <m/>
    <n v="0.1"/>
    <m/>
    <n v="0.18"/>
    <s v="III374"/>
    <n v="1026.2429999999999"/>
    <m/>
    <n v="102.62430000000001"/>
    <n v="2666.179314"/>
    <n v="3795.0466139999999"/>
    <n v="171802178892"/>
    <s v="1003500"/>
    <x v="1"/>
  </r>
  <r>
    <n v="459"/>
    <n v="49"/>
    <s v="Coperion K-Tron (Switzerland) LLC"/>
    <s v="0P0655800057, BELT TIGHTENER,0913-70090,K-TRON,  (30175312/302114380)"/>
    <s v="BELT TIGHTENER,0913-70090,K-TRON,  (30175312/302114380)"/>
    <n v="74"/>
    <m/>
    <n v="4"/>
    <s v="EA"/>
    <n v="13594.51"/>
    <n v="13594.51"/>
    <n v="84239020"/>
    <n v="7.4999999999999997E-2"/>
    <m/>
    <m/>
    <m/>
    <n v="0.1"/>
    <m/>
    <n v="0.18"/>
    <s v="III173"/>
    <n v="1019.58825"/>
    <m/>
    <n v="101.958825"/>
    <n v="2648.8902735000001"/>
    <n v="3770.4373485000001"/>
    <m/>
    <m/>
    <x v="1"/>
  </r>
  <r>
    <n v="460"/>
    <n v="57"/>
    <s v="Coperion K-Tron (Switzerland) LLC"/>
    <s v="0P0655800252, SFT,AGITR,9522-35079,K-TRON,  (30194902,  302114380)"/>
    <s v="SFT,AGITR,9522-35079,K-TRON,  (30194902,  302114380)"/>
    <n v="83"/>
    <m/>
    <n v="1"/>
    <s v="EA"/>
    <n v="13594.51"/>
    <n v="13594.51"/>
    <n v="848310"/>
    <n v="7.4999999999999997E-2"/>
    <m/>
    <m/>
    <m/>
    <n v="0.1"/>
    <m/>
    <n v="0.18"/>
    <s v="III182"/>
    <n v="1019.58825"/>
    <m/>
    <n v="101.958825"/>
    <n v="2648.8902735000001"/>
    <n v="3770.4373485000001"/>
    <m/>
    <m/>
    <x v="1"/>
  </r>
  <r>
    <n v="461"/>
    <n v="150"/>
    <s v="REFTECK SOLUTIONS EUROPE GMBH"/>
    <s v="0P5269300977, DISC,426382.10120.MKDZ,TAI,  (869-2022)"/>
    <s v="DISC,426382.10120.MKDZ,TAI,  (869-2022)"/>
    <n v="1576"/>
    <m/>
    <n v="1"/>
    <s v="EA"/>
    <n v="13447.54"/>
    <n v="13447.54"/>
    <n v="848190"/>
    <n v="7.4999999999999997E-2"/>
    <m/>
    <m/>
    <m/>
    <n v="0.1"/>
    <m/>
    <n v="0.18"/>
    <s v="III1675"/>
    <n v="1008.5655"/>
    <m/>
    <n v="100.85655000000001"/>
    <n v="2620.2531690000001"/>
    <n v="3729.6752190000002"/>
    <m/>
    <m/>
    <x v="1"/>
  </r>
  <r>
    <n v="462"/>
    <n v="121"/>
    <s v="SEW EURODRIVE INDIA PRIVATE LIMITED"/>
    <s v="0P1005011954  STATR,15001628,SEW-EURO  (I 2305020207)"/>
    <s v="STATR,15001628,SEW-EURO  (I 2305020207)"/>
    <n v="2329"/>
    <m/>
    <n v="1"/>
    <s v="EA"/>
    <n v="13274.93"/>
    <n v="13274.93"/>
    <n v="85030090"/>
    <n v="7.4999999999999997E-2"/>
    <m/>
    <m/>
    <m/>
    <n v="0.1"/>
    <m/>
    <n v="0.18"/>
    <s v="III374"/>
    <n v="995.61974999999995"/>
    <m/>
    <n v="99.561975000000004"/>
    <n v="2586.6201105"/>
    <n v="3681.8018354999999"/>
    <n v="171802178892"/>
    <s v="1003500"/>
    <x v="1"/>
  </r>
  <r>
    <n v="463"/>
    <n v="110"/>
    <s v="AMARILLO GEAR COMPANY LLC"/>
    <s v="0P3039100140, GEAR SPCR,451-A36,AMARILLO,  (116944)"/>
    <s v="GEAR SPCR,451-A36,AMARILLO,  (116944)"/>
    <n v="676"/>
    <m/>
    <n v="1"/>
    <s v="EA"/>
    <n v="13199.86"/>
    <n v="13199.86"/>
    <n v="84834000"/>
    <n v="7.4999999999999997E-2"/>
    <m/>
    <m/>
    <m/>
    <n v="0.1"/>
    <m/>
    <n v="0.18"/>
    <s v="III775"/>
    <n v="989.98950000000002"/>
    <m/>
    <n v="98.998950000000008"/>
    <n v="2571.9927209999996"/>
    <n v="3660.9811709999994"/>
    <m/>
    <m/>
    <x v="1"/>
  </r>
  <r>
    <n v="464"/>
    <n v="256"/>
    <s v="Elliot Ebara Singapore PTE. Ltd."/>
    <s v="0P1401061043  BLOCK,646639-2,ELLIOTT  (I 5975)"/>
    <s v="BLOCK,646639-2,ELLIOTT  (I 5975)"/>
    <n v="3479"/>
    <m/>
    <n v="2"/>
    <s v="EA"/>
    <n v="6577.1949999999997"/>
    <n v="13154.39"/>
    <n v="84069000"/>
    <n v="0.1"/>
    <m/>
    <m/>
    <m/>
    <n v="0.1"/>
    <m/>
    <n v="0.18"/>
    <s v="III314"/>
    <n v="1315.4390000000001"/>
    <m/>
    <n v="131.54390000000001"/>
    <n v="2628.2471219999998"/>
    <n v="4075.2300219999997"/>
    <n v="172000416210"/>
    <s v="1000751"/>
    <x v="1"/>
  </r>
  <r>
    <n v="465"/>
    <n v="121"/>
    <s v="GBM S.r.l."/>
    <s v="0P3922010103, FLTR,4711.3,45,120,1500,GBM SRL,  (2023-A601-000160)"/>
    <s v="FLTR,4711.3,45,120,1500,GBM SRL,  (2023-A601-000160)"/>
    <n v="768"/>
    <m/>
    <n v="1"/>
    <s v="EA"/>
    <n v="13033.78"/>
    <n v="13033.78"/>
    <n v="85389000"/>
    <n v="7.4999999999999997E-2"/>
    <m/>
    <m/>
    <m/>
    <n v="0.1"/>
    <m/>
    <n v="0.18"/>
    <s v="III867"/>
    <n v="977.5335"/>
    <m/>
    <n v="97.753350000000012"/>
    <n v="2539.6320330000003"/>
    <n v="3614.9188830000003"/>
    <m/>
    <m/>
    <x v="1"/>
  </r>
  <r>
    <n v="466"/>
    <n v="117"/>
    <s v="Statec - Binder GmbH"/>
    <s v="0P3766780142  PRESTRETCH KIT,SBA0003287,MAILLIS  (I 211585)"/>
    <s v="PRESTRETCH KIT,SBA0003287,MAILLIS  (I 211585)"/>
    <n v="7264"/>
    <m/>
    <n v="1"/>
    <s v="EA"/>
    <n v="12598.18"/>
    <n v="12598.18"/>
    <n v="84229090"/>
    <n v="7.4999999999999997E-2"/>
    <m/>
    <m/>
    <m/>
    <n v="0.1"/>
    <m/>
    <n v="0.18"/>
    <s v="III323"/>
    <n v="944.86349999999993"/>
    <m/>
    <n v="94.486350000000002"/>
    <n v="2454.7553729999995"/>
    <n v="3494.1052229999996"/>
    <n v="171801924210"/>
    <s v="1003284"/>
    <x v="1"/>
  </r>
  <r>
    <n v="467"/>
    <n v="118"/>
    <s v="Statec - Binder GmbH"/>
    <s v="0P3766780143  PRESTRETCH KIT,SBA0003922,MAILLIS  (I 211585)"/>
    <s v="PRESTRETCH KIT,SBA0003922,MAILLIS  (I 211585)"/>
    <n v="7265"/>
    <m/>
    <n v="1"/>
    <s v="EA"/>
    <n v="12598.18"/>
    <n v="12598.18"/>
    <n v="84229090"/>
    <n v="7.4999999999999997E-2"/>
    <m/>
    <m/>
    <m/>
    <n v="0.1"/>
    <m/>
    <n v="0.18"/>
    <s v="III323"/>
    <n v="944.86349999999993"/>
    <m/>
    <n v="94.486350000000002"/>
    <n v="2454.7553729999995"/>
    <n v="3494.1052229999996"/>
    <n v="171801924210"/>
    <s v="1003284"/>
    <x v="1"/>
  </r>
  <r>
    <n v="468"/>
    <n v="119"/>
    <s v="Statec - Binder GmbH"/>
    <s v="0P3766780144  PRESTRETCH KIT,SBA0003926,MAILLIS  (I 211585)"/>
    <s v="PRESTRETCH KIT,SBA0003926,MAILLIS  (I 211585)"/>
    <n v="7266"/>
    <m/>
    <n v="1"/>
    <s v="EA"/>
    <n v="12598.18"/>
    <n v="12598.18"/>
    <n v="84229090"/>
    <n v="7.4999999999999997E-2"/>
    <m/>
    <m/>
    <m/>
    <n v="0.1"/>
    <m/>
    <n v="0.18"/>
    <s v="III323"/>
    <n v="944.86349999999993"/>
    <m/>
    <n v="94.486350000000002"/>
    <n v="2454.7553729999995"/>
    <n v="3494.1052229999996"/>
    <n v="171801924210"/>
    <s v="1003284"/>
    <x v="1"/>
  </r>
  <r>
    <n v="469"/>
    <n v="76"/>
    <s v="Statec - Binder GmbH"/>
    <s v="0P3766620583  CLEVIS MOUNT,MPZZ1076,STATEC  (I 211585)"/>
    <s v="CLEVIS MOUNT,MPZZ1076,STATEC  (I 211585)"/>
    <n v="7218"/>
    <m/>
    <n v="4"/>
    <s v="EA"/>
    <n v="3142.8449999999998"/>
    <n v="12571.38"/>
    <n v="83024900"/>
    <n v="0.15"/>
    <m/>
    <m/>
    <m/>
    <n v="0.1"/>
    <m/>
    <n v="0.18"/>
    <s v="III303A"/>
    <n v="1885.7069999999999"/>
    <m/>
    <n v="188.57069999999999"/>
    <n v="2636.218386"/>
    <n v="4710.4960859999992"/>
    <n v="171801924210"/>
    <s v="1003284"/>
    <x v="1"/>
  </r>
  <r>
    <n v="470"/>
    <n v="134"/>
    <s v="SEW EURODRIVE INDIA PRIVATE LIMITED"/>
    <s v="0P1005011978  STATR,15034542,SEW-EURO  (I 2305020207)"/>
    <s v="STATR,15034542,SEW-EURO  (I 2305020207)"/>
    <n v="2342"/>
    <m/>
    <n v="1"/>
    <s v="EA"/>
    <n v="12444.58"/>
    <n v="12444.58"/>
    <n v="85030090"/>
    <n v="7.4999999999999997E-2"/>
    <m/>
    <m/>
    <m/>
    <n v="0.1"/>
    <m/>
    <n v="0.18"/>
    <s v="III374"/>
    <n v="933.34349999999995"/>
    <m/>
    <n v="93.334350000000001"/>
    <n v="2424.8264129999998"/>
    <n v="3451.5042629999998"/>
    <n v="171802178892"/>
    <s v="1003500"/>
    <x v="1"/>
  </r>
  <r>
    <n v="471"/>
    <n v="62"/>
    <s v="Statec - Binder GmbH"/>
    <s v="0P3766620453  PISTOL,AIR,XEPB1007,STATEC  (I 500182)"/>
    <s v="PISTOL,AIR,XEPB1007,STATEC  (I 500182)"/>
    <n v="7194"/>
    <m/>
    <n v="8"/>
    <s v="EA"/>
    <n v="1546.1675"/>
    <n v="12369.34"/>
    <n v="84242000"/>
    <n v="7.4999999999999997E-2"/>
    <m/>
    <m/>
    <m/>
    <n v="0.1"/>
    <m/>
    <n v="0.18"/>
    <s v="III325"/>
    <n v="927.70049999999992"/>
    <m/>
    <n v="92.770049999999998"/>
    <n v="2410.1658989999996"/>
    <n v="3430.6364489999996"/>
    <n v="171901581493"/>
    <s v="1003184"/>
    <x v="1"/>
  </r>
  <r>
    <n v="472"/>
    <n v="166"/>
    <s v="Kobe Steel, Ltd."/>
    <s v="0P0801040429  O-RING (6),20S-A58066 AF,KOBE  (16-25523-4-0)"/>
    <s v="O-RING (6),20S-A58066 AF,KOBE  (16-25523-4-0)"/>
    <n v="806"/>
    <m/>
    <n v="2"/>
    <s v="EA"/>
    <n v="6169.2"/>
    <n v="12338.4"/>
    <n v="40169320"/>
    <n v="0.1"/>
    <m/>
    <m/>
    <m/>
    <n v="0.1"/>
    <m/>
    <n v="0.18"/>
    <s v="III123A"/>
    <n v="1233.8400000000001"/>
    <m/>
    <n v="123.38400000000001"/>
    <n v="2465.2123200000001"/>
    <n v="3822.4363200000003"/>
    <n v="171901200074"/>
    <s v="1002166"/>
    <x v="4"/>
  </r>
  <r>
    <n v="473"/>
    <n v="134"/>
    <s v="Fluitron, Inc."/>
    <s v="0P0801030770  VLV,RLF,B-4CPA2-3,FLUITRON  (I 190926)"/>
    <s v="VLV,RLF,B-4CPA2-3,FLUITRON  (I 190926)"/>
    <n v="606"/>
    <m/>
    <n v="3"/>
    <s v="EA"/>
    <n v="4073.1766666666667"/>
    <n v="12219.53"/>
    <n v="84814000"/>
    <n v="7.4999999999999997E-2"/>
    <m/>
    <m/>
    <m/>
    <n v="0.1"/>
    <m/>
    <n v="0.18"/>
    <s v="III368"/>
    <n v="916.46474999999998"/>
    <m/>
    <n v="91.646475000000009"/>
    <n v="2380.9754204999999"/>
    <n v="3389.0866455"/>
    <n v="171903031845"/>
    <s v="1005559"/>
    <x v="1"/>
  </r>
  <r>
    <n v="474"/>
    <n v="126"/>
    <s v="ARCA Regler GmbH"/>
    <s v="0P4102200043, ELEM,SEALING,GPH,3065903,LINDE,  (3592803/3620661)"/>
    <s v="ELEM,SEALING,GPH,3065903,LINDE,  (3592803/3620661)"/>
    <n v="846"/>
    <m/>
    <n v="3"/>
    <s v="EA"/>
    <n v="12107.799999999899"/>
    <n v="12107.799999999899"/>
    <n v="84818030"/>
    <n v="7.4999999999999997E-2"/>
    <m/>
    <m/>
    <m/>
    <n v="0.1"/>
    <m/>
    <n v="0.18"/>
    <s v="III945"/>
    <n v="908.08499999999242"/>
    <m/>
    <n v="90.808499999999242"/>
    <n v="2359.2048299999801"/>
    <n v="3358.0983299999716"/>
    <m/>
    <m/>
    <x v="1"/>
  </r>
  <r>
    <n v="475"/>
    <n v="30"/>
    <s v="DEWACO LTD"/>
    <s v="0P3028440031  RPR KIT,CYL,P2020K-63 20,DEWA  (I 20190118)"/>
    <s v="RPR KIT,CYL,P2020K-63 20,DEWA  (I 20190118)"/>
    <n v="4885"/>
    <m/>
    <n v="1"/>
    <s v="EA"/>
    <n v="12084"/>
    <n v="12084"/>
    <n v="84213990"/>
    <n v="7.4999999999999997E-2"/>
    <m/>
    <m/>
    <m/>
    <n v="0.1"/>
    <m/>
    <n v="0.18"/>
    <s v="III322"/>
    <n v="906.3"/>
    <m/>
    <n v="90.63"/>
    <n v="2354.5673999999995"/>
    <n v="3351.4973999999993"/>
    <n v="171901244045"/>
    <n v="1002253"/>
    <x v="1"/>
  </r>
  <r>
    <n v="476"/>
    <n v="77"/>
    <s v="Statec - Binder GmbH"/>
    <s v="0P3766620584  SWIVEL FLG,MPZZ1092,STATEC  (I 211585)"/>
    <s v="SWIVEL FLG,MPZZ1092,STATEC  (I 211585)"/>
    <n v="7219"/>
    <m/>
    <n v="4"/>
    <s v="EA"/>
    <n v="3017.7975000000001"/>
    <n v="12071.19"/>
    <n v="83024900"/>
    <n v="0.15"/>
    <m/>
    <m/>
    <m/>
    <n v="0.1"/>
    <m/>
    <n v="0.18"/>
    <s v="III303A"/>
    <n v="1810.6785"/>
    <m/>
    <n v="181.06785000000002"/>
    <n v="2531.3285430000001"/>
    <n v="4523.074893"/>
    <n v="171801924210"/>
    <s v="1003284"/>
    <x v="1"/>
  </r>
  <r>
    <n v="477"/>
    <n v="263"/>
    <s v="Kobe Steel, Ltd."/>
    <s v="0P0802040039  O-RING,120X3.5MM,GHS 035913-230,KOSAKA  (16-25506-0)"/>
    <s v="O-RING,120X3.5MM,GHS 035913-230,KOSAKA  (16-25506-0)"/>
    <n v="1296"/>
    <m/>
    <n v="2"/>
    <s v="EA"/>
    <n v="6000.02"/>
    <n v="12000.04"/>
    <n v="40169320"/>
    <n v="0.1"/>
    <m/>
    <m/>
    <m/>
    <n v="0.1"/>
    <m/>
    <n v="0.18"/>
    <s v="III123A"/>
    <n v="1200.0040000000001"/>
    <m/>
    <n v="120.00040000000001"/>
    <n v="2397.6079920000002"/>
    <n v="3717.6123920000005"/>
    <n v="171703360253"/>
    <s v="1005102"/>
    <x v="4"/>
  </r>
  <r>
    <n v="478"/>
    <n v="267"/>
    <s v="Kobe Steel, Ltd."/>
    <s v="0P0802040043  O-RING,84X3.1MM,GHS 035913-042,KOSAKA  (16-25506-0)"/>
    <s v="O-RING,84X3.1MM,GHS 035913-042,KOSAKA  (16-25506-0)"/>
    <n v="1300"/>
    <m/>
    <n v="2"/>
    <s v="EA"/>
    <n v="6000.02"/>
    <n v="12000.04"/>
    <n v="40169320"/>
    <n v="0.1"/>
    <m/>
    <m/>
    <m/>
    <n v="0.1"/>
    <m/>
    <n v="0.18"/>
    <s v="III123A"/>
    <n v="1200.0040000000001"/>
    <m/>
    <n v="120.00040000000001"/>
    <n v="2397.6079920000002"/>
    <n v="3717.6123920000005"/>
    <n v="171703360253"/>
    <s v="1005102"/>
    <x v="4"/>
  </r>
  <r>
    <n v="479"/>
    <n v="268"/>
    <s v="Kobe Steel, Ltd."/>
    <s v="0P0802040044  O-RING,59X3.1MM,GHS 035913-043,KOSAKA  (16-25506-0)"/>
    <s v="O-RING,59X3.1MM,GHS 035913-043,KOSAKA  (16-25506-0)"/>
    <n v="1301"/>
    <m/>
    <n v="2"/>
    <s v="EA"/>
    <n v="6000.02"/>
    <n v="12000.04"/>
    <n v="40169320"/>
    <n v="0.1"/>
    <m/>
    <m/>
    <m/>
    <n v="0.1"/>
    <m/>
    <n v="0.18"/>
    <s v="III123A"/>
    <n v="1200.0040000000001"/>
    <m/>
    <n v="120.00040000000001"/>
    <n v="2397.6079920000002"/>
    <n v="3717.6123920000005"/>
    <n v="171703360253"/>
    <s v="1005102"/>
    <x v="4"/>
  </r>
  <r>
    <n v="480"/>
    <n v="277"/>
    <s v="Kanak Engineering LLC"/>
    <s v="0P2396020221  SILENCER,AN300-03,RED-ROSR  (109426)"/>
    <s v="SILENCER,AN300-03,RED-ROSR  (109426)"/>
    <n v="4431"/>
    <m/>
    <n v="8"/>
    <s v="EA"/>
    <n v="1491.34"/>
    <n v="11930.72"/>
    <n v="84313100"/>
    <n v="7.4999999999999997E-2"/>
    <m/>
    <m/>
    <m/>
    <n v="0.1"/>
    <m/>
    <n v="0.18"/>
    <s v="III328"/>
    <n v="894.80399999999997"/>
    <m/>
    <n v="89.480400000000003"/>
    <n v="2324.7007920000001"/>
    <n v="3308.9851920000001"/>
    <n v="171803111841"/>
    <s v="1005013"/>
    <x v="1"/>
  </r>
  <r>
    <n v="481"/>
    <n v="279"/>
    <s v="Control Component India Pvt. Ltd"/>
    <s v="0P5270030270  STUD,BNT,5333210AA,CCI  (I CD970000423)"/>
    <s v="STUD,BNT,5333210AA,CCI  (I CD970000423)"/>
    <n v="18677"/>
    <m/>
    <n v="3"/>
    <s v="EA"/>
    <n v="3950.646666666667"/>
    <n v="11851.94"/>
    <n v="84819090"/>
    <n v="7.4999999999999997E-2"/>
    <m/>
    <m/>
    <m/>
    <n v="0.1"/>
    <m/>
    <n v="0.18"/>
    <s v="III368"/>
    <n v="888.89549999999997"/>
    <m/>
    <n v="88.88955"/>
    <n v="2309.3505089999999"/>
    <n v="3287.1355589999998"/>
    <n v="351800186603"/>
    <n v="3005002"/>
    <x v="1"/>
  </r>
  <r>
    <n v="482"/>
    <n v="36"/>
    <s v="Leistritz Pumpen GmbH"/>
    <s v="0P3034060100  SEAL,COMPL MECH,BQ1VGG,L3MF080 160,LEIST  (E80023014)"/>
    <s v="SEAL,COMPL MECH,BQ1VGG,L3MF080 160,LEIST  (E80023014)"/>
    <n v="4949"/>
    <m/>
    <n v="1"/>
    <s v="EA"/>
    <n v="11839.43"/>
    <n v="11839.43"/>
    <n v="84139190"/>
    <n v="7.4999999999999997E-2"/>
    <m/>
    <m/>
    <m/>
    <n v="0.1"/>
    <m/>
    <n v="0.28000000000000003"/>
    <s v="IV117"/>
    <n v="887.95725000000004"/>
    <m/>
    <n v="88.795725000000004"/>
    <n v="3588.5312330000002"/>
    <n v="4565.284208"/>
    <n v="171702518643"/>
    <s v="1004076"/>
    <x v="1"/>
  </r>
  <r>
    <n v="483"/>
    <n v="68"/>
    <s v="Statec - Binder GmbH"/>
    <s v="0P3766620492  CLTH,TEFLON,EZAU10328,STATEC  (I 211585)"/>
    <s v="CLTH,TEFLON,EZAU10328,STATEC  (I 211585)"/>
    <n v="7205"/>
    <m/>
    <n v="4"/>
    <s v="EA"/>
    <n v="2924.0124999999998"/>
    <n v="11696.05"/>
    <n v="84229090"/>
    <n v="7.4999999999999997E-2"/>
    <m/>
    <m/>
    <m/>
    <n v="0.1"/>
    <m/>
    <n v="0.18"/>
    <s v="III323"/>
    <n v="877.2037499999999"/>
    <m/>
    <n v="87.72037499999999"/>
    <n v="2278.9753424999999"/>
    <n v="3243.8994674999999"/>
    <n v="171801924210"/>
    <s v="1003284"/>
    <x v="1"/>
  </r>
  <r>
    <n v="484"/>
    <n v="260"/>
    <s v="Kobe Steel, Ltd."/>
    <s v="0P0802040036  O-RING,114X3.5MM,GHS 035913-031,KOSAKA  (16-25506-0)"/>
    <s v="O-RING,114X3.5MM,GHS 035913-031,KOSAKA  (16-25506-0)"/>
    <n v="1293"/>
    <m/>
    <n v="2"/>
    <s v="EA"/>
    <n v="5840.45"/>
    <n v="11680.9"/>
    <n v="40169320"/>
    <n v="0.1"/>
    <m/>
    <m/>
    <m/>
    <n v="0.1"/>
    <m/>
    <n v="0.18"/>
    <s v="III123A"/>
    <n v="1168.0899999999999"/>
    <m/>
    <n v="116.809"/>
    <n v="2333.8438199999996"/>
    <n v="3618.7428199999995"/>
    <n v="171703360253"/>
    <s v="1005102"/>
    <x v="4"/>
  </r>
  <r>
    <n v="485"/>
    <n v="60"/>
    <s v="Statec - Binder GmbH"/>
    <s v="0P3766620426  BRCKT,PLSTC,MKZ1002,STATEC  (I 211585)"/>
    <s v="BRCKT,PLSTC,MKZ1002,STATEC  (I 211585)"/>
    <n v="7192"/>
    <m/>
    <n v="48"/>
    <s v="EA"/>
    <n v="240.87645833333332"/>
    <n v="11562.07"/>
    <n v="84229090"/>
    <n v="7.4999999999999997E-2"/>
    <m/>
    <m/>
    <m/>
    <n v="0.1"/>
    <m/>
    <n v="0.18"/>
    <s v="III323"/>
    <n v="867.15524999999991"/>
    <m/>
    <n v="86.715525"/>
    <n v="2252.8693394999996"/>
    <n v="3206.7401144999994"/>
    <n v="171801924210"/>
    <s v="1003284"/>
    <x v="1"/>
  </r>
  <r>
    <n v="486"/>
    <n v="58"/>
    <s v="Coperion K-Tron (Switzerland) LLC"/>
    <s v="0P0655800254, RTNR,AGITR,9522-34928,K-TRON,  (30194902,  302114380)"/>
    <s v="RTNR,AGITR,9522-34928,K-TRON,  (30194902,  302114380)"/>
    <n v="84"/>
    <m/>
    <n v="1"/>
    <s v="EA"/>
    <n v="11555.389999999899"/>
    <n v="11555.389999999899"/>
    <n v="731829"/>
    <n v="7.4999999999999997E-2"/>
    <m/>
    <m/>
    <m/>
    <n v="0.1"/>
    <m/>
    <n v="0.18"/>
    <s v="III183"/>
    <n v="866.65424999999243"/>
    <m/>
    <n v="86.665424999999246"/>
    <n v="2251.5677414999805"/>
    <n v="3204.887416499972"/>
    <m/>
    <m/>
    <x v="1"/>
  </r>
  <r>
    <n v="487"/>
    <n v="34"/>
    <s v="Leistritz Pumpen GmbH"/>
    <s v="0P3034060098  SEAL,COMPL MECH,BQ1VGG,L3MF090 180,LEIST  (E80023014)"/>
    <s v="SEAL,COMPL MECH,BQ1VGG,L3MF090 180,LEIST  (E80023014)"/>
    <n v="4947"/>
    <m/>
    <n v="1"/>
    <s v="EA"/>
    <n v="11473.53"/>
    <n v="11473.53"/>
    <n v="84139190"/>
    <n v="7.4999999999999997E-2"/>
    <m/>
    <m/>
    <m/>
    <n v="0.1"/>
    <m/>
    <n v="0.28000000000000003"/>
    <s v="IV117"/>
    <n v="860.51475000000005"/>
    <m/>
    <n v="86.051475000000011"/>
    <n v="3477.6269430000007"/>
    <n v="4424.1931680000007"/>
    <n v="171702518643"/>
    <s v="1004076"/>
    <x v="1"/>
  </r>
  <r>
    <n v="488"/>
    <n v="298"/>
    <s v="DEWACO LTD"/>
    <s v="0P3015160002  SLV,BRG,4-4501-PE1000,DEWACO  (I 20190117)"/>
    <s v="SLV,BRG,4-4501-PE1000,DEWACO  (I 20190117)"/>
    <n v="4833"/>
    <m/>
    <n v="2"/>
    <s v="EA"/>
    <n v="5723"/>
    <n v="11446"/>
    <n v="84829900"/>
    <n v="7.4999999999999997E-2"/>
    <m/>
    <m/>
    <m/>
    <n v="0.1"/>
    <m/>
    <n v="0.18"/>
    <s v="III369"/>
    <n v="858.44999999999993"/>
    <m/>
    <n v="85.844999999999999"/>
    <n v="2230.2530999999999"/>
    <n v="3174.5481"/>
    <n v="171901244045"/>
    <s v="1002253"/>
    <x v="1"/>
  </r>
  <r>
    <n v="489"/>
    <n v="143"/>
    <s v="Fluitron, Inc."/>
    <s v="0P0801030853  STRNR,OIL,1715,FLUITRON  (I 190806)"/>
    <s v="STRNR,OIL,1715,FLUITRON  (I 190806)"/>
    <n v="623"/>
    <m/>
    <n v="2"/>
    <s v="EA"/>
    <n v="5718.24"/>
    <n v="11436.48"/>
    <n v="84839000"/>
    <n v="7.4999999999999997E-2"/>
    <m/>
    <m/>
    <m/>
    <n v="0.1"/>
    <m/>
    <n v="0.18"/>
    <s v="III369A"/>
    <n v="857.73599999999999"/>
    <m/>
    <n v="85.773600000000002"/>
    <n v="2228.3981280000003"/>
    <n v="3171.9077280000001"/>
    <n v="171902524253"/>
    <s v="1004641"/>
    <x v="0"/>
  </r>
  <r>
    <n v="490"/>
    <n v="197"/>
    <s v="Fluitron, Inc."/>
    <s v="0P0801090835  GAUGE,OIL LVL,1110,FLUITRON  (I 190806)"/>
    <s v="GAUGE,OIL LVL,1110,FLUITRON  (I 190806)"/>
    <n v="1160"/>
    <m/>
    <n v="2"/>
    <s v="EA"/>
    <n v="5718.24"/>
    <n v="11436.48"/>
    <n v="84839000"/>
    <n v="7.4999999999999997E-2"/>
    <m/>
    <m/>
    <m/>
    <n v="0.1"/>
    <m/>
    <n v="0.18"/>
    <s v="III369A"/>
    <n v="857.73599999999999"/>
    <m/>
    <n v="85.773600000000002"/>
    <n v="2228.3981280000003"/>
    <n v="3171.9077280000001"/>
    <n v="171902524253"/>
    <s v="1004641"/>
    <x v="0"/>
  </r>
  <r>
    <n v="491"/>
    <n v="111"/>
    <s v="Statec - Binder GmbH"/>
    <s v="0P3766780101  RBR,CONTRAST,SBC0007286,STATEC  (I 211585)"/>
    <s v="RBR,CONTRAST,SBC0007286,STATEC  (I 211585)"/>
    <n v="7258"/>
    <m/>
    <n v="4"/>
    <s v="EA"/>
    <n v="2857.0225"/>
    <n v="11428.09"/>
    <n v="40082990"/>
    <n v="0.1"/>
    <m/>
    <m/>
    <m/>
    <n v="0.1"/>
    <m/>
    <n v="0.18"/>
    <s v="III118"/>
    <n v="1142.809"/>
    <m/>
    <n v="114.2809"/>
    <n v="2283.3323819999996"/>
    <n v="3540.4222819999995"/>
    <n v="171801924210"/>
    <s v="1003284"/>
    <x v="1"/>
  </r>
  <r>
    <n v="492"/>
    <n v="278"/>
    <s v="Control Component India Pvt. Ltd"/>
    <s v="0P5270030269  NUT,BNT,5536000AA,CCI  (I CD970000423)"/>
    <s v="NUT,BNT,5536000AA,CCI  (I CD970000423)"/>
    <n v="18676"/>
    <m/>
    <n v="10"/>
    <s v="EA"/>
    <n v="1129.1860000000001"/>
    <n v="11291.86"/>
    <n v="84819090"/>
    <n v="7.4999999999999997E-2"/>
    <m/>
    <m/>
    <m/>
    <n v="0.1"/>
    <m/>
    <n v="0.18"/>
    <s v="III368"/>
    <n v="846.8895"/>
    <m/>
    <n v="84.688950000000006"/>
    <n v="2200.2189209999997"/>
    <n v="3131.7973709999997"/>
    <n v="351800186603"/>
    <n v="3005002"/>
    <x v="1"/>
  </r>
  <r>
    <n v="493"/>
    <n v="114"/>
    <s v="SEW EURODRIVE INDIA PRIVATE LIMITED"/>
    <s v="0P1005011938  ROTR,13726005,SEW-EURO  (I 2305020207)"/>
    <s v="ROTR,13726005,SEW-EURO  (I 2305020207)"/>
    <n v="2322"/>
    <m/>
    <n v="1"/>
    <s v="EA"/>
    <n v="11076.79"/>
    <n v="11076.79"/>
    <n v="85030090"/>
    <n v="7.4999999999999997E-2"/>
    <m/>
    <m/>
    <m/>
    <n v="0.1"/>
    <m/>
    <n v="0.18"/>
    <s v="III374"/>
    <n v="830.75925000000007"/>
    <m/>
    <n v="83.075925000000012"/>
    <n v="2158.3125314999997"/>
    <n v="3072.1477064999999"/>
    <n v="171802178892"/>
    <s v="1003500"/>
    <x v="1"/>
  </r>
  <r>
    <n v="494"/>
    <n v="115"/>
    <s v="SEW EURODRIVE INDIA PRIVATE LIMITED"/>
    <s v="0P1005011940  ROTR,13728008,SEW-EURO  (I 2305020207)"/>
    <s v="ROTR,13728008,SEW-EURO  (I 2305020207)"/>
    <n v="2323"/>
    <m/>
    <n v="1"/>
    <s v="EA"/>
    <n v="11076.79"/>
    <n v="11076.79"/>
    <n v="85030090"/>
    <n v="7.4999999999999997E-2"/>
    <m/>
    <m/>
    <m/>
    <n v="0.1"/>
    <m/>
    <n v="0.18"/>
    <s v="III374"/>
    <n v="830.75925000000007"/>
    <m/>
    <n v="83.075925000000012"/>
    <n v="2158.3125314999997"/>
    <n v="3072.1477064999999"/>
    <n v="171802178892"/>
    <s v="1003500"/>
    <x v="1"/>
  </r>
  <r>
    <n v="495"/>
    <n v="113"/>
    <s v="Statec - Binder GmbH"/>
    <s v="0P3766780113  BLADE,RESIST,CUT,SBC0006836,STATEC  (I 211585)"/>
    <s v="BLADE,RESIST,CUT,SBC0006836,STATEC  (I 211585)"/>
    <n v="7260"/>
    <m/>
    <n v="4"/>
    <s v="EA"/>
    <n v="2764.86"/>
    <n v="11059.44"/>
    <n v="72179099"/>
    <n v="0.15"/>
    <m/>
    <m/>
    <m/>
    <n v="0.1"/>
    <m/>
    <n v="0.18"/>
    <s v="III206"/>
    <n v="1658.9159999999999"/>
    <m/>
    <n v="165.89160000000001"/>
    <n v="2319.1645680000001"/>
    <n v="4143.9721680000002"/>
    <n v="171801924210"/>
    <s v="1003284"/>
    <x v="1"/>
  </r>
  <r>
    <n v="496"/>
    <n v="50"/>
    <s v="Statec - Binder GmbH"/>
    <s v="0P3766620237  HSG,BRG,30MM,MLS1009,STATEC  (I 211585)"/>
    <s v="HSG,BRG,30MM,MLS1009,STATEC  (I 211585)"/>
    <n v="7182"/>
    <m/>
    <n v="1"/>
    <s v="EA"/>
    <n v="11013.15"/>
    <n v="11013.15"/>
    <n v="84832000"/>
    <n v="7.4999999999999997E-2"/>
    <m/>
    <m/>
    <m/>
    <n v="0.1"/>
    <m/>
    <n v="0.18"/>
    <s v="III369A"/>
    <n v="825.98624999999993"/>
    <m/>
    <n v="82.598624999999998"/>
    <n v="2145.9122775000001"/>
    <n v="3054.4971525000001"/>
    <n v="171801924210"/>
    <s v="1003284"/>
    <x v="1"/>
  </r>
  <r>
    <n v="497"/>
    <n v="11"/>
    <s v="Kobe Steel, Ltd."/>
    <s v="0P0631060082, WINDOW GLASS,UC-425H30A-20A,KOBE,  (21-28097 28098-0)"/>
    <s v="WINDOW GLASS,UC-425H30A-20A,KOBE,  (21-28097 28098-0)"/>
    <n v="36"/>
    <m/>
    <n v="2"/>
    <s v="EA"/>
    <n v="11008.51"/>
    <n v="11008.51"/>
    <n v="85389000"/>
    <n v="7.4999999999999997E-2"/>
    <m/>
    <m/>
    <m/>
    <n v="0.1"/>
    <m/>
    <n v="0.18"/>
    <s v="III135"/>
    <n v="825.63824999999997"/>
    <m/>
    <n v="82.563825000000008"/>
    <n v="2145.0081734999999"/>
    <n v="3053.2102484999996"/>
    <m/>
    <m/>
    <x v="1"/>
  </r>
  <r>
    <n v="498"/>
    <n v="40"/>
    <s v="Kobe Steel, Ltd."/>
    <s v="0P0631080540, PRE-LOAD SPRG(2),UC-1000J10+,KOBE,  (21-28097 28098-0)"/>
    <s v="PRE-LOAD SPRG(2),UC-1000J10+,KOBE,  (21-28097 28098-0)"/>
    <n v="65"/>
    <m/>
    <n v="12"/>
    <s v="EA"/>
    <n v="11008.51"/>
    <n v="11008.51"/>
    <n v="85389000"/>
    <n v="7.4999999999999997E-2"/>
    <m/>
    <m/>
    <m/>
    <n v="0.1"/>
    <m/>
    <n v="0.18"/>
    <s v="III164"/>
    <n v="825.63824999999997"/>
    <m/>
    <n v="82.563825000000008"/>
    <n v="2145.0081734999999"/>
    <n v="3053.2102484999996"/>
    <m/>
    <m/>
    <x v="1"/>
  </r>
  <r>
    <n v="499"/>
    <n v="57"/>
    <s v="Statec - Binder GmbH"/>
    <s v="0P3766620319  BRG,ROD END,M12,MLK1016,STATEC  (I 211585)"/>
    <s v="BRG,ROD END,M12,MLK1016,STATEC  (I 211585)"/>
    <n v="7189"/>
    <m/>
    <n v="8"/>
    <s v="EA"/>
    <n v="1375.8325"/>
    <n v="11006.66"/>
    <n v="84833000"/>
    <n v="7.4999999999999997E-2"/>
    <m/>
    <m/>
    <m/>
    <n v="0.1"/>
    <m/>
    <n v="0.18"/>
    <s v="III369A"/>
    <n v="825.49950000000001"/>
    <m/>
    <n v="82.54995000000001"/>
    <n v="2144.6477009999999"/>
    <n v="3052.6971509999998"/>
    <n v="171801924210"/>
    <s v="1003284"/>
    <x v="1"/>
  </r>
  <r>
    <n v="500"/>
    <n v="255"/>
    <s v="Control Component India Pvt. Ltd"/>
    <s v="0P5270030231  NUT,250440056,CCI  (I CD970000423)"/>
    <s v="NUT,250440056,CCI  (I CD970000423)"/>
    <n v="18649"/>
    <m/>
    <n v="2"/>
    <s v="EA"/>
    <n v="5470.17"/>
    <n v="10940.34"/>
    <n v="84819090"/>
    <n v="7.4999999999999997E-2"/>
    <m/>
    <m/>
    <m/>
    <n v="0.1"/>
    <m/>
    <n v="0.18"/>
    <s v="III368"/>
    <n v="820.52549999999997"/>
    <m/>
    <n v="82.052549999999997"/>
    <n v="2131.7252490000001"/>
    <n v="3034.3032990000002"/>
    <n v="351800186603"/>
    <n v="3005002"/>
    <x v="1"/>
  </r>
  <r>
    <n v="501"/>
    <n v="159"/>
    <s v="Kobe Steel, Ltd."/>
    <s v="0P0801040419  GASKET (1),20S-A58074 AN,KOBE  (16-25523-4-0)"/>
    <s v="GASKET (1),20S-A58074 AN,KOBE  (16-25523-4-0)"/>
    <n v="799"/>
    <m/>
    <n v="2"/>
    <s v="EA"/>
    <n v="5278.8"/>
    <n v="10557.6"/>
    <n v="40169340"/>
    <n v="0.1"/>
    <m/>
    <m/>
    <m/>
    <n v="0.1"/>
    <m/>
    <n v="0.18"/>
    <s v="III123A"/>
    <n v="1055.76"/>
    <m/>
    <n v="105.57600000000001"/>
    <n v="2109.4084800000001"/>
    <n v="3270.7444800000003"/>
    <n v="171901200074"/>
    <s v="1002166"/>
    <x v="1"/>
  </r>
  <r>
    <n v="502"/>
    <n v="132"/>
    <s v="ARCA Regler GmbH"/>
    <s v="0P4102210494, GSKT,GPH,2215324,LINDE,  (3592803/3620661)"/>
    <s v="GSKT,GPH,2215324,LINDE,  (3592803/3620661)"/>
    <n v="937"/>
    <m/>
    <n v="4"/>
    <s v="EA"/>
    <n v="10497.2"/>
    <n v="10497.2"/>
    <n v="84818030"/>
    <n v="7.4999999999999997E-2"/>
    <m/>
    <m/>
    <m/>
    <n v="0.1"/>
    <m/>
    <n v="0.18"/>
    <s v="III1036"/>
    <n v="787.29000000000008"/>
    <m/>
    <n v="78.729000000000013"/>
    <n v="2045.3794200000002"/>
    <n v="2911.3984200000004"/>
    <m/>
    <m/>
    <x v="1"/>
  </r>
  <r>
    <n v="503"/>
    <n v="299"/>
    <s v="DEWACO LTD"/>
    <s v="0P3015160003  BRG,SLIDE,14145-PE1000,DEWACO  (I 20190117)"/>
    <s v="BRG,SLIDE,14145-PE1000,DEWACO  (I 20190117)"/>
    <n v="4834"/>
    <m/>
    <n v="2"/>
    <s v="EA"/>
    <n v="5175"/>
    <n v="10350"/>
    <n v="84821090"/>
    <n v="7.4999999999999997E-2"/>
    <m/>
    <m/>
    <m/>
    <n v="0.1"/>
    <m/>
    <n v="0.18"/>
    <s v="III369"/>
    <n v="776.25"/>
    <m/>
    <n v="77.625"/>
    <n v="2016.6975"/>
    <n v="2870.5725000000002"/>
    <n v="171901244045"/>
    <s v="1002253"/>
    <x v="1"/>
  </r>
  <r>
    <n v="504"/>
    <n v="159"/>
    <s v="REFTECK SOLUTIONS EUROPE GMBH"/>
    <s v="0P5269300987, O-RING SET,FLTR,978741.90120.PI3Z,TAI,  (869-2022)"/>
    <s v="O-RING SET,FLTR,978741.90120.PI3Z,TAI,  (869-2022)"/>
    <n v="1585"/>
    <m/>
    <n v="2"/>
    <s v="EA"/>
    <n v="10168.83"/>
    <n v="10168.83"/>
    <n v="848190"/>
    <n v="7.4999999999999997E-2"/>
    <m/>
    <m/>
    <m/>
    <n v="0.1"/>
    <m/>
    <n v="0.18"/>
    <s v="III1684"/>
    <n v="762.66224999999997"/>
    <m/>
    <n v="76.266225000000006"/>
    <n v="1981.3965254999996"/>
    <n v="2820.3250004999995"/>
    <m/>
    <m/>
    <x v="4"/>
  </r>
  <r>
    <n v="505"/>
    <n v="258"/>
    <s v="Control Component India Pvt. Ltd"/>
    <s v="0P5270030243  STUD,BNT,5320140AD,CCI  (I CD970000423)"/>
    <s v="STUD,BNT,5320140AD,CCI  (I CD970000423)"/>
    <n v="18654"/>
    <m/>
    <n v="3"/>
    <s v="EA"/>
    <n v="3386.0566666666668"/>
    <n v="10158.17"/>
    <n v="84819090"/>
    <n v="7.4999999999999997E-2"/>
    <m/>
    <m/>
    <m/>
    <n v="0.1"/>
    <m/>
    <n v="0.18"/>
    <s v="III368"/>
    <n v="761.86275000000001"/>
    <m/>
    <n v="76.186275000000009"/>
    <n v="1979.3194245"/>
    <n v="2817.3684494999998"/>
    <n v="351800186603"/>
    <n v="3005002"/>
    <x v="1"/>
  </r>
  <r>
    <n v="506"/>
    <n v="204"/>
    <s v="Kobe Steel, Ltd."/>
    <s v="0P0802030031  BRG,BALL,80X21MM,GHS 035913-540,KOSAKA  (16-25523-4-0)"/>
    <s v="BRG,BALL,80X21MM,GHS 035913-540,KOSAKA  (16-25523-4-0)"/>
    <n v="1177"/>
    <m/>
    <n v="2"/>
    <s v="EA"/>
    <n v="5059.38"/>
    <n v="10118.76"/>
    <n v="84821012"/>
    <n v="7.4999999999999997E-2"/>
    <m/>
    <m/>
    <m/>
    <n v="0.1"/>
    <m/>
    <n v="0.18"/>
    <s v="III369"/>
    <n v="758.90700000000004"/>
    <m/>
    <n v="75.89070000000001"/>
    <n v="1971.6403859999998"/>
    <n v="2806.4380860000001"/>
    <n v="171901200074"/>
    <s v="1002166"/>
    <x v="1"/>
  </r>
  <r>
    <n v="507"/>
    <n v="114"/>
    <s v="Statec - Binder GmbH"/>
    <s v="0P3766780114  BLADE,RESIST,WELD,SBC0006839,STATEC  (I 211585)"/>
    <s v="BLADE,RESIST,WELD,SBC0006839,STATEC  (I 211585)"/>
    <n v="7261"/>
    <m/>
    <n v="4"/>
    <s v="EA"/>
    <n v="2500.96"/>
    <n v="10003.84"/>
    <n v="72179099"/>
    <n v="0.15"/>
    <m/>
    <m/>
    <m/>
    <n v="0.1"/>
    <m/>
    <n v="0.18"/>
    <s v="III206"/>
    <n v="1500.576"/>
    <m/>
    <n v="150.05760000000001"/>
    <n v="2097.8052480000001"/>
    <n v="3748.4388480000002"/>
    <n v="171801924210"/>
    <s v="1003284"/>
    <x v="1"/>
  </r>
  <r>
    <n v="508"/>
    <n v="138"/>
    <s v="SPX INTERNATIONAL LTD"/>
    <s v="0P3922150312  SAF BLEED SCR,6138-0149,GD-ENGG  (I 92816231)"/>
    <s v="SAF BLEED SCR,6138-0149,GD-ENGG  (I 92816231)"/>
    <n v="7845"/>
    <m/>
    <n v="1"/>
    <s v="EA"/>
    <n v="9834.7099999999991"/>
    <n v="9834.7099999999991"/>
    <n v="73269099"/>
    <n v="0.25"/>
    <m/>
    <m/>
    <m/>
    <n v="0.1"/>
    <m/>
    <n v="0.18"/>
    <s v="III238"/>
    <n v="2458.6774999999998"/>
    <m/>
    <n v="245.86775"/>
    <n v="2257.0659449999998"/>
    <n v="4961.6111949999995"/>
    <n v="171902754354"/>
    <s v="1005072"/>
    <x v="1"/>
  </r>
  <r>
    <n v="509"/>
    <n v="22"/>
    <s v="Kobe Steel, Ltd."/>
    <s v="0P0631060582, AIR BRTHR,606-PS-20A#01,KOBE,  (21-28097 28098-0)"/>
    <s v="AIR BRTHR,606-PS-20A#01,KOBE,  (21-28097 28098-0)"/>
    <n v="47"/>
    <m/>
    <n v="4"/>
    <s v="EA"/>
    <n v="9785.4099999999908"/>
    <n v="9785.4099999999908"/>
    <n v="85389000"/>
    <n v="7.4999999999999997E-2"/>
    <m/>
    <m/>
    <m/>
    <n v="0.1"/>
    <m/>
    <n v="0.18"/>
    <s v="III146"/>
    <n v="733.90574999999933"/>
    <m/>
    <n v="73.390574999999941"/>
    <n v="1906.6871384999981"/>
    <n v="2713.9834634999975"/>
    <m/>
    <m/>
    <x v="1"/>
  </r>
  <r>
    <n v="510"/>
    <n v="302"/>
    <s v="Bently Nevada LLC"/>
    <s v="0P5580760098  TERM BLCK,125808-08,BENTLY-N  (I 1007632527)"/>
    <s v="TERM BLCK,125808-08,BENTLY-N  (I 1007632527)"/>
    <n v="18948"/>
    <m/>
    <n v="1"/>
    <s v="EA"/>
    <n v="9765"/>
    <n v="9765"/>
    <n v="90318000"/>
    <n v="0.15"/>
    <m/>
    <m/>
    <m/>
    <n v="0.1"/>
    <m/>
    <n v="0.18"/>
    <s v="III421"/>
    <n v="1464.75"/>
    <m/>
    <n v="146.47499999999999"/>
    <n v="2047.7204999999999"/>
    <n v="3658.9454999999998"/>
    <n v="171901797841"/>
    <s v="1003175"/>
    <x v="1"/>
  </r>
  <r>
    <n v="511"/>
    <n v="132"/>
    <s v="Moritani &amp; Co., Ltd."/>
    <s v="0P3909030021  O-RING,VITON,G410,N-COKE  (I 28920-25790)"/>
    <s v="O-RING,VITON,G410,N-COKE  (I 28920-25790)"/>
    <n v="7680"/>
    <m/>
    <n v="1"/>
    <s v="EA"/>
    <n v="9643.8799999999992"/>
    <n v="9643.8799999999992"/>
    <n v="40169320"/>
    <n v="0.1"/>
    <m/>
    <m/>
    <m/>
    <n v="0.1"/>
    <m/>
    <n v="0.18"/>
    <s v="III123A"/>
    <n v="964.38799999999992"/>
    <m/>
    <n v="96.438800000000001"/>
    <n v="1926.8472239999999"/>
    <n v="2987.6740239999999"/>
    <n v="171901402573"/>
    <s v="1002672"/>
    <x v="4"/>
  </r>
  <r>
    <n v="512"/>
    <n v="104"/>
    <s v="Statec - Binder GmbH"/>
    <s v="0P3766780061  BRG,SCA0000486,STATEC  (I 211585)"/>
    <s v="BRG,SCA0000486,STATEC  (I 211585)"/>
    <n v="7251"/>
    <m/>
    <n v="8"/>
    <s v="EA"/>
    <n v="1183.89625"/>
    <n v="9471.17"/>
    <n v="84833000"/>
    <n v="7.4999999999999997E-2"/>
    <m/>
    <m/>
    <m/>
    <n v="0.1"/>
    <m/>
    <n v="0.18"/>
    <s v="III369A"/>
    <n v="710.33775000000003"/>
    <m/>
    <n v="71.033775000000006"/>
    <n v="1845.4574745"/>
    <n v="2626.8289995"/>
    <n v="171801924210"/>
    <s v="1003284"/>
    <x v="1"/>
  </r>
  <r>
    <n v="513"/>
    <n v="69"/>
    <s v="Rotex Global, LLC"/>
    <s v="0P0680130004, CAP SCR,101202,ROTEXSCR,  (SO00150990,,SO00197741)"/>
    <s v="CAP SCR,101202,ROTEXSCR,  (SO00150990,,SO00197741)"/>
    <n v="96"/>
    <m/>
    <n v="60"/>
    <s v="EA"/>
    <n v="9297.52"/>
    <n v="9297.52"/>
    <n v="73181500"/>
    <n v="7.4999999999999997E-2"/>
    <m/>
    <m/>
    <m/>
    <n v="0.1"/>
    <m/>
    <n v="0.18"/>
    <s v="III195"/>
    <n v="697.31399999999996"/>
    <m/>
    <n v="69.731399999999994"/>
    <n v="1811.6217720000002"/>
    <n v="2578.6671720000004"/>
    <m/>
    <m/>
    <x v="1"/>
  </r>
  <r>
    <n v="514"/>
    <n v="66"/>
    <s v="Statec - Binder GmbH"/>
    <s v="0P3766620490  BELT,TOOTHED,EZAU10291,STATEC  (I 211585)"/>
    <s v="BELT,TOOTHED,EZAU10291,STATEC  (I 211585)"/>
    <n v="7203"/>
    <m/>
    <n v="8"/>
    <s v="EA"/>
    <n v="1150.5025000000001"/>
    <n v="9204.02"/>
    <n v="59100030"/>
    <n v="0.2"/>
    <m/>
    <m/>
    <m/>
    <n v="0.1"/>
    <m/>
    <n v="0.12"/>
    <s v="II167"/>
    <n v="1840.8040000000001"/>
    <m/>
    <n v="184.08040000000003"/>
    <n v="1347.4685280000001"/>
    <n v="3372.3529280000002"/>
    <n v="171801924210"/>
    <s v="1003284"/>
    <x v="1"/>
  </r>
  <r>
    <n v="515"/>
    <n v="177"/>
    <s v="Fluitron, Inc."/>
    <s v="0P0801040849  GSKT,GEAR PMP,1701-1,FLUITRON  (I 190806)"/>
    <s v="GSKT,GEAR PMP,1701-1,FLUITRON  (I 190806)"/>
    <n v="906"/>
    <m/>
    <n v="3"/>
    <s v="EA"/>
    <n v="2859.1200000000003"/>
    <n v="8577.36"/>
    <n v="84839000"/>
    <n v="7.4999999999999997E-2"/>
    <m/>
    <m/>
    <m/>
    <n v="0.1"/>
    <m/>
    <n v="0.18"/>
    <s v="III369A"/>
    <n v="643.30200000000002"/>
    <m/>
    <n v="64.330200000000005"/>
    <n v="1671.2985960000001"/>
    <n v="2378.9307960000001"/>
    <n v="171902524253"/>
    <s v="1004641"/>
    <x v="1"/>
  </r>
  <r>
    <n v="516"/>
    <n v="214"/>
    <s v="Gutor Electronic LLC"/>
    <s v="0P1147010721  WIRE,180MMX4MM2,0W11714,GUTOR  (I 99015754)"/>
    <s v="WIRE,180MMX4MM2,0W11714,GUTOR  (I 99015754)"/>
    <n v="2872"/>
    <m/>
    <n v="18"/>
    <s v="EA"/>
    <n v="473.79722222222222"/>
    <n v="8528.35"/>
    <n v="85444930"/>
    <n v="0.15"/>
    <m/>
    <m/>
    <m/>
    <n v="0.1"/>
    <m/>
    <n v="0.18"/>
    <s v="III395"/>
    <n v="1279.2525000000001"/>
    <m/>
    <n v="127.92525000000001"/>
    <n v="1788.3949950000001"/>
    <n v="3195.5727450000004"/>
    <n v="171902723882"/>
    <s v="1005016"/>
    <x v="2"/>
  </r>
  <r>
    <n v="517"/>
    <n v="284"/>
    <s v="Namsung Machinery Co., Ltd."/>
    <s v="0P2396070146  DC DISC BRAKE,H22016,NAMSUNG  (I NSK-1808-2)"/>
    <s v="DC DISC BRAKE,H22016,NAMSUNG  (I NSK-1808-2)"/>
    <n v="4555"/>
    <m/>
    <n v="2"/>
    <s v="EA"/>
    <n v="4184.59"/>
    <n v="8369.18"/>
    <n v="85369090"/>
    <n v="0.1"/>
    <m/>
    <m/>
    <m/>
    <n v="0.1"/>
    <m/>
    <n v="0.18"/>
    <s v="III388A"/>
    <n v="836.91800000000012"/>
    <m/>
    <n v="83.691800000000015"/>
    <n v="1672.1621640000001"/>
    <n v="2592.7719640000005"/>
    <n v="171802317444"/>
    <n v="1003749"/>
    <x v="1"/>
  </r>
  <r>
    <n v="518"/>
    <n v="293"/>
    <s v="Pepperl and Fuchs (India) Pvt. Ltd."/>
    <s v="0P2709030005  LMP,INDIC,AMBER,24VDC,BA390A,BEKA  (2016600304)"/>
    <s v="LMP,INDIC,AMBER,24VDC,BA390A,BEKA  (2016600304)"/>
    <n v="4679"/>
    <m/>
    <n v="2"/>
    <s v="EA"/>
    <n v="4113.1499999999996"/>
    <n v="8226.2999999999993"/>
    <n v="85312000"/>
    <n v="0"/>
    <m/>
    <m/>
    <m/>
    <n v="0.1"/>
    <m/>
    <n v="0.18"/>
    <s v="III384C"/>
    <n v="0"/>
    <m/>
    <n v="0"/>
    <n v="1480.7339999999999"/>
    <n v="1480.7339999999999"/>
    <n v="171700544190"/>
    <s v="0000947"/>
    <x v="1"/>
  </r>
  <r>
    <n v="519"/>
    <n v="294"/>
    <s v="Pepperl and Fuchs (India) Pvt. Ltd."/>
    <s v="0P2709040013  LMP,INDIC,RED,24VDC,BA390R,BEKA  (2016600304)"/>
    <s v="LMP,INDIC,RED,24VDC,BA390R,BEKA  (2016600304)"/>
    <n v="4682"/>
    <m/>
    <n v="2"/>
    <s v="EA"/>
    <n v="4113.1499999999996"/>
    <n v="8226.2999999999993"/>
    <n v="85312000"/>
    <n v="0"/>
    <m/>
    <m/>
    <m/>
    <n v="0.1"/>
    <m/>
    <n v="0.18"/>
    <s v="III384C"/>
    <n v="0"/>
    <m/>
    <n v="0"/>
    <n v="1480.7339999999999"/>
    <n v="1480.7339999999999"/>
    <n v="171700544190"/>
    <s v="0000947"/>
    <x v="1"/>
  </r>
  <r>
    <n v="520"/>
    <n v="295"/>
    <s v="Pepperl and Fuchs (India) Pvt. Ltd."/>
    <s v="0P2709050008  LMP,INDIC,GREEN,24VDC,BA390G,BEKA  (2016600304)"/>
    <s v="LMP,INDIC,GREEN,24VDC,BA390G,BEKA  (2016600304)"/>
    <n v="4691"/>
    <m/>
    <n v="2"/>
    <s v="EA"/>
    <n v="4113.1499999999996"/>
    <n v="8226.2999999999993"/>
    <n v="85312000"/>
    <n v="0"/>
    <m/>
    <m/>
    <m/>
    <n v="0.1"/>
    <m/>
    <n v="0.18"/>
    <s v="III384C"/>
    <n v="0"/>
    <m/>
    <n v="0"/>
    <n v="1480.7339999999999"/>
    <n v="1480.7339999999999"/>
    <n v="171700544190"/>
    <s v="0000947"/>
    <x v="1"/>
  </r>
  <r>
    <n v="521"/>
    <n v="64"/>
    <s v="Statec - Binder GmbH"/>
    <s v="0P3766620488  LIFT,BELT,BLACK,EZAU10276,STATEC  (I 211585)"/>
    <s v="LIFT,BELT,BLACK,EZAU10276,STATEC  (I 211585)"/>
    <n v="7201"/>
    <m/>
    <n v="2"/>
    <s v="EA"/>
    <n v="4080.7049999999999"/>
    <n v="8161.41"/>
    <n v="59100030"/>
    <n v="0.2"/>
    <m/>
    <m/>
    <m/>
    <n v="0.1"/>
    <m/>
    <n v="0.12"/>
    <s v="II167"/>
    <n v="1632.2820000000002"/>
    <m/>
    <n v="163.22820000000002"/>
    <n v="1194.8304239999998"/>
    <n v="2990.3406239999999"/>
    <n v="171801924210"/>
    <s v="1003284"/>
    <x v="1"/>
  </r>
  <r>
    <n v="522"/>
    <n v="113"/>
    <s v="SEW EURODRIVE INDIA PRIVATE LIMITED"/>
    <s v="0P1005011937  ROTR,13725300,SEW-EURO  (I 2305020207)"/>
    <s v="ROTR,13725300,SEW-EURO  (I 2305020207)"/>
    <n v="2321"/>
    <m/>
    <n v="1"/>
    <s v="EA"/>
    <n v="7753.57"/>
    <n v="7753.57"/>
    <n v="85030090"/>
    <n v="7.4999999999999997E-2"/>
    <m/>
    <m/>
    <m/>
    <n v="0.1"/>
    <m/>
    <n v="0.18"/>
    <s v="III374"/>
    <n v="581.51774999999998"/>
    <m/>
    <n v="58.151775000000001"/>
    <n v="1510.7831144999998"/>
    <n v="2150.4526394999998"/>
    <n v="171802178892"/>
    <s v="1003500"/>
    <x v="1"/>
  </r>
  <r>
    <n v="523"/>
    <n v="109"/>
    <s v="AMARILLO GEAR COMPANY LLC"/>
    <s v="0P3039100139, ABOVE GEAR SPCR,450-A36,AMARILLO,  (116944)"/>
    <s v="ABOVE GEAR SPCR,450-A36,AMARILLO,  (116944)"/>
    <n v="675"/>
    <m/>
    <n v="1"/>
    <s v="EA"/>
    <n v="7718.31"/>
    <n v="7718.31"/>
    <n v="84834000"/>
    <n v="7.4999999999999997E-2"/>
    <m/>
    <m/>
    <m/>
    <n v="0.1"/>
    <m/>
    <n v="0.18"/>
    <s v="III774"/>
    <n v="578.87324999999998"/>
    <m/>
    <n v="57.887325000000004"/>
    <n v="1503.9127034999999"/>
    <n v="2140.6732784999999"/>
    <m/>
    <m/>
    <x v="1"/>
  </r>
  <r>
    <n v="524"/>
    <n v="111"/>
    <s v="AMARILLO GEAR COMPANY LLC"/>
    <s v="0P3039100141, BELOW GEAR SPCR,452-A36,AMARILLO,  (116944)"/>
    <s v="BELOW GEAR SPCR,452-A36,AMARILLO,  (116944)"/>
    <n v="677"/>
    <m/>
    <n v="1"/>
    <s v="EA"/>
    <n v="7718.31"/>
    <n v="7718.31"/>
    <n v="84834000"/>
    <n v="7.4999999999999997E-2"/>
    <m/>
    <m/>
    <m/>
    <n v="0.1"/>
    <m/>
    <n v="0.18"/>
    <s v="III776"/>
    <n v="578.87324999999998"/>
    <m/>
    <n v="57.887325000000004"/>
    <n v="1503.9127034999999"/>
    <n v="2140.6732784999999"/>
    <m/>
    <m/>
    <x v="1"/>
  </r>
  <r>
    <n v="525"/>
    <n v="184"/>
    <s v="Fluitron, Inc."/>
    <s v="0P0801050842  SNAP RING,1305-5,FLUITRON  (I 190806)"/>
    <s v="SNAP RING,1305-5,FLUITRON  (I 190806)"/>
    <n v="1087"/>
    <m/>
    <n v="4"/>
    <s v="EA"/>
    <n v="1906.08"/>
    <n v="7624.32"/>
    <n v="84839000"/>
    <n v="7.4999999999999997E-2"/>
    <m/>
    <m/>
    <m/>
    <n v="0.1"/>
    <m/>
    <n v="0.18"/>
    <s v="III369A"/>
    <n v="571.82399999999996"/>
    <m/>
    <n v="57.182400000000001"/>
    <n v="1485.5987519999999"/>
    <n v="2114.6051520000001"/>
    <n v="171902524253"/>
    <s v="1004641"/>
    <x v="1"/>
  </r>
  <r>
    <n v="526"/>
    <n v="186"/>
    <s v="Fluitron, Inc."/>
    <s v="0P0801050845  SNAP RING,1306-5,FLUITRON  (I 190806)"/>
    <s v="SNAP RING,1306-5,FLUITRON  (I 190806)"/>
    <n v="1089"/>
    <m/>
    <n v="4"/>
    <s v="EA"/>
    <n v="1906.08"/>
    <n v="7624.32"/>
    <n v="84839000"/>
    <n v="7.4999999999999997E-2"/>
    <m/>
    <m/>
    <m/>
    <n v="0.1"/>
    <m/>
    <n v="0.18"/>
    <s v="III369A"/>
    <n v="571.82399999999996"/>
    <m/>
    <n v="57.182400000000001"/>
    <n v="1485.5987519999999"/>
    <n v="2114.6051520000001"/>
    <n v="171902524253"/>
    <s v="1004641"/>
    <x v="1"/>
  </r>
  <r>
    <n v="527"/>
    <n v="67"/>
    <s v="Statec - Binder GmbH"/>
    <s v="0P3766620491  BELT,TOOTHED,EZAU10295,STATEC  (I 211585)"/>
    <s v="BELT,TOOTHED,EZAU10295,STATEC  (I 211585)"/>
    <n v="7204"/>
    <m/>
    <n v="8"/>
    <s v="EA"/>
    <n v="947.90875000000005"/>
    <n v="7583.27"/>
    <n v="59100030"/>
    <n v="0.2"/>
    <m/>
    <m/>
    <m/>
    <n v="0.1"/>
    <m/>
    <n v="0.12"/>
    <s v="II167"/>
    <n v="1516.6540000000002"/>
    <m/>
    <n v="151.66540000000003"/>
    <n v="1110.190728"/>
    <n v="2778.5101280000003"/>
    <n v="171801924210"/>
    <s v="1003284"/>
    <x v="1"/>
  </r>
  <r>
    <n v="528"/>
    <n v="140"/>
    <s v="SPX INTERNATIONAL LTD"/>
    <s v="0P3922150315  HORSESHOE LINK,2227-0150,GD-ENG  (I 92816231)"/>
    <s v="HORSESHOE LINK,2227-0150,GD-ENG  (I 92816231)"/>
    <n v="7847"/>
    <m/>
    <n v="1"/>
    <s v="EA"/>
    <n v="7582.32"/>
    <n v="7582.32"/>
    <n v="84799090"/>
    <n v="7.4999999999999997E-2"/>
    <m/>
    <m/>
    <m/>
    <n v="0.1"/>
    <m/>
    <n v="0.18"/>
    <s v="III366"/>
    <n v="568.67399999999998"/>
    <m/>
    <n v="56.867400000000004"/>
    <n v="1477.4150519999998"/>
    <n v="2102.9564519999999"/>
    <n v="171902754354"/>
    <s v="1005072"/>
    <x v="1"/>
  </r>
  <r>
    <n v="529"/>
    <n v="133"/>
    <s v="ARCA Regler GmbH"/>
    <s v="0P4102210495, O-RING,VITON-B,2221861,LINDE,  (3592803/3620661)"/>
    <s v="O-RING,VITON-B,2221861,LINDE,  (3592803/3620661)"/>
    <n v="938"/>
    <m/>
    <n v="3"/>
    <s v="EA"/>
    <n v="7569.97"/>
    <n v="7569.97"/>
    <n v="84818030"/>
    <n v="7.4999999999999997E-2"/>
    <m/>
    <m/>
    <m/>
    <n v="0.1"/>
    <m/>
    <n v="0.18"/>
    <s v="III1037"/>
    <n v="567.74775"/>
    <m/>
    <n v="56.774775000000005"/>
    <n v="1475.0086544999999"/>
    <n v="2099.5311794999998"/>
    <m/>
    <m/>
    <x v="4"/>
  </r>
  <r>
    <n v="530"/>
    <n v="5"/>
    <s v="Hermetic-Pumps Singapore"/>
    <s v="0P3023020004  O-RING,264123130,HERM-PMP  (430CI26734 34-17)"/>
    <s v="O-RING,264123130,HERM-PMP  (430CI26734 34-17)"/>
    <n v="4850"/>
    <m/>
    <n v="2"/>
    <s v="EA"/>
    <n v="3688.11"/>
    <n v="7376.22"/>
    <n v="84849000"/>
    <n v="7.4999999999999997E-2"/>
    <m/>
    <m/>
    <m/>
    <n v="0.1"/>
    <m/>
    <n v="0.18"/>
    <s v="III369B"/>
    <n v="553.2165"/>
    <m/>
    <n v="55.321650000000005"/>
    <n v="1437.2564669999999"/>
    <n v="2045.794617"/>
    <n v="171702522655"/>
    <s v="1004185"/>
    <x v="4"/>
  </r>
  <r>
    <n v="531"/>
    <n v="289"/>
    <s v="Kobe Steel, Ltd."/>
    <s v="0P0802050011  NUT,BRG,52X8MM,GHS 035913-543,KOSAKA  (16-25506-0)"/>
    <s v="NUT,BRG,52X8MM,GHS 035913-543,KOSAKA  (16-25506-0)"/>
    <n v="1339"/>
    <m/>
    <n v="2"/>
    <s v="EA"/>
    <n v="3663.84"/>
    <n v="7327.68"/>
    <n v="73181600"/>
    <n v="0.25"/>
    <m/>
    <m/>
    <m/>
    <n v="0.1"/>
    <m/>
    <n v="0.18"/>
    <s v="III232"/>
    <n v="1831.92"/>
    <m/>
    <n v="183.19200000000001"/>
    <n v="1681.7025600000002"/>
    <n v="3696.8145600000003"/>
    <n v="171703360253"/>
    <s v="1005102"/>
    <x v="1"/>
  </r>
  <r>
    <n v="532"/>
    <n v="78"/>
    <s v="Statec - Binder GmbH"/>
    <s v="0P3766620585  FRAME,WELD,SBA0010321T,STATEC  (I 211585)"/>
    <s v="FRAME,WELD,SBA0010321T,STATEC  (I 211585)"/>
    <n v="7220"/>
    <m/>
    <n v="1"/>
    <s v="EA"/>
    <n v="6883.32"/>
    <n v="6883.32"/>
    <n v="84229090"/>
    <n v="7.4999999999999997E-2"/>
    <m/>
    <m/>
    <m/>
    <n v="0.1"/>
    <m/>
    <n v="0.18"/>
    <s v="III323"/>
    <n v="516.24899999999991"/>
    <m/>
    <n v="51.624899999999997"/>
    <n v="1341.2149019999999"/>
    <n v="1909.0888019999998"/>
    <n v="171801924210"/>
    <s v="1003284"/>
    <x v="1"/>
  </r>
  <r>
    <n v="533"/>
    <n v="139"/>
    <s v="SEW EURODRIVE INDIA PRIVATE LIMITED"/>
    <s v="0P1005012052  BRG,DGB,13239910,SEW-EURO  (2305020206 2305020208, 2305020207, 2305020210)"/>
    <s v="BRG,DGB,13239910,SEW-EURO  (2305020206 2305020208, 2305020207, 2305020210)"/>
    <n v="2350"/>
    <m/>
    <n v="20"/>
    <s v="EA"/>
    <n v="340.75"/>
    <n v="6815"/>
    <n v="84821011"/>
    <n v="7.4999999999999997E-2"/>
    <m/>
    <m/>
    <m/>
    <n v="0.1"/>
    <m/>
    <n v="0.18"/>
    <s v="III369"/>
    <n v="511.125"/>
    <m/>
    <n v="51.112500000000004"/>
    <n v="1327.90275"/>
    <n v="1890.1402499999999"/>
    <n v="171801881672"/>
    <s v="1003202"/>
    <x v="1"/>
  </r>
  <r>
    <n v="534"/>
    <n v="266"/>
    <s v="Control Component India Pvt. Ltd"/>
    <s v="0P5270030255  STUD,BNT,5324230AA,CCI  (I CD970000423)"/>
    <s v="STUD,BNT,5324230AA,CCI  (I CD970000423)"/>
    <n v="18664"/>
    <m/>
    <n v="4"/>
    <s v="EA"/>
    <n v="1693.7774999999999"/>
    <n v="6775.11"/>
    <n v="84819090"/>
    <n v="7.4999999999999997E-2"/>
    <m/>
    <m/>
    <m/>
    <n v="0.1"/>
    <m/>
    <n v="0.18"/>
    <s v="III368"/>
    <n v="508.13324999999998"/>
    <m/>
    <n v="50.813324999999999"/>
    <n v="1320.1301834999999"/>
    <n v="1879.0767584999999"/>
    <n v="351800186603"/>
    <n v="3005002"/>
    <x v="1"/>
  </r>
  <r>
    <n v="535"/>
    <n v="44"/>
    <s v="Kobe Steel, Ltd."/>
    <s v="0P0631080258  PLUG,HEX SOC,UC-870G41A-19A 01,KOBE  (I 17-27103-0)"/>
    <s v="PLUG,HEX SOC,UC-870G41A-19A 01,KOBE  (I 17-27103-0)"/>
    <n v="165"/>
    <m/>
    <n v="4"/>
    <s v="EA"/>
    <n v="1663.9525000000001"/>
    <n v="6655.81"/>
    <n v="84779000"/>
    <n v="7.4999999999999997E-2"/>
    <m/>
    <m/>
    <m/>
    <n v="0.1"/>
    <m/>
    <n v="0.18"/>
    <s v="III365"/>
    <n v="499.18574999999998"/>
    <m/>
    <n v="49.918575000000004"/>
    <n v="1296.8845784999999"/>
    <n v="1845.9889034999999"/>
    <n v="171801850522"/>
    <s v="1002917"/>
    <x v="1"/>
  </r>
  <r>
    <n v="536"/>
    <n v="208"/>
    <s v="Elliot Ebara Singapore PTE. Ltd."/>
    <s v="0P0802030181  SEAT,SPRG,646660-1,ELLIOTT  (I 5975)"/>
    <s v="SEAT,SPRG,646660-1,ELLIOTT  (I 5975)"/>
    <n v="1198"/>
    <m/>
    <n v="1"/>
    <s v="EA"/>
    <n v="6575.75"/>
    <n v="6575.75"/>
    <n v="73181500"/>
    <n v="0.25"/>
    <m/>
    <m/>
    <m/>
    <n v="0.1"/>
    <m/>
    <n v="0.18"/>
    <s v="III232"/>
    <n v="1643.9375"/>
    <m/>
    <n v="164.39375000000001"/>
    <n v="1509.1346249999999"/>
    <n v="3317.4658749999999"/>
    <n v="172000416210"/>
    <s v="1000751"/>
    <x v="1"/>
  </r>
  <r>
    <n v="537"/>
    <n v="206"/>
    <s v="Elliot Ebara Singapore PTE. Ltd."/>
    <s v="0P0802030178  SEAT,SPRG,696575-1,ELLIOTT  (I 5975)"/>
    <s v="SEAT,SPRG,696575-1,ELLIOTT  (I 5975)"/>
    <n v="1196"/>
    <m/>
    <n v="1"/>
    <s v="EA"/>
    <n v="6505.04"/>
    <n v="6505.04"/>
    <n v="73181500"/>
    <n v="0.25"/>
    <m/>
    <m/>
    <m/>
    <n v="0.1"/>
    <m/>
    <n v="0.18"/>
    <s v="III232"/>
    <n v="1626.26"/>
    <m/>
    <n v="162.626"/>
    <n v="1492.9066799999998"/>
    <n v="3281.7926799999996"/>
    <n v="172000416210"/>
    <s v="1000751"/>
    <x v="1"/>
  </r>
  <r>
    <n v="538"/>
    <n v="96"/>
    <s v="Statec - Binder GmbH"/>
    <s v="0P3766780036  WHEEL,40X10X15,SBA0002587,STATEC  (I 211585)"/>
    <s v="WHEEL,40X10X15,SBA0002587,STATEC  (I 211585)"/>
    <n v="7243"/>
    <m/>
    <n v="2"/>
    <s v="EA"/>
    <n v="3226.0749999999998"/>
    <n v="6452.15"/>
    <n v="84229090"/>
    <n v="7.4999999999999997E-2"/>
    <m/>
    <m/>
    <m/>
    <n v="0.1"/>
    <m/>
    <n v="0.18"/>
    <s v="III323"/>
    <n v="483.91124999999994"/>
    <m/>
    <n v="48.391124999999995"/>
    <n v="1257.2014274999999"/>
    <n v="1789.5038024999999"/>
    <n v="171801924210"/>
    <s v="1003284"/>
    <x v="1"/>
  </r>
  <r>
    <n v="539"/>
    <n v="264"/>
    <s v="Kobe Steel, Ltd."/>
    <s v="0P0802040040  O-RING,63X3.5MM,GHS 035913-531,KOSAKA  (16-25506-0)"/>
    <s v="O-RING,63X3.5MM,GHS 035913-531,KOSAKA  (16-25506-0)"/>
    <n v="1297"/>
    <m/>
    <n v="2"/>
    <s v="EA"/>
    <n v="3185.7"/>
    <n v="6371.4"/>
    <n v="40169320"/>
    <n v="0.1"/>
    <m/>
    <m/>
    <m/>
    <n v="0.1"/>
    <m/>
    <n v="0.18"/>
    <s v="III123A"/>
    <n v="637.14"/>
    <m/>
    <n v="63.713999999999999"/>
    <n v="1273.0057199999999"/>
    <n v="1973.8597199999999"/>
    <n v="171703360253"/>
    <s v="1005102"/>
    <x v="4"/>
  </r>
  <r>
    <n v="540"/>
    <n v="176"/>
    <s v="Fluitron, Inc."/>
    <s v="0P0801040827  GSKT,SIDE COV,1103-1,FLUITRON  (I 190806)"/>
    <s v="GSKT,SIDE COV,1103-1,FLUITRON  (I 190806)"/>
    <n v="905"/>
    <m/>
    <n v="4"/>
    <s v="EA"/>
    <n v="1588.4"/>
    <n v="6353.6"/>
    <n v="84839000"/>
    <n v="7.4999999999999997E-2"/>
    <m/>
    <m/>
    <m/>
    <n v="0.1"/>
    <m/>
    <n v="0.18"/>
    <s v="III369A"/>
    <n v="476.52"/>
    <m/>
    <n v="47.652000000000001"/>
    <n v="1237.9989600000001"/>
    <n v="1762.1709600000002"/>
    <n v="171902524253"/>
    <s v="1004641"/>
    <x v="1"/>
  </r>
  <r>
    <n v="541"/>
    <n v="147"/>
    <s v="Nidec ASI S.p.A"/>
    <s v="0P4705200026, MDL,DIODE,RECTIFIER,SKKD100/16,SEMIKRON,  (317001864)"/>
    <s v="MDL,DIODE,RECTIFIER,SKKD100/16,SEMIKRON,  (317001864)"/>
    <n v="1505"/>
    <m/>
    <n v="1"/>
    <s v="EA"/>
    <n v="6352.55"/>
    <n v="6352.55"/>
    <n v="85049000"/>
    <n v="7.4999999999999997E-2"/>
    <m/>
    <m/>
    <m/>
    <n v="0.1"/>
    <m/>
    <n v="0.18"/>
    <s v="III1604"/>
    <n v="476.44124999999997"/>
    <m/>
    <n v="47.644125000000003"/>
    <n v="1237.7943674999999"/>
    <n v="1761.8797424999998"/>
    <m/>
    <m/>
    <x v="1"/>
  </r>
  <r>
    <n v="542"/>
    <n v="88"/>
    <s v="SEW EURODRIVE INDIA PRIVATE LIMITED"/>
    <s v="0P1005011865  TB LOW PART,13610635,SEW-EURO  (2305020206 2305020207, 2305020210 )"/>
    <s v="TB LOW PART,13610635,SEW-EURO  (2305020206 2305020207, 2305020210 )"/>
    <n v="2291"/>
    <m/>
    <n v="4"/>
    <s v="EA"/>
    <n v="1583"/>
    <n v="6332"/>
    <n v="85030090"/>
    <n v="7.4999999999999997E-2"/>
    <m/>
    <m/>
    <m/>
    <n v="0.1"/>
    <m/>
    <n v="0.18"/>
    <s v="III374"/>
    <n v="474.9"/>
    <m/>
    <n v="47.49"/>
    <n v="1233.7901999999999"/>
    <n v="1756.1801999999998"/>
    <n v="171801881672"/>
    <s v="1003202"/>
    <x v="1"/>
  </r>
  <r>
    <n v="543"/>
    <n v="213"/>
    <s v="Gutor Electronic LLC"/>
    <s v="0P1147010720  WIRE,0W11712,GUTOR  (I 99015754)"/>
    <s v="WIRE,0W11712,GUTOR  (I 99015754)"/>
    <n v="2871"/>
    <m/>
    <n v="20"/>
    <s v="EA"/>
    <n v="315.86500000000001"/>
    <n v="6317.3"/>
    <n v="85444210"/>
    <n v="0.15"/>
    <m/>
    <m/>
    <m/>
    <n v="0.1"/>
    <m/>
    <n v="0.18"/>
    <s v="III395"/>
    <n v="947.59500000000003"/>
    <m/>
    <n v="94.759500000000003"/>
    <n v="1324.7378100000001"/>
    <n v="2367.09231"/>
    <n v="171902723882"/>
    <s v="1005016"/>
    <x v="2"/>
  </r>
  <r>
    <n v="544"/>
    <n v="237"/>
    <s v="Control Component India Pvt. Ltd"/>
    <s v="0P5270020205  PCKG,GLND,890001330AAG,CCI  (I CD970000423)"/>
    <s v="PCKG,GLND,890001330AAG,CCI  (I CD970000423)"/>
    <n v="18356"/>
    <m/>
    <n v="1"/>
    <s v="EA"/>
    <n v="6208.25"/>
    <n v="6208.25"/>
    <n v="84819090"/>
    <n v="7.4999999999999997E-2"/>
    <m/>
    <m/>
    <m/>
    <n v="0.1"/>
    <m/>
    <n v="0.18"/>
    <s v="III368"/>
    <n v="465.61874999999998"/>
    <m/>
    <n v="46.561875000000001"/>
    <n v="1209.6775124999999"/>
    <n v="1721.8581374999999"/>
    <n v="351800186603"/>
    <n v="3005002"/>
    <x v="1"/>
  </r>
  <r>
    <n v="545"/>
    <n v="136"/>
    <s v="SPX INTERNATIONAL LTD"/>
    <s v="0P3922150310  HORSESHOE LINK,2227-0116,GD-ENGG  (I 92816231)"/>
    <s v="HORSESHOE LINK,2227-0116,GD-ENGG  (I 92816231)"/>
    <n v="7843"/>
    <m/>
    <n v="1"/>
    <s v="EA"/>
    <n v="6132.76"/>
    <n v="6132.76"/>
    <n v="84799090"/>
    <n v="7.4999999999999997E-2"/>
    <m/>
    <m/>
    <m/>
    <n v="0.1"/>
    <m/>
    <n v="0.18"/>
    <s v="III366"/>
    <n v="459.95699999999999"/>
    <m/>
    <n v="45.995699999999999"/>
    <n v="1194.968286"/>
    <n v="1700.9209860000001"/>
    <n v="171902754354"/>
    <s v="1005072"/>
    <x v="1"/>
  </r>
  <r>
    <n v="546"/>
    <n v="282"/>
    <s v="Namsung Machinery Co., Ltd."/>
    <s v="0P2396070144  DC DISC BRAKE,H13008,NAMSUNG  (I NSK-1808-2)"/>
    <s v="DC DISC BRAKE,H13008,NAMSUNG  (I NSK-1808-2)"/>
    <n v="4553"/>
    <m/>
    <n v="1"/>
    <s v="EA"/>
    <n v="6086.87"/>
    <n v="6086.87"/>
    <n v="85369090"/>
    <n v="0.1"/>
    <m/>
    <m/>
    <m/>
    <n v="0.1"/>
    <m/>
    <n v="0.18"/>
    <s v="III388A"/>
    <n v="608.68700000000001"/>
    <m/>
    <n v="60.868700000000004"/>
    <n v="1216.156626"/>
    <n v="1885.7123259999998"/>
    <n v="171802317444"/>
    <n v="1003749"/>
    <x v="1"/>
  </r>
  <r>
    <n v="547"/>
    <n v="262"/>
    <s v="Elliot Ebara Singapore PTE. Ltd."/>
    <s v="0P1401080343  WSHR,646652-1,ELLIOTT  (I 5975)"/>
    <s v="WSHR,646652-1,ELLIOTT  (I 5975)"/>
    <n v="3741"/>
    <m/>
    <n v="2"/>
    <s v="EA"/>
    <n v="3040.4"/>
    <n v="6080.8"/>
    <n v="73182910"/>
    <n v="0.15"/>
    <m/>
    <m/>
    <m/>
    <n v="0.1"/>
    <m/>
    <n v="0.18"/>
    <s v="III232"/>
    <n v="912.12"/>
    <m/>
    <n v="91.212000000000003"/>
    <n v="1275.1437600000002"/>
    <n v="2278.4757600000003"/>
    <n v="172000416210"/>
    <s v="1000751"/>
    <x v="1"/>
  </r>
  <r>
    <n v="548"/>
    <n v="131"/>
    <s v="ARCA Regler GmbH"/>
    <s v="0P4102210493, O-RING,VITON-B,2222157,LINDE,  (3592803/3620661/3620661)"/>
    <s v="O-RING,VITON-B,2222157,LINDE,  (3592803/3620661/3620661)"/>
    <n v="936"/>
    <m/>
    <n v="6"/>
    <s v="EA"/>
    <n v="6054.6599999999899"/>
    <n v="6054.6599999999899"/>
    <n v="84818030"/>
    <n v="7.4999999999999997E-2"/>
    <m/>
    <m/>
    <m/>
    <n v="0.1"/>
    <m/>
    <n v="0.18"/>
    <s v="III1035"/>
    <n v="454.09949999999924"/>
    <m/>
    <n v="45.409949999999924"/>
    <n v="1179.7505009999979"/>
    <n v="1679.259950999997"/>
    <m/>
    <m/>
    <x v="4"/>
  </r>
  <r>
    <n v="549"/>
    <n v="106"/>
    <s v="Statec - Binder GmbH"/>
    <s v="0P3766780064  LOCK,SAF,RIGHT,SCA0000429,STATEC  (I 211585)"/>
    <s v="LOCK,SAF,RIGHT,SCA0000429,STATEC  (I 211585)"/>
    <n v="7253"/>
    <m/>
    <n v="2"/>
    <s v="EA"/>
    <n v="2961"/>
    <n v="5922"/>
    <n v="73269099"/>
    <n v="0.25"/>
    <m/>
    <m/>
    <m/>
    <n v="0.1"/>
    <m/>
    <n v="0.18"/>
    <s v="III238"/>
    <n v="1480.5"/>
    <m/>
    <n v="148.05000000000001"/>
    <n v="1359.0989999999999"/>
    <n v="2987.6489999999999"/>
    <n v="171801924210"/>
    <s v="1003284"/>
    <x v="1"/>
  </r>
  <r>
    <n v="550"/>
    <n v="97"/>
    <s v="Statec - Binder GmbH"/>
    <s v="0P3766780047  CONTRAST RLR,S4304703ZZZ,STATEC  (I 211585)"/>
    <s v="CONTRAST RLR,S4304703ZZZ,STATEC  (I 211585)"/>
    <n v="7244"/>
    <m/>
    <n v="1"/>
    <s v="EA"/>
    <n v="5661.26"/>
    <n v="5661.26"/>
    <n v="84229090"/>
    <n v="7.4999999999999997E-2"/>
    <m/>
    <m/>
    <m/>
    <n v="0.1"/>
    <m/>
    <n v="0.18"/>
    <s v="III323"/>
    <n v="424.59449999999998"/>
    <m/>
    <n v="42.459450000000004"/>
    <n v="1103.0965110000002"/>
    <n v="1570.1504610000002"/>
    <n v="171801924210"/>
    <s v="1003284"/>
    <x v="1"/>
  </r>
  <r>
    <n v="551"/>
    <n v="97"/>
    <s v="SEW EURODRIVE INDIA PRIVATE LIMITED"/>
    <s v="0P1005011886  FLG,13612123,SEW-EURO  (I 2305020207)"/>
    <s v="FLG,13612123,SEW-EURO  (I 2305020207)"/>
    <n v="2303"/>
    <m/>
    <n v="1"/>
    <s v="EA"/>
    <n v="5655.86"/>
    <n v="5655.86"/>
    <n v="85030090"/>
    <n v="7.4999999999999997E-2"/>
    <m/>
    <m/>
    <m/>
    <n v="0.1"/>
    <m/>
    <n v="0.18"/>
    <s v="III374"/>
    <n v="424.18949999999995"/>
    <m/>
    <n v="42.418949999999995"/>
    <n v="1102.0443209999999"/>
    <n v="1568.6527709999998"/>
    <n v="171802178892"/>
    <s v="1003500"/>
    <x v="1"/>
  </r>
  <r>
    <n v="552"/>
    <n v="250"/>
    <s v="Control Component India Pvt. Ltd"/>
    <s v="0P5270030215  NUT,BNT,5533000AA,CCI  (I CD970000423)"/>
    <s v="NUT,BNT,5533000AA,CCI  (I CD970000423)"/>
    <n v="18639"/>
    <m/>
    <n v="5"/>
    <s v="EA"/>
    <n v="1129.1860000000001"/>
    <n v="5645.93"/>
    <n v="84819090"/>
    <n v="7.4999999999999997E-2"/>
    <m/>
    <m/>
    <m/>
    <n v="0.1"/>
    <m/>
    <n v="0.18"/>
    <s v="III368"/>
    <n v="423.44475"/>
    <m/>
    <n v="42.344475000000003"/>
    <n v="1100.1094604999998"/>
    <n v="1565.8986854999998"/>
    <n v="351800186603"/>
    <n v="3005002"/>
    <x v="1"/>
  </r>
  <r>
    <n v="553"/>
    <n v="236"/>
    <s v="Control Component India Pvt. Ltd"/>
    <s v="0P5270020202  PCKG,GLND,890001435AAG,CCI  (I CD970000423)"/>
    <s v="PCKG,GLND,890001435AAG,CCI  (I CD970000423)"/>
    <n v="18354"/>
    <m/>
    <n v="1"/>
    <s v="EA"/>
    <n v="5644.42"/>
    <n v="5644.42"/>
    <n v="84819090"/>
    <n v="7.4999999999999997E-2"/>
    <m/>
    <m/>
    <m/>
    <n v="0.1"/>
    <m/>
    <n v="0.18"/>
    <s v="III368"/>
    <n v="423.33150000000001"/>
    <m/>
    <n v="42.333150000000003"/>
    <n v="1099.815237"/>
    <n v="1565.479887"/>
    <n v="351800186603"/>
    <n v="3005002"/>
    <x v="1"/>
  </r>
  <r>
    <n v="554"/>
    <n v="107"/>
    <s v="Statec - Binder GmbH"/>
    <s v="0P3766780065  LOCK,SAF,LEFT,SCA0000491,STATEC  (I 211585)"/>
    <s v="LOCK,SAF,LEFT,SCA0000491,STATEC  (I 211585)"/>
    <n v="7254"/>
    <m/>
    <n v="2"/>
    <s v="EA"/>
    <n v="2716.5450000000001"/>
    <n v="5433.09"/>
    <n v="73269099"/>
    <n v="0.25"/>
    <m/>
    <m/>
    <m/>
    <n v="0.1"/>
    <m/>
    <n v="0.18"/>
    <s v="III238"/>
    <n v="1358.2725"/>
    <m/>
    <n v="135.82725000000002"/>
    <n v="1246.894155"/>
    <n v="2740.9939050000003"/>
    <n v="171801924210"/>
    <s v="1003284"/>
    <x v="1"/>
  </r>
  <r>
    <n v="555"/>
    <n v="220"/>
    <s v="Gutor Electronic LLC"/>
    <s v="0P1147010733  CU BUS,880-90516,GUTOR  (I 99015754)"/>
    <s v="CU BUS,880-90516,GUTOR  (I 99015754)"/>
    <n v="2878"/>
    <m/>
    <n v="2"/>
    <s v="EA"/>
    <n v="2684.85"/>
    <n v="5369.7"/>
    <n v="73251000"/>
    <n v="0.15"/>
    <m/>
    <m/>
    <m/>
    <n v="0.1"/>
    <m/>
    <n v="0.18"/>
    <s v="III237"/>
    <n v="805.45499999999993"/>
    <m/>
    <n v="80.545500000000004"/>
    <n v="1126.0260899999998"/>
    <n v="2012.0265899999997"/>
    <n v="171902723882"/>
    <s v="1005016"/>
    <x v="2"/>
  </r>
  <r>
    <n v="556"/>
    <n v="160"/>
    <s v="Kobe Steel, Ltd."/>
    <s v="0P0801040420  GASKET (2),20S-A58074 AP,KOBE  (16-25523-4-0)"/>
    <s v="GASKET (2),20S-A58074 AP,KOBE  (16-25523-4-0)"/>
    <n v="800"/>
    <m/>
    <n v="1"/>
    <s v="EA"/>
    <n v="5278.8"/>
    <n v="5278.8"/>
    <n v="40169340"/>
    <n v="0.1"/>
    <m/>
    <m/>
    <m/>
    <n v="0.1"/>
    <m/>
    <n v="0.18"/>
    <s v="III123A"/>
    <n v="527.88"/>
    <m/>
    <n v="52.788000000000004"/>
    <n v="1054.70424"/>
    <n v="1635.3722400000001"/>
    <n v="171901200074"/>
    <s v="1002166"/>
    <x v="1"/>
  </r>
  <r>
    <n v="557"/>
    <n v="127"/>
    <s v="Kobe Steel, Ltd."/>
    <s v="0P0801030484  BRG,BALL,20S-A58066 AR,KOBE  (16-25523-4-0)"/>
    <s v="BRG,BALL,20S-A58066 AR,KOBE  (16-25523-4-0)"/>
    <n v="519"/>
    <m/>
    <n v="1"/>
    <s v="EA"/>
    <n v="5088"/>
    <n v="5088"/>
    <n v="84833000"/>
    <n v="7.4999999999999997E-2"/>
    <m/>
    <m/>
    <m/>
    <n v="0.1"/>
    <m/>
    <n v="0.18"/>
    <s v="III369A"/>
    <n v="381.59999999999997"/>
    <m/>
    <n v="38.159999999999997"/>
    <n v="991.39679999999998"/>
    <n v="1411.1568"/>
    <n v="171901200074"/>
    <s v="1002166"/>
    <x v="1"/>
  </r>
  <r>
    <n v="558"/>
    <n v="96"/>
    <s v="SEW EURODRIVE INDIA PRIVATE LIMITED"/>
    <s v="0P1005011885  FLG,13611895,SEW-EURO  (I 2305020208)"/>
    <s v="FLG,13611895,SEW-EURO  (I 2305020208)"/>
    <n v="2302"/>
    <m/>
    <n v="1"/>
    <s v="EA"/>
    <n v="5029.96"/>
    <n v="5029.96"/>
    <n v="85030090"/>
    <n v="7.4999999999999997E-2"/>
    <m/>
    <m/>
    <m/>
    <n v="0.1"/>
    <m/>
    <n v="0.18"/>
    <s v="III374"/>
    <n v="377.24700000000001"/>
    <m/>
    <n v="37.724700000000006"/>
    <n v="980.08770600000003"/>
    <n v="1395.0594060000001"/>
    <n v="171802178892"/>
    <s v="1003500"/>
    <x v="1"/>
  </r>
  <r>
    <n v="559"/>
    <n v="143"/>
    <s v="SPX INTERNATIONAL LTD"/>
    <s v="0P3922150318  DRIVE LINK,2227-0151,GD-ENG  (I 92816231)"/>
    <s v="DRIVE LINK,2227-0151,GD-ENG  (I 92816231)"/>
    <n v="7850"/>
    <m/>
    <n v="1"/>
    <s v="EA"/>
    <n v="4906.21"/>
    <n v="4906.21"/>
    <n v="84799090"/>
    <n v="7.4999999999999997E-2"/>
    <m/>
    <m/>
    <m/>
    <n v="0.1"/>
    <m/>
    <n v="0.18"/>
    <s v="III366"/>
    <n v="367.96575000000001"/>
    <m/>
    <n v="36.796575000000004"/>
    <n v="955.97501850000003"/>
    <n v="1360.7373435"/>
    <n v="171902754354"/>
    <s v="1005072"/>
    <x v="2"/>
  </r>
  <r>
    <n v="560"/>
    <n v="88"/>
    <s v="Statec - Binder GmbH"/>
    <s v="0P3766620878  MANFLD,MPLZ1026,STATEC  (I 500182)"/>
    <s v="MANFLD,MPLZ1026,STATEC  (I 500182)"/>
    <n v="7233"/>
    <m/>
    <n v="1"/>
    <s v="EA"/>
    <n v="4844.55"/>
    <n v="4844.55"/>
    <n v="76169990"/>
    <n v="0.1"/>
    <m/>
    <m/>
    <m/>
    <n v="0.1"/>
    <m/>
    <n v="0.18"/>
    <s v="III276"/>
    <n v="484.45500000000004"/>
    <m/>
    <n v="48.44550000000001"/>
    <n v="967.94108999999992"/>
    <n v="1500.84159"/>
    <n v="171901581493"/>
    <s v="1003184"/>
    <x v="1"/>
  </r>
  <r>
    <n v="561"/>
    <n v="182"/>
    <s v="Kobe Steel, Ltd."/>
    <s v="0P0801050370  NUT,BRG,20S-A58066 AT,KOBE  (16-25523-4-0)"/>
    <s v="NUT,BRG,20S-A58066 AT,KOBE  (16-25523-4-0)"/>
    <n v="1045"/>
    <m/>
    <n v="1"/>
    <s v="EA"/>
    <n v="4833.6000000000004"/>
    <n v="4833.6000000000004"/>
    <n v="73182990"/>
    <n v="0.25"/>
    <m/>
    <m/>
    <m/>
    <n v="0.1"/>
    <m/>
    <n v="0.18"/>
    <s v="III232"/>
    <n v="1208.4000000000001"/>
    <m/>
    <n v="120.84000000000002"/>
    <n v="1109.3111999999999"/>
    <n v="2438.5511999999999"/>
    <n v="171901200074"/>
    <s v="1002166"/>
    <x v="1"/>
  </r>
  <r>
    <n v="562"/>
    <n v="281"/>
    <s v="Kobe Steel, Ltd."/>
    <s v="0P0802040356  GSKT,BSYN-0277-0238-15,KBLCCOMP  (16-25523-4-0)"/>
    <s v="GSKT,BSYN-0277-0238-15,KBLCCOMP  (16-25523-4-0)"/>
    <n v="1325"/>
    <m/>
    <n v="2"/>
    <s v="EA"/>
    <n v="2416.8000000000002"/>
    <n v="4833.6000000000004"/>
    <n v="40169340"/>
    <n v="0.1"/>
    <m/>
    <m/>
    <m/>
    <n v="0.1"/>
    <m/>
    <n v="0.18"/>
    <s v="III123A"/>
    <n v="483.36000000000007"/>
    <m/>
    <n v="48.336000000000013"/>
    <n v="965.75328000000002"/>
    <n v="1497.4492800000003"/>
    <n v="171901200074"/>
    <s v="1002166"/>
    <x v="1"/>
  </r>
  <r>
    <n v="563"/>
    <n v="83"/>
    <s v="SEW EURODRIVE INDIA PRIVATE LIMITED"/>
    <s v="0P1005011855  OIL SEAL,13227009,SEW-EURO  (2305020206 2305020208, 2305020207, 2305020209)"/>
    <s v="OIL SEAL,13227009,SEW-EURO  (2305020206 2305020208, 2305020207, 2305020209)"/>
    <n v="2284"/>
    <m/>
    <n v="6"/>
    <s v="EA"/>
    <n v="777.15"/>
    <n v="4662.8999999999996"/>
    <n v="73182200"/>
    <n v="0.15"/>
    <m/>
    <m/>
    <m/>
    <n v="0.1"/>
    <m/>
    <n v="0.18"/>
    <s v="III232"/>
    <n v="699.43499999999995"/>
    <m/>
    <n v="69.9435"/>
    <n v="977.81012999999984"/>
    <n v="1747.1886299999996"/>
    <n v="171801881672"/>
    <s v="1003202"/>
    <x v="1"/>
  </r>
  <r>
    <n v="564"/>
    <n v="283"/>
    <s v="Namsung Machinery Co., Ltd."/>
    <s v="0P2396070145  DC DISC BRAKE,C13008,NAMSUNG  (I NSK-1808-2)"/>
    <s v="DC DISC BRAKE,C13008,NAMSUNG  (I NSK-1808-2)"/>
    <n v="4554"/>
    <m/>
    <n v="1"/>
    <s v="EA"/>
    <n v="4565.33"/>
    <n v="4565.33"/>
    <n v="85369090"/>
    <n v="0.1"/>
    <m/>
    <m/>
    <m/>
    <n v="0.1"/>
    <m/>
    <n v="0.18"/>
    <s v="III388A"/>
    <n v="456.53300000000002"/>
    <m/>
    <n v="45.653300000000002"/>
    <n v="912.15293399999996"/>
    <n v="1414.339234"/>
    <n v="171802317444"/>
    <n v="1003749"/>
    <x v="1"/>
  </r>
  <r>
    <n v="565"/>
    <n v="68"/>
    <s v="Rotex Global, LLC"/>
    <s v="0P0680110032, SNAP RING,133492,ROTEXSCR,  (SO00150990,,SO00197741)"/>
    <s v="SNAP RING,133492,ROTEXSCR,  (SO00150990,,SO00197741)"/>
    <n v="95"/>
    <m/>
    <n v="4"/>
    <s v="EA"/>
    <n v="4553.9499999999898"/>
    <n v="4553.9499999999898"/>
    <n v="84749000"/>
    <n v="7.4999999999999997E-2"/>
    <m/>
    <m/>
    <m/>
    <n v="0.1"/>
    <m/>
    <n v="0.18"/>
    <s v="III194"/>
    <n v="341.54624999999925"/>
    <m/>
    <n v="34.154624999999925"/>
    <n v="887.33715749999806"/>
    <n v="1263.0380324999974"/>
    <m/>
    <m/>
    <x v="1"/>
  </r>
  <r>
    <n v="566"/>
    <n v="270"/>
    <s v="Control Component India Pvt. Ltd"/>
    <s v="0P5270030259  STUD,BNT,5324170AA,CCI  (I CD970000423)"/>
    <s v="STUD,BNT,5324170AA,CCI  (I CD970000423)"/>
    <n v="18668"/>
    <m/>
    <n v="4"/>
    <s v="EA"/>
    <n v="1129.1849999999999"/>
    <n v="4516.74"/>
    <n v="84819090"/>
    <n v="7.4999999999999997E-2"/>
    <m/>
    <m/>
    <m/>
    <n v="0.1"/>
    <m/>
    <n v="0.18"/>
    <s v="III368"/>
    <n v="338.75549999999998"/>
    <m/>
    <n v="33.875549999999997"/>
    <n v="880.08678899999995"/>
    <n v="1252.7178389999999"/>
    <n v="351800186603"/>
    <n v="3005002"/>
    <x v="1"/>
  </r>
  <r>
    <n v="567"/>
    <n v="151"/>
    <s v="Fluitron, Inc."/>
    <s v="0P0801040166  O-RING,0.22X0.07IN,009,FLUITRON  (180412)"/>
    <s v="O-RING,0.22X0.07IN,009,FLUITRON  (180412)"/>
    <n v="763"/>
    <m/>
    <n v="12"/>
    <s v="EA"/>
    <n v="375.21083333333331"/>
    <n v="4502.53"/>
    <n v="84142090"/>
    <n v="7.4999999999999997E-2"/>
    <m/>
    <m/>
    <m/>
    <n v="0.1"/>
    <m/>
    <n v="0.18"/>
    <s v="III371A"/>
    <n v="337.68974999999995"/>
    <m/>
    <n v="33.768974999999998"/>
    <n v="877.31797049999989"/>
    <n v="1248.7766954999997"/>
    <n v="171801503742"/>
    <s v="1002361"/>
    <x v="4"/>
  </r>
  <r>
    <n v="568"/>
    <n v="147"/>
    <s v="Fluitron, Inc."/>
    <s v="0P0801040161  O-RING,7.48X0.275IN,443,FLUITRON  (I 180412)"/>
    <s v="O-RING,7.48X0.275IN,443,FLUITRON  (I 180412)"/>
    <n v="759"/>
    <m/>
    <n v="8"/>
    <s v="EA"/>
    <n v="562.47625000000005"/>
    <n v="4499.8100000000004"/>
    <n v="84142090"/>
    <n v="7.4999999999999997E-2"/>
    <m/>
    <m/>
    <m/>
    <n v="0.1"/>
    <m/>
    <n v="0.18"/>
    <s v="III371A"/>
    <n v="337.48575"/>
    <m/>
    <n v="33.748575000000002"/>
    <n v="876.78797849999989"/>
    <n v="1248.0223034999999"/>
    <n v="171801503742"/>
    <s v="1002361"/>
    <x v="4"/>
  </r>
  <r>
    <n v="569"/>
    <n v="68"/>
    <s v="SEW EURODRIVE INDIA PRIVATE LIMITED"/>
    <s v="0P1005011816  OIL SEAL,106259,SEW-EURO  (2305020206 2305020211, 2305020208, 2305020207, 2300194284)"/>
    <s v="OIL SEAL,106259,SEW-EURO  (2305020206 2305020211, 2305020208, 2305020207, 2300194284)"/>
    <n v="2260"/>
    <m/>
    <n v="8"/>
    <s v="EA"/>
    <n v="538.03"/>
    <n v="4304.24"/>
    <n v="40169330"/>
    <n v="0.1"/>
    <m/>
    <m/>
    <m/>
    <n v="0.1"/>
    <m/>
    <n v="0.18"/>
    <s v="III123A"/>
    <n v="430.42399999999998"/>
    <m/>
    <n v="43.042400000000001"/>
    <n v="859.98715199999992"/>
    <n v="1333.4535519999999"/>
    <n v="171801881672"/>
    <s v="1003202"/>
    <x v="1"/>
  </r>
  <r>
    <n v="570"/>
    <n v="64"/>
    <s v="Coperion K-Tron (Switzerland) LLC"/>
    <s v="0P0655810156, SEAL,9324-40050,K-TRON,  (30194902,  302114380)"/>
    <s v="SEAL,9324-40050,K-TRON,  (30194902,  302114380)"/>
    <n v="91"/>
    <m/>
    <n v="10"/>
    <s v="EA"/>
    <n v="4263.7799999999897"/>
    <n v="4263.7799999999897"/>
    <n v="401693"/>
    <n v="7.4999999999999997E-2"/>
    <m/>
    <m/>
    <m/>
    <n v="0.1"/>
    <m/>
    <n v="0.18"/>
    <s v="III190"/>
    <n v="319.78349999999921"/>
    <m/>
    <n v="31.978349999999921"/>
    <n v="830.79753299999811"/>
    <n v="1182.5593829999973"/>
    <m/>
    <m/>
    <x v="1"/>
  </r>
  <r>
    <n v="571"/>
    <n v="95"/>
    <s v="SEW EURODRIVE INDIA PRIVATE LIMITED"/>
    <s v="0P1005011883  FLG,13612417,SEW-EURO  (I 2305020207)"/>
    <s v="FLG,13612417,SEW-EURO  (I 2305020207)"/>
    <n v="2300"/>
    <m/>
    <n v="1"/>
    <s v="EA"/>
    <n v="4235.4799999999996"/>
    <n v="4235.4799999999996"/>
    <n v="85030090"/>
    <n v="7.4999999999999997E-2"/>
    <m/>
    <m/>
    <m/>
    <n v="0.1"/>
    <m/>
    <n v="0.18"/>
    <s v="III374"/>
    <n v="317.66099999999994"/>
    <m/>
    <n v="31.766099999999994"/>
    <n v="825.28327799999988"/>
    <n v="1174.7103779999998"/>
    <n v="171802178892"/>
    <s v="1003500"/>
    <x v="1"/>
  </r>
  <r>
    <n v="572"/>
    <n v="98"/>
    <s v="SEW EURODRIVE INDIA PRIVATE LIMITED"/>
    <s v="0P1005011892  FLG,13612433,SEW-EURO  (I 2305020207)"/>
    <s v="FLG,13612433,SEW-EURO  (I 2305020207)"/>
    <n v="2304"/>
    <m/>
    <n v="1"/>
    <s v="EA"/>
    <n v="4235.47"/>
    <n v="4235.47"/>
    <n v="85030090"/>
    <n v="7.4999999999999997E-2"/>
    <m/>
    <m/>
    <m/>
    <n v="0.1"/>
    <m/>
    <n v="0.18"/>
    <s v="III374"/>
    <n v="317.66025000000002"/>
    <m/>
    <n v="31.766025000000003"/>
    <n v="825.28132949999997"/>
    <n v="1174.7076044999999"/>
    <n v="171802178892"/>
    <s v="1003500"/>
    <x v="1"/>
  </r>
  <r>
    <n v="573"/>
    <n v="110"/>
    <s v="Statec - Binder GmbH"/>
    <s v="0P3766780086  SFT,GUIDE,SBC0007199,STATEC  (I 211585)"/>
    <s v="SFT,GUIDE,SBC0007199,STATEC  (I 211585)"/>
    <n v="7257"/>
    <m/>
    <n v="1"/>
    <s v="EA"/>
    <n v="4197.2299999999996"/>
    <n v="4197.2299999999996"/>
    <n v="84229090"/>
    <n v="7.4999999999999997E-2"/>
    <m/>
    <m/>
    <m/>
    <n v="0.1"/>
    <m/>
    <n v="0.18"/>
    <s v="III323"/>
    <n v="314.79224999999997"/>
    <m/>
    <n v="31.479225"/>
    <n v="817.8302655"/>
    <n v="1164.1017405"/>
    <n v="171801924210"/>
    <s v="1003284"/>
    <x v="1"/>
  </r>
  <r>
    <n v="574"/>
    <n v="130"/>
    <s v="Moritani &amp; Co., Ltd."/>
    <s v="0P3909020013  OIL SEAL,G3726-02-02-4 36,N-COKE  (I 28920-25790)"/>
    <s v="OIL SEAL,G3726-02-02-4 36,N-COKE  (I 28920-25790)"/>
    <n v="7676"/>
    <m/>
    <n v="1"/>
    <s v="EA"/>
    <n v="4133.28"/>
    <n v="4133.28"/>
    <n v="40169330"/>
    <n v="0.1"/>
    <m/>
    <m/>
    <m/>
    <n v="0.1"/>
    <m/>
    <n v="0.18"/>
    <s v="III123A"/>
    <n v="413.32799999999997"/>
    <m/>
    <n v="41.332799999999999"/>
    <n v="825.82934399999999"/>
    <n v="1280.4901439999999"/>
    <n v="171901402573"/>
    <s v="1002672"/>
    <x v="1"/>
  </r>
  <r>
    <n v="575"/>
    <n v="133"/>
    <s v="Moritani &amp; Co., Ltd."/>
    <s v="0P3909030022  O-RING,VITON,G70,N-COKE  (I 28920-25790)"/>
    <s v="O-RING,VITON,G70,N-COKE  (I 28920-25790)"/>
    <n v="7681"/>
    <m/>
    <n v="3"/>
    <s v="EA"/>
    <n v="1377.76"/>
    <n v="4133.28"/>
    <n v="40169320"/>
    <n v="0.1"/>
    <m/>
    <m/>
    <m/>
    <n v="0.1"/>
    <m/>
    <n v="0.18"/>
    <s v="III123A"/>
    <n v="413.32799999999997"/>
    <m/>
    <n v="41.332799999999999"/>
    <n v="825.82934399999999"/>
    <n v="1280.4901439999999"/>
    <n v="171901402573"/>
    <s v="1002672"/>
    <x v="4"/>
  </r>
  <r>
    <n v="576"/>
    <n v="115"/>
    <s v="Statec - Binder GmbH"/>
    <s v="0P3766780115  SPRG,TENSION,S370026093Z,STATEC  (I 211585)"/>
    <s v="SPRG,TENSION,S370026093Z,STATEC  (I 211585)"/>
    <n v="7262"/>
    <m/>
    <n v="4"/>
    <s v="EA"/>
    <n v="1032.865"/>
    <n v="4131.46"/>
    <n v="73202000"/>
    <n v="0.15"/>
    <m/>
    <m/>
    <m/>
    <n v="0.1"/>
    <m/>
    <n v="0.18"/>
    <s v="III234"/>
    <n v="619.71899999999994"/>
    <m/>
    <n v="61.971899999999998"/>
    <n v="866.36716199999989"/>
    <n v="1548.0580619999998"/>
    <n v="171801924210"/>
    <s v="1003284"/>
    <x v="1"/>
  </r>
  <r>
    <n v="577"/>
    <n v="116"/>
    <s v="Statec - Binder GmbH"/>
    <s v="0P3766780117  BUSH,SPRT,S3101185ZZZ,STATEC  (I 211585)"/>
    <s v="BUSH,SPRT,S3101185ZZZ,STATEC  (I 211585)"/>
    <n v="7263"/>
    <m/>
    <n v="4"/>
    <s v="EA"/>
    <n v="1032.0525"/>
    <n v="4128.21"/>
    <n v="84229090"/>
    <n v="7.4999999999999997E-2"/>
    <m/>
    <m/>
    <m/>
    <n v="0.1"/>
    <m/>
    <n v="0.18"/>
    <s v="III323"/>
    <n v="309.61574999999999"/>
    <m/>
    <n v="30.961575"/>
    <n v="804.38171850000003"/>
    <n v="1144.9590435"/>
    <n v="171801924210"/>
    <s v="1003284"/>
    <x v="1"/>
  </r>
  <r>
    <n v="578"/>
    <n v="242"/>
    <s v="Control Component India Pvt. Ltd"/>
    <s v="0P5270020220  PCKG,SPCR,890002350AAG,CCI  (I CD970000423)"/>
    <s v="PCKG,SPCR,890002350AAG,CCI  (I CD970000423)"/>
    <n v="18361"/>
    <m/>
    <n v="1"/>
    <s v="EA"/>
    <n v="3950.65"/>
    <n v="3950.65"/>
    <n v="84819090"/>
    <n v="7.4999999999999997E-2"/>
    <m/>
    <m/>
    <m/>
    <n v="0.1"/>
    <m/>
    <n v="0.18"/>
    <s v="III368"/>
    <n v="296.29874999999998"/>
    <m/>
    <n v="29.629874999999998"/>
    <n v="769.7841525"/>
    <n v="1095.7127774999999"/>
    <n v="351800186603"/>
    <n v="3005002"/>
    <x v="1"/>
  </r>
  <r>
    <n v="579"/>
    <n v="131"/>
    <s v="Moritani &amp; Co., Ltd."/>
    <s v="0P3909030020  O-RING,VITON,G270,N-COKE  (I 28920-25790)"/>
    <s v="O-RING,VITON,G270,N-COKE  (I 28920-25790)"/>
    <n v="7679"/>
    <m/>
    <n v="1"/>
    <s v="EA"/>
    <n v="3937.08"/>
    <n v="3937.08"/>
    <n v="40169320"/>
    <n v="0.1"/>
    <m/>
    <m/>
    <m/>
    <n v="0.1"/>
    <m/>
    <n v="0.18"/>
    <s v="III123A"/>
    <n v="393.70800000000003"/>
    <m/>
    <n v="39.370800000000003"/>
    <n v="786.62858399999982"/>
    <n v="1219.7073839999998"/>
    <n v="171901402573"/>
    <s v="1002672"/>
    <x v="4"/>
  </r>
  <r>
    <n v="580"/>
    <n v="99"/>
    <s v="Statec - Binder GmbH"/>
    <s v="0P3766780050  PINION,SBA0002216,STATEC  (I 211585)"/>
    <s v="PINION,SBA0002216,STATEC  (I 211585)"/>
    <n v="7246"/>
    <m/>
    <n v="1"/>
    <s v="EA"/>
    <n v="3926.02"/>
    <n v="3926.02"/>
    <n v="84229090"/>
    <n v="7.4999999999999997E-2"/>
    <m/>
    <m/>
    <m/>
    <n v="0.1"/>
    <m/>
    <n v="0.18"/>
    <s v="III323"/>
    <n v="294.45150000000001"/>
    <m/>
    <n v="29.445150000000002"/>
    <n v="764.98499699999979"/>
    <n v="1088.8816469999997"/>
    <n v="171801924210"/>
    <s v="1003284"/>
    <x v="1"/>
  </r>
  <r>
    <n v="581"/>
    <n v="137"/>
    <s v="SPX INTERNATIONAL LTD"/>
    <s v="0P3922150311  DRIVE LINK,1277-0121,GD-ENGG  (I 92816231)"/>
    <s v="DRIVE LINK,1277-0121,GD-ENGG  (I 92816231)"/>
    <n v="7844"/>
    <m/>
    <n v="1"/>
    <s v="EA"/>
    <n v="3902.67"/>
    <n v="3902.67"/>
    <n v="84799090"/>
    <n v="7.4999999999999997E-2"/>
    <m/>
    <m/>
    <m/>
    <n v="0.1"/>
    <m/>
    <n v="0.18"/>
    <s v="III366"/>
    <n v="292.70024999999998"/>
    <m/>
    <n v="29.270025"/>
    <n v="760.43524949999994"/>
    <n v="1082.4055245"/>
    <n v="171902754354"/>
    <s v="1005072"/>
    <x v="2"/>
  </r>
  <r>
    <n v="582"/>
    <n v="141"/>
    <s v="SEW EURODRIVE INDIA PRIVATE LIMITED"/>
    <s v="0P1005012061  BRG,DGB,13236571,SEW-EURO  (2305020206 2305020211)"/>
    <s v="BRG,DGB,13236571,SEW-EURO  (2305020206 2305020211)"/>
    <n v="2352"/>
    <m/>
    <n v="7"/>
    <s v="EA"/>
    <n v="555.95999999999992"/>
    <n v="3891.7199999999993"/>
    <n v="84821011"/>
    <n v="7.4999999999999997E-2"/>
    <m/>
    <m/>
    <m/>
    <n v="0.1"/>
    <m/>
    <n v="0.18"/>
    <s v="III369"/>
    <n v="291.87899999999996"/>
    <m/>
    <n v="29.187899999999999"/>
    <n v="758.30164199999979"/>
    <n v="1079.3685419999997"/>
    <n v="171801881672"/>
    <s v="1003202"/>
    <x v="1"/>
  </r>
  <r>
    <n v="583"/>
    <n v="288"/>
    <s v="Kobe Steel, Ltd."/>
    <s v="0P0802050010  WSHR,BRG,57X1.2MM,GHS 035913-542,KOSAKA  (16-25506-0)"/>
    <s v="WSHR,BRG,57X1.2MM,GHS 035913-542,KOSAKA  (16-25506-0)"/>
    <n v="1338"/>
    <m/>
    <n v="2"/>
    <s v="EA"/>
    <n v="1911.42"/>
    <n v="3822.84"/>
    <n v="73182100"/>
    <n v="0.15"/>
    <m/>
    <m/>
    <m/>
    <n v="0.1"/>
    <m/>
    <n v="0.18"/>
    <s v="III232"/>
    <n v="573.42600000000004"/>
    <m/>
    <n v="57.342600000000004"/>
    <n v="801.6495480000001"/>
    <n v="1432.4181480000002"/>
    <n v="171703360253"/>
    <s v="1005102"/>
    <x v="1"/>
  </r>
  <r>
    <n v="584"/>
    <n v="110"/>
    <s v="SEW EURODRIVE INDIA PRIVATE LIMITED"/>
    <s v="0P1005011931  ROTR,13720546,SEW-EURO  (I 2305020207)"/>
    <s v="ROTR,13720546,SEW-EURO  (I 2305020207)"/>
    <n v="2318"/>
    <m/>
    <n v="1"/>
    <s v="EA"/>
    <n v="3779.34"/>
    <n v="3779.34"/>
    <n v="85030090"/>
    <n v="7.4999999999999997E-2"/>
    <m/>
    <m/>
    <m/>
    <n v="0.1"/>
    <m/>
    <n v="0.18"/>
    <s v="III374"/>
    <n v="283.45049999999998"/>
    <m/>
    <n v="28.345050000000001"/>
    <n v="736.40439900000001"/>
    <n v="1048.1999490000001"/>
    <n v="171802178892"/>
    <s v="1003500"/>
    <x v="1"/>
  </r>
  <r>
    <n v="585"/>
    <n v="93"/>
    <s v="SEW EURODRIVE INDIA PRIVATE LIMITED"/>
    <s v="0P1005011876  FAN,13611178,SEW-EURO  (I 2305020207)"/>
    <s v="FAN,13611178,SEW-EURO  (I 2305020207)"/>
    <n v="2297"/>
    <m/>
    <n v="1"/>
    <s v="EA"/>
    <n v="3747.06"/>
    <n v="3747.06"/>
    <n v="85030090"/>
    <n v="7.4999999999999997E-2"/>
    <m/>
    <m/>
    <m/>
    <n v="0.1"/>
    <m/>
    <n v="0.18"/>
    <s v="III374"/>
    <n v="281.02949999999998"/>
    <m/>
    <n v="28.10295"/>
    <n v="730.11464100000001"/>
    <n v="1039.247091"/>
    <n v="171802178892"/>
    <s v="1003500"/>
    <x v="1"/>
  </r>
  <r>
    <n v="586"/>
    <n v="168"/>
    <s v="Kobe Steel, Ltd."/>
    <s v="0P0801040431  GSKT,20S-A58066 AH,KOBE  (16-25523-4-0)"/>
    <s v="GSKT,20S-A58066 AH,KOBE  (16-25523-4-0)"/>
    <n v="808"/>
    <m/>
    <n v="2"/>
    <s v="EA"/>
    <n v="1844.4"/>
    <n v="3688.8"/>
    <n v="40169340"/>
    <n v="0.1"/>
    <m/>
    <m/>
    <m/>
    <n v="0.1"/>
    <m/>
    <n v="0.18"/>
    <s v="III123A"/>
    <n v="368.88000000000005"/>
    <m/>
    <n v="36.888000000000005"/>
    <n v="737.02224000000001"/>
    <n v="1142.79024"/>
    <n v="171901200074"/>
    <s v="1002166"/>
    <x v="1"/>
  </r>
  <r>
    <n v="587"/>
    <n v="33"/>
    <s v="Kobe Steel, Ltd."/>
    <s v="0P0631080533, PRE-LOAD SPRG,UC-1000J10A-45A,KOBE,  (21-28097 28098-0)"/>
    <s v="PRE-LOAD SPRG,UC-1000J10A-45A,KOBE,  (21-28097 28098-0)"/>
    <n v="58"/>
    <m/>
    <n v="4"/>
    <s v="EA"/>
    <n v="3669.9"/>
    <n v="3669.9"/>
    <n v="85389000"/>
    <n v="7.4999999999999997E-2"/>
    <m/>
    <m/>
    <m/>
    <n v="0.1"/>
    <m/>
    <n v="0.18"/>
    <s v="III157"/>
    <n v="275.24250000000001"/>
    <m/>
    <n v="27.524250000000002"/>
    <n v="715.080015"/>
    <n v="1017.846765"/>
    <m/>
    <m/>
    <x v="1"/>
  </r>
  <r>
    <n v="588"/>
    <n v="91"/>
    <s v="SEW EURODRIVE INDIA PRIVATE LIMITED"/>
    <s v="0P1005011873  SCR,CYL,13237187,SEW-EURO  (2305020206 2305020208, 2305020207, 2305020210 )"/>
    <s v="SCR,CYL,13237187,SEW-EURO  (2305020206 2305020208, 2305020207, 2305020210 )"/>
    <n v="2295"/>
    <m/>
    <n v="39"/>
    <s v="EA"/>
    <n v="92.66"/>
    <n v="3613.74"/>
    <n v="73181500"/>
    <n v="0.25"/>
    <m/>
    <m/>
    <m/>
    <n v="0.1"/>
    <m/>
    <n v="0.18"/>
    <s v="III232"/>
    <n v="903.43499999999995"/>
    <m/>
    <n v="90.343500000000006"/>
    <n v="829.3533299999998"/>
    <n v="1823.1318299999998"/>
    <n v="171801881672"/>
    <s v="1003202"/>
    <x v="1"/>
  </r>
  <r>
    <n v="589"/>
    <n v="207"/>
    <s v="Elliot Ebara Singapore PTE. Ltd."/>
    <s v="0P0802030180  BSHG,696574-1,ELLIOTT  (I 5975)"/>
    <s v="BSHG,696574-1,ELLIOTT  (I 5975)"/>
    <n v="1197"/>
    <m/>
    <n v="1"/>
    <s v="EA"/>
    <n v="3606.06"/>
    <n v="3606.06"/>
    <n v="73181500"/>
    <n v="0.25"/>
    <m/>
    <m/>
    <m/>
    <n v="0.1"/>
    <m/>
    <n v="0.18"/>
    <s v="III232"/>
    <n v="901.51499999999999"/>
    <m/>
    <n v="90.151499999999999"/>
    <n v="827.59076999999991"/>
    <n v="1819.2572700000001"/>
    <n v="172000416210"/>
    <s v="1000751"/>
    <x v="1"/>
  </r>
  <r>
    <n v="590"/>
    <n v="79"/>
    <s v="Statec - Binder GmbH"/>
    <s v="0P3766620586  CHAIN,TRNSMN,SCA0001368,STATEC  (I 211585)"/>
    <s v="CHAIN,TRNSMN,SCA0001368,STATEC  (I 211585)"/>
    <n v="7221"/>
    <m/>
    <n v="2"/>
    <s v="EA"/>
    <n v="1760.415"/>
    <n v="3520.83"/>
    <n v="83021090"/>
    <n v="0.15"/>
    <m/>
    <m/>
    <m/>
    <n v="0.1"/>
    <m/>
    <n v="0.18"/>
    <s v="III303A"/>
    <n v="528.12450000000001"/>
    <m/>
    <n v="52.812450000000005"/>
    <n v="738.31805099999997"/>
    <n v="1319.255001"/>
    <n v="171801924210"/>
    <s v="1003284"/>
    <x v="1"/>
  </r>
  <r>
    <n v="591"/>
    <n v="62"/>
    <s v="Coperion K-Tron (Switzerland) LLC"/>
    <s v="0P0655810151, SFT SEAL,9578-26890,K-TRON,  (30194902,  302114380)"/>
    <s v="SFT SEAL,9578-26890,K-TRON,  (30194902,  302114380)"/>
    <n v="89"/>
    <m/>
    <n v="3"/>
    <s v="EA"/>
    <n v="3471.6199999999899"/>
    <n v="3471.6199999999899"/>
    <n v="392690"/>
    <n v="7.4999999999999997E-2"/>
    <m/>
    <m/>
    <m/>
    <n v="0.1"/>
    <m/>
    <n v="0.18"/>
    <s v="III188"/>
    <n v="260.37149999999923"/>
    <m/>
    <n v="26.037149999999926"/>
    <n v="676.44515699999806"/>
    <n v="962.85380699999723"/>
    <m/>
    <m/>
    <x v="1"/>
  </r>
  <r>
    <n v="592"/>
    <n v="251"/>
    <s v="Control Component India Pvt. Ltd"/>
    <s v="0P5270030224  NUT,BNT,5520000AA,CCI  (I CD970000423)"/>
    <s v="NUT,BNT,5520000AA,CCI  (I CD970000423)"/>
    <n v="18643"/>
    <m/>
    <n v="3"/>
    <s v="EA"/>
    <n v="1129.18"/>
    <n v="3387.54"/>
    <n v="84819090"/>
    <n v="7.4999999999999997E-2"/>
    <m/>
    <m/>
    <m/>
    <n v="0.1"/>
    <m/>
    <n v="0.18"/>
    <s v="III368"/>
    <n v="254.06549999999999"/>
    <m/>
    <n v="25.406549999999999"/>
    <n v="660.06216900000004"/>
    <n v="939.53421900000001"/>
    <n v="351800186603"/>
    <n v="3005002"/>
    <x v="1"/>
  </r>
  <r>
    <n v="593"/>
    <n v="259"/>
    <s v="Control Component India Pvt. Ltd"/>
    <s v="0P5270030244  NUT,BNT,5520000AE,CCI  (I CD970000423)"/>
    <s v="NUT,BNT,5520000AE,CCI  (I CD970000423)"/>
    <n v="18655"/>
    <m/>
    <n v="3"/>
    <s v="EA"/>
    <n v="1129.18"/>
    <n v="3387.54"/>
    <n v="84819090"/>
    <n v="7.4999999999999997E-2"/>
    <m/>
    <m/>
    <m/>
    <n v="0.1"/>
    <m/>
    <n v="0.18"/>
    <s v="III368"/>
    <n v="254.06549999999999"/>
    <m/>
    <n v="25.406549999999999"/>
    <n v="660.06216900000004"/>
    <n v="939.53421900000001"/>
    <n v="351800186603"/>
    <n v="3005002"/>
    <x v="1"/>
  </r>
  <r>
    <n v="594"/>
    <n v="272"/>
    <s v="Control Component India Pvt. Ltd"/>
    <s v="0P5270030261  STUD,BNT,5320120AA,CCI  (I CD970000423)"/>
    <s v="STUD,BNT,5320120AA,CCI  (I CD970000423)"/>
    <n v="18670"/>
    <m/>
    <n v="3"/>
    <s v="EA"/>
    <n v="1129.18"/>
    <n v="3387.54"/>
    <n v="84819090"/>
    <n v="7.4999999999999997E-2"/>
    <m/>
    <m/>
    <m/>
    <n v="0.1"/>
    <m/>
    <n v="0.18"/>
    <s v="III368"/>
    <n v="254.06549999999999"/>
    <m/>
    <n v="25.406549999999999"/>
    <n v="660.06216900000004"/>
    <n v="939.53421900000001"/>
    <n v="351800186603"/>
    <n v="3005002"/>
    <x v="1"/>
  </r>
  <r>
    <n v="595"/>
    <n v="238"/>
    <s v="Control Component India Pvt. Ltd"/>
    <s v="0P5270020210  PCKG,SPCR,890002338AAG,CCI  (I CD970000423)"/>
    <s v="PCKG,SPCR,890002338AAG,CCI  (I CD970000423)"/>
    <n v="18357"/>
    <m/>
    <n v="1"/>
    <s v="EA"/>
    <n v="3386.05"/>
    <n v="3386.05"/>
    <n v="84819090"/>
    <n v="7.4999999999999997E-2"/>
    <m/>
    <m/>
    <m/>
    <n v="0.1"/>
    <m/>
    <n v="0.18"/>
    <s v="III368"/>
    <n v="253.95375000000001"/>
    <m/>
    <n v="25.395375000000001"/>
    <n v="659.77184250000005"/>
    <n v="939.12096750000001"/>
    <n v="351800186603"/>
    <n v="3005002"/>
    <x v="1"/>
  </r>
  <r>
    <n v="596"/>
    <n v="240"/>
    <s v="Control Component India Pvt. Ltd"/>
    <s v="0P5270020214  PCKG,SPCR,890002250AAG,CCI  (I CD970000423)"/>
    <s v="PCKG,SPCR,890002250AAG,CCI  (I CD970000423)"/>
    <n v="18359"/>
    <m/>
    <n v="1"/>
    <s v="EA"/>
    <n v="3386.05"/>
    <n v="3386.05"/>
    <n v="84819090"/>
    <n v="7.4999999999999997E-2"/>
    <m/>
    <m/>
    <m/>
    <n v="0.1"/>
    <m/>
    <n v="0.18"/>
    <s v="III368"/>
    <n v="253.95375000000001"/>
    <m/>
    <n v="25.395375000000001"/>
    <n v="659.77184250000005"/>
    <n v="939.12096750000001"/>
    <n v="351800186603"/>
    <n v="3005002"/>
    <x v="1"/>
  </r>
  <r>
    <n v="597"/>
    <n v="241"/>
    <s v="Control Component India Pvt. Ltd"/>
    <s v="0P5270020219  PCKG,SPCR,890002419AAG,CCI  (I CD970000423)"/>
    <s v="PCKG,SPCR,890002419AAG,CCI  (I CD970000423)"/>
    <n v="18360"/>
    <m/>
    <n v="1"/>
    <s v="EA"/>
    <n v="3386.05"/>
    <n v="3386.05"/>
    <n v="84819090"/>
    <n v="7.4999999999999997E-2"/>
    <m/>
    <m/>
    <m/>
    <n v="0.1"/>
    <m/>
    <n v="0.18"/>
    <s v="III368"/>
    <n v="253.95375000000001"/>
    <m/>
    <n v="25.395375000000001"/>
    <n v="659.77184250000005"/>
    <n v="939.12096750000001"/>
    <n v="351800186603"/>
    <n v="3005002"/>
    <x v="1"/>
  </r>
  <r>
    <n v="598"/>
    <n v="116"/>
    <s v="AMARILLO GEAR COMPANY LLC"/>
    <s v="0P3039100153, GEAR KEY(O/P SFT),912-A36,AMARILLO,  (116944)"/>
    <s v="GEAR KEY(O/P SFT),912-A36,AMARILLO,  (116944)"/>
    <n v="682"/>
    <m/>
    <n v="2"/>
    <s v="EA"/>
    <n v="3384.92"/>
    <n v="3384.92"/>
    <n v="84834000"/>
    <n v="7.4999999999999997E-2"/>
    <m/>
    <m/>
    <m/>
    <n v="0.1"/>
    <m/>
    <n v="0.18"/>
    <s v="III781"/>
    <n v="253.869"/>
    <m/>
    <n v="25.386900000000001"/>
    <n v="659.55166199999996"/>
    <n v="938.80756199999996"/>
    <m/>
    <m/>
    <x v="1"/>
  </r>
  <r>
    <n v="599"/>
    <n v="115"/>
    <s v="AMARILLO GEAR COMPANY LLC"/>
    <s v="0P3039100151, GEAR KEY,GEAR KEY,910-A36,AMARILLO,  (116944)"/>
    <s v="GEAR KEY,GEAR KEY,910-A36,AMARILLO,  (116944)"/>
    <n v="681"/>
    <m/>
    <n v="2"/>
    <s v="EA"/>
    <n v="3384.67"/>
    <n v="3384.67"/>
    <n v="84834000"/>
    <n v="7.4999999999999997E-2"/>
    <m/>
    <m/>
    <m/>
    <n v="0.1"/>
    <m/>
    <n v="0.18"/>
    <s v="III780"/>
    <n v="253.85024999999999"/>
    <m/>
    <n v="25.385024999999999"/>
    <n v="659.5029495"/>
    <n v="938.7382245"/>
    <m/>
    <m/>
    <x v="1"/>
  </r>
  <r>
    <n v="600"/>
    <n v="82"/>
    <s v="SEW EURODRIVE INDIA PRIVATE LIMITED"/>
    <s v="0P1005011852  END SHIELD,FLGD,C,8980454,SEW-EURO  (I 2305020207)"/>
    <s v="END SHIELD,FLGD,C,8980454,SEW-EURO  (I 2305020207)"/>
    <n v="2282"/>
    <m/>
    <n v="1"/>
    <s v="EA"/>
    <n v="3297.51"/>
    <n v="3297.51"/>
    <n v="84839000"/>
    <n v="7.4999999999999997E-2"/>
    <m/>
    <m/>
    <m/>
    <n v="0.1"/>
    <m/>
    <n v="0.18"/>
    <s v="III369A"/>
    <n v="247.31325000000001"/>
    <m/>
    <n v="24.731325000000002"/>
    <n v="642.51982350000003"/>
    <n v="914.56439850000004"/>
    <n v="171802178892"/>
    <s v="1003500"/>
    <x v="1"/>
  </r>
  <r>
    <n v="601"/>
    <n v="265"/>
    <s v="Kobe Steel, Ltd."/>
    <s v="0P0802040041  GSKT,16X25X1MM,GHS 035913-801,KOSAKA  (16-25506-0)"/>
    <s v="GSKT,16X25X1MM,GHS 035913-801,KOSAKA  (16-25506-0)"/>
    <n v="1298"/>
    <m/>
    <n v="2"/>
    <s v="EA"/>
    <n v="1646.23"/>
    <n v="3292.46"/>
    <n v="84849000"/>
    <n v="7.4999999999999997E-2"/>
    <m/>
    <m/>
    <m/>
    <n v="0.1"/>
    <m/>
    <n v="0.18"/>
    <s v="III369B"/>
    <n v="246.93449999999999"/>
    <m/>
    <n v="24.693449999999999"/>
    <n v="641.53583100000003"/>
    <n v="913.16378099999997"/>
    <n v="171703360253"/>
    <s v="1005102"/>
    <x v="1"/>
  </r>
  <r>
    <n v="602"/>
    <n v="266"/>
    <s v="Kobe Steel, Ltd."/>
    <s v="0P0802040042  GSKT,16X25X1MM,GHS 035913-802,KOSAKA  (16-25506-0)"/>
    <s v="GSKT,16X25X1MM,GHS 035913-802,KOSAKA  (16-25506-0)"/>
    <n v="1299"/>
    <m/>
    <n v="2"/>
    <s v="EA"/>
    <n v="1646.23"/>
    <n v="3292.46"/>
    <n v="84849000"/>
    <n v="7.4999999999999997E-2"/>
    <m/>
    <m/>
    <m/>
    <n v="0.1"/>
    <m/>
    <n v="0.18"/>
    <s v="III369B"/>
    <n v="246.93449999999999"/>
    <m/>
    <n v="24.693449999999999"/>
    <n v="641.53583100000003"/>
    <n v="913.16378099999997"/>
    <n v="171703360253"/>
    <s v="1005102"/>
    <x v="1"/>
  </r>
  <r>
    <n v="603"/>
    <n v="183"/>
    <s v="Kobe Steel, Ltd."/>
    <s v="0P0801050376  LCK WSHR,BRMC-AW-018,KBLCCOMP  (I 18-19764,5-0)"/>
    <s v="LCK WSHR,BRMC-AW-018,KBLCCOMP  (I 18-19764,5-0)"/>
    <n v="1046"/>
    <m/>
    <n v="8"/>
    <s v="EA"/>
    <n v="396.45"/>
    <n v="3171.6"/>
    <n v="73182200"/>
    <n v="0.15"/>
    <m/>
    <m/>
    <m/>
    <n v="0.1"/>
    <m/>
    <n v="0.18"/>
    <s v="III232"/>
    <n v="475.73999999999995"/>
    <m/>
    <n v="47.573999999999998"/>
    <n v="665.08451999999988"/>
    <n v="1188.3985199999997"/>
    <n v="171900089082"/>
    <n v="1000171"/>
    <x v="1"/>
  </r>
  <r>
    <n v="604"/>
    <n v="102"/>
    <s v="SEW EURODRIVE INDIA PRIVATE LIMITED"/>
    <s v="0P1005011915  END SHIELD,BACK SIDE,13639382,SEW-EURO  (I 2305020207)"/>
    <s v="END SHIELD,BACK SIDE,13639382,SEW-EURO  (I 2305020207)"/>
    <n v="2310"/>
    <m/>
    <n v="1"/>
    <s v="EA"/>
    <n v="3108.01"/>
    <n v="3108.01"/>
    <n v="85030090"/>
    <n v="7.4999999999999997E-2"/>
    <m/>
    <m/>
    <m/>
    <n v="0.1"/>
    <m/>
    <n v="0.18"/>
    <s v="III374"/>
    <n v="233.10075000000001"/>
    <m/>
    <n v="23.310075000000001"/>
    <n v="605.59574850000001"/>
    <n v="862.00657350000006"/>
    <n v="171802178892"/>
    <s v="1003500"/>
    <x v="1"/>
  </r>
  <r>
    <n v="605"/>
    <n v="138"/>
    <s v="SEW EURODRIVE INDIA PRIVATE LIMITED"/>
    <s v="0P1005012050  BRG,DGB,13236628,SEW-EURO  (2305020206  230502021)"/>
    <s v="BRG,DGB,13236628,SEW-EURO  (2305020206  230502021)"/>
    <n v="2349"/>
    <m/>
    <n v="7"/>
    <s v="EA"/>
    <n v="442.38"/>
    <n v="3096.66"/>
    <n v="84821011"/>
    <n v="7.4999999999999997E-2"/>
    <m/>
    <m/>
    <m/>
    <n v="0.1"/>
    <m/>
    <n v="0.18"/>
    <s v="III369"/>
    <n v="232.24949999999998"/>
    <m/>
    <n v="23.22495"/>
    <n v="603.38420099999985"/>
    <n v="858.85865099999978"/>
    <n v="171801881672"/>
    <s v="1003202"/>
    <x v="1"/>
  </r>
  <r>
    <n v="606"/>
    <n v="108"/>
    <s v="Statec - Binder GmbH"/>
    <s v="0P3766780067  DANCER SPRG,RIGHT,SCA0000477,STATEC  (I 211585)"/>
    <s v="DANCER SPRG,RIGHT,SCA0000477,STATEC  (I 211585)"/>
    <n v="7255"/>
    <m/>
    <n v="4"/>
    <s v="EA"/>
    <n v="766.73"/>
    <n v="3066.92"/>
    <n v="73202000"/>
    <n v="0.15"/>
    <m/>
    <m/>
    <m/>
    <n v="0.1"/>
    <m/>
    <n v="0.18"/>
    <s v="III234"/>
    <n v="460.03800000000001"/>
    <m/>
    <n v="46.003800000000005"/>
    <n v="643.13312399999995"/>
    <n v="1149.1749239999999"/>
    <n v="171801924210"/>
    <s v="1003284"/>
    <x v="1"/>
  </r>
  <r>
    <n v="607"/>
    <n v="152"/>
    <s v="Fluitron, Inc."/>
    <s v="0P0801040167  O-RING,0.56X0.07IN,015,FLUITRON  (I 180412)"/>
    <s v="O-RING,0.56X0.07IN,015,FLUITRON  (I 180412)"/>
    <n v="764"/>
    <m/>
    <n v="16"/>
    <s v="EA"/>
    <n v="187.26625000000001"/>
    <n v="2996.26"/>
    <n v="84142090"/>
    <n v="7.4999999999999997E-2"/>
    <m/>
    <m/>
    <m/>
    <n v="0.1"/>
    <m/>
    <n v="0.18"/>
    <s v="III371A"/>
    <n v="224.71950000000001"/>
    <m/>
    <n v="22.471950000000003"/>
    <n v="583.82126100000005"/>
    <n v="831.01271100000008"/>
    <n v="171801503742"/>
    <s v="1002361"/>
    <x v="4"/>
  </r>
  <r>
    <n v="608"/>
    <n v="112"/>
    <s v="Statec - Binder GmbH"/>
    <s v="0P3766780106  PLT,SBA0004769,STATEC  (I 211585)"/>
    <s v="PLT,SBA0004769,STATEC  (I 211585)"/>
    <n v="7259"/>
    <m/>
    <n v="1"/>
    <s v="EA"/>
    <n v="2969.48"/>
    <n v="2969.48"/>
    <n v="84229090"/>
    <n v="7.4999999999999997E-2"/>
    <m/>
    <m/>
    <m/>
    <n v="0.1"/>
    <m/>
    <n v="0.18"/>
    <s v="III323"/>
    <n v="222.71099999999998"/>
    <m/>
    <n v="22.271100000000001"/>
    <n v="578.60317799999996"/>
    <n v="823.5852779999999"/>
    <n v="171801924210"/>
    <s v="1003284"/>
    <x v="1"/>
  </r>
  <r>
    <n v="609"/>
    <n v="258"/>
    <s v="Kobe Steel, Ltd."/>
    <s v="0P0802040030  PCKG,28X56X1.5MM,BSYS-0056-0028-15,KOBE  (16-25506-0)"/>
    <s v="PCKG,28X56X1.5MM,BSYS-0056-0028-15,KOBE  (16-25506-0)"/>
    <n v="1291"/>
    <m/>
    <n v="18"/>
    <s v="EA"/>
    <n v="159.57222222222222"/>
    <n v="2872.3"/>
    <n v="84149090"/>
    <n v="7.4999999999999997E-2"/>
    <m/>
    <m/>
    <m/>
    <n v="0.1"/>
    <m/>
    <n v="0.18"/>
    <s v="III317B"/>
    <n v="215.42250000000001"/>
    <m/>
    <n v="21.542250000000003"/>
    <n v="559.66765500000008"/>
    <n v="796.63240500000006"/>
    <n v="171703360253"/>
    <s v="1005102"/>
    <x v="1"/>
  </r>
  <r>
    <n v="610"/>
    <n v="148"/>
    <s v="Fluitron, Inc."/>
    <s v="0P0801040162  O-RING,6X0.21IN,361,FLUITRON  (I 180412)"/>
    <s v="O-RING,6X0.21IN,361,FLUITRON  (I 180412)"/>
    <n v="760"/>
    <m/>
    <n v="8"/>
    <s v="EA"/>
    <n v="344.67750000000001"/>
    <n v="2757.42"/>
    <n v="84142090"/>
    <n v="7.4999999999999997E-2"/>
    <m/>
    <m/>
    <m/>
    <n v="0.1"/>
    <m/>
    <n v="0.18"/>
    <s v="III371A"/>
    <n v="206.8065"/>
    <m/>
    <n v="20.68065"/>
    <n v="537.28328699999997"/>
    <n v="764.7704369999999"/>
    <n v="171801503742"/>
    <s v="1002361"/>
    <x v="4"/>
  </r>
  <r>
    <n v="611"/>
    <n v="35"/>
    <s v="Kobe Steel, Ltd."/>
    <s v="0P0631080535, PRE-LOAD SPRG,UC-1000J10A-78A,KOBE,  (21-28097 28098-0)"/>
    <s v="PRE-LOAD SPRG,UC-1000J10A-78A,KOBE,  (21-28097 28098-0)"/>
    <n v="60"/>
    <m/>
    <n v="1"/>
    <s v="EA"/>
    <n v="2751.8299999999899"/>
    <n v="2751.8299999999899"/>
    <n v="85389000"/>
    <n v="7.4999999999999997E-2"/>
    <m/>
    <m/>
    <m/>
    <n v="0.1"/>
    <m/>
    <n v="0.18"/>
    <s v="III159"/>
    <n v="206.38724999999923"/>
    <m/>
    <n v="20.638724999999923"/>
    <n v="536.19407549999801"/>
    <n v="763.22005049999711"/>
    <m/>
    <m/>
    <x v="1"/>
  </r>
  <r>
    <n v="612"/>
    <n v="98"/>
    <s v="Statec - Binder GmbH"/>
    <s v="0P3766780049  GEAR,PINION,3 8IN,SBC0005010,STATEC  (I 211585)"/>
    <s v="GEAR,PINION,3 8IN,SBC0005010,STATEC  (I 211585)"/>
    <n v="7245"/>
    <m/>
    <n v="1"/>
    <s v="EA"/>
    <n v="2738.88"/>
    <n v="2738.88"/>
    <n v="84229090"/>
    <n v="7.4999999999999997E-2"/>
    <m/>
    <m/>
    <m/>
    <n v="0.1"/>
    <m/>
    <n v="0.18"/>
    <s v="III323"/>
    <n v="205.416"/>
    <m/>
    <n v="20.541600000000003"/>
    <n v="533.67076800000007"/>
    <n v="759.62836800000014"/>
    <n v="171801924210"/>
    <s v="1003284"/>
    <x v="1"/>
  </r>
  <r>
    <n v="613"/>
    <n v="107"/>
    <s v="SEW EURODRIVE INDIA PRIVATE LIMITED"/>
    <s v="0P1005011925  GSKT,13741888,SEW-EURO  (2305020206 2305020208, 2305020207, 2305020211)"/>
    <s v="GSKT,13741888,SEW-EURO  (2305020206 2305020208, 2305020207, 2305020211)"/>
    <n v="2315"/>
    <m/>
    <n v="8"/>
    <s v="EA"/>
    <n v="303.08999999999997"/>
    <n v="2424.7199999999998"/>
    <n v="73181500"/>
    <n v="0.25"/>
    <m/>
    <m/>
    <m/>
    <n v="0.1"/>
    <m/>
    <n v="0.18"/>
    <s v="III232"/>
    <n v="606.17999999999995"/>
    <m/>
    <n v="60.617999999999995"/>
    <n v="556.47323999999992"/>
    <n v="1223.27124"/>
    <n v="171801881672"/>
    <s v="1003202"/>
    <x v="1"/>
  </r>
  <r>
    <n v="614"/>
    <n v="100"/>
    <s v="SEW EURODRIVE INDIA PRIVATE LIMITED"/>
    <s v="0P1005011910  FAN,13616080,SEW-EURO  (I 2305020207)"/>
    <s v="FAN,13616080,SEW-EURO  (I 2305020207)"/>
    <n v="2308"/>
    <m/>
    <n v="1"/>
    <s v="EA"/>
    <n v="2417.54"/>
    <n v="2417.54"/>
    <n v="85030090"/>
    <n v="7.4999999999999997E-2"/>
    <m/>
    <m/>
    <m/>
    <n v="0.1"/>
    <m/>
    <n v="0.18"/>
    <s v="III374"/>
    <n v="181.31549999999999"/>
    <m/>
    <n v="18.131550000000001"/>
    <n v="471.05766900000003"/>
    <n v="670.50471900000002"/>
    <n v="171802178892"/>
    <s v="1003500"/>
    <x v="1"/>
  </r>
  <r>
    <n v="615"/>
    <n v="65"/>
    <s v="Statec - Binder GmbH"/>
    <s v="0P3766620489  BSHG,BRASS,EZAU10278,STATEC  (I 211585)"/>
    <s v="BSHG,BRASS,EZAU10278,STATEC  (I 211585)"/>
    <n v="7202"/>
    <m/>
    <n v="4"/>
    <s v="EA"/>
    <n v="601.08249999999998"/>
    <n v="2404.33"/>
    <n v="84839000"/>
    <n v="7.4999999999999997E-2"/>
    <m/>
    <m/>
    <m/>
    <n v="0.1"/>
    <m/>
    <n v="0.18"/>
    <s v="III369A"/>
    <n v="180.32474999999999"/>
    <m/>
    <n v="18.032475000000002"/>
    <n v="468.48370049999994"/>
    <n v="666.84092549999991"/>
    <n v="171801924210"/>
    <s v="1003284"/>
    <x v="1"/>
  </r>
  <r>
    <n v="616"/>
    <n v="158"/>
    <s v="Kobe Steel, Ltd."/>
    <s v="0P3939240002  WSHR,SEAL,SS301 NBR,20ST32911AB,NAKAMURA  (16-25523-4-0)"/>
    <s v="WSHR,SEAL,SS301 NBR,20ST32911AB,NAKAMURA  (16-25523-4-0)"/>
    <n v="7910"/>
    <m/>
    <n v="2"/>
    <s v="EA"/>
    <n v="1144.8"/>
    <n v="2289.6"/>
    <n v="73182200"/>
    <n v="0.15"/>
    <m/>
    <m/>
    <m/>
    <n v="0.1"/>
    <m/>
    <n v="0.18"/>
    <s v="III232"/>
    <n v="343.44"/>
    <m/>
    <n v="34.344000000000001"/>
    <n v="480.12912"/>
    <n v="857.91311999999994"/>
    <n v="171901200074"/>
    <s v="1002166"/>
    <x v="1"/>
  </r>
  <r>
    <n v="617"/>
    <n v="81"/>
    <s v="SEW EURODRIVE INDIA PRIVATE LIMITED"/>
    <s v="0P1005011845  TERM CLIP,1823183,SEW-EURO  (2305020206 2305020208, 2305020207, 230502011)"/>
    <s v="TERM CLIP,1823183,SEW-EURO  (2305020206 2305020208, 2305020207, 230502011)"/>
    <n v="2280"/>
    <m/>
    <n v="7"/>
    <s v="EA"/>
    <n v="325.81"/>
    <n v="2280.67"/>
    <n v="85030090"/>
    <n v="7.4999999999999997E-2"/>
    <m/>
    <m/>
    <m/>
    <n v="0.1"/>
    <m/>
    <n v="0.18"/>
    <s v="III374"/>
    <n v="171.05025000000001"/>
    <m/>
    <n v="17.105025000000001"/>
    <n v="444.38854950000001"/>
    <n v="632.54382450000003"/>
    <n v="171801881672"/>
    <s v="1003202"/>
    <x v="1"/>
  </r>
  <r>
    <n v="618"/>
    <n v="248"/>
    <s v="Control Component India Pvt. Ltd"/>
    <s v="0P5270030209  NUT,BNT,5516000AF,CCI  (I CD970000423)"/>
    <s v="NUT,BNT,5516000AF,CCI  (I CD970000423)"/>
    <n v="18633"/>
    <m/>
    <n v="2"/>
    <s v="EA"/>
    <n v="1129.1849999999999"/>
    <n v="2258.37"/>
    <n v="84819090"/>
    <n v="7.4999999999999997E-2"/>
    <m/>
    <m/>
    <m/>
    <n v="0.1"/>
    <m/>
    <n v="0.18"/>
    <s v="III368"/>
    <n v="169.37774999999999"/>
    <m/>
    <n v="16.937774999999998"/>
    <n v="440.04339449999998"/>
    <n v="626.35891949999996"/>
    <n v="351800186603"/>
    <n v="3005002"/>
    <x v="1"/>
  </r>
  <r>
    <n v="619"/>
    <n v="235"/>
    <s v="Control Component India Pvt. Ltd"/>
    <s v="0P5270020199  PCKG,SPCR,890002135AAG,CCI  (I CD970000423)"/>
    <s v="PCKG,SPCR,890002135AAG,CCI  (I CD970000423)"/>
    <n v="18352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0"/>
    <n v="239"/>
    <s v="Control Component India Pvt. Ltd"/>
    <s v="0P5270020213  PCKG,SPCR,890002125AAG,CCI  (I CD970000423)"/>
    <s v="PCKG,SPCR,890002125AAG,CCI  (I CD970000423)"/>
    <n v="18358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1"/>
    <n v="243"/>
    <s v="Control Component India Pvt. Ltd"/>
    <s v="0P5270020221  PCKG,SPCR,890002130AAG,CCI  (I CD970000423)"/>
    <s v="PCKG,SPCR,890002130AAG,CCI  (I CD970000423)"/>
    <n v="18362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2"/>
    <n v="244"/>
    <s v="Control Component India Pvt. Ltd"/>
    <s v="0P5270020223  PCKG,SPCR,890002150AAG,CCI  (I CD970000423)"/>
    <s v="PCKG,SPCR,890002150AAG,CCI  (I CD970000423)"/>
    <n v="18363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3"/>
    <n v="1"/>
    <s v="DEWACO LTD"/>
    <s v="0P3015160014  BUSH,14679,DEWACO  (I 20190117)"/>
    <s v="BUSH,14679,DEWACO  (I 20190117)"/>
    <n v="4836"/>
    <m/>
    <n v="24"/>
    <s v="EA"/>
    <n v="92"/>
    <n v="2208"/>
    <n v="84289090"/>
    <n v="7.4999999999999997E-2"/>
    <m/>
    <m/>
    <m/>
    <n v="0.1"/>
    <m/>
    <n v="0.18"/>
    <s v="III327B"/>
    <n v="165.6"/>
    <m/>
    <n v="16.559999999999999"/>
    <n v="430.22879999999998"/>
    <n v="612.38879999999995"/>
    <n v="171901244045"/>
    <s v="1002253"/>
    <x v="1"/>
  </r>
  <r>
    <n v="624"/>
    <n v="105"/>
    <s v="Statec - Binder GmbH"/>
    <s v="0P3766780063  DR BUMPER,SCA0000488,STATEC  (I 211585)"/>
    <s v="DR BUMPER,SCA0000488,STATEC  (I 211585)"/>
    <n v="7252"/>
    <m/>
    <n v="2"/>
    <s v="EA"/>
    <n v="1076.71"/>
    <n v="2153.42"/>
    <n v="84229090"/>
    <n v="7.4999999999999997E-2"/>
    <m/>
    <m/>
    <m/>
    <n v="0.1"/>
    <m/>
    <n v="0.18"/>
    <s v="III323"/>
    <n v="161.50649999999999"/>
    <m/>
    <n v="16.150649999999999"/>
    <n v="419.593887"/>
    <n v="597.251037"/>
    <n v="171801924210"/>
    <s v="1003284"/>
    <x v="1"/>
  </r>
  <r>
    <n v="625"/>
    <n v="181"/>
    <s v="Kobe Steel, Ltd."/>
    <s v="0P0801050369  WSHR,BRG,20S-A58066 AS,KOBE  (16-25523-4-0)"/>
    <s v="WSHR,BRG,20S-A58066 AS,KOBE  (16-25523-4-0)"/>
    <n v="1044"/>
    <m/>
    <n v="1"/>
    <s v="EA"/>
    <n v="2098.8000000000002"/>
    <n v="2098.8000000000002"/>
    <n v="73182100"/>
    <n v="0.15"/>
    <m/>
    <m/>
    <m/>
    <n v="0.1"/>
    <m/>
    <n v="0.18"/>
    <s v="III232"/>
    <n v="314.82"/>
    <m/>
    <n v="31.481999999999999"/>
    <n v="440.11836000000005"/>
    <n v="786.42036000000007"/>
    <n v="171901200074"/>
    <s v="1002166"/>
    <x v="1"/>
  </r>
  <r>
    <n v="626"/>
    <n v="77"/>
    <s v="SEW EURODRIVE INDIA PRIVATE LIMITED"/>
    <s v="0P1005011830  FLINR,OIL,116610,SEW-EURO  (2305020206 2305020208, 2305020207, 2305020209)"/>
    <s v="FLINR,OIL,116610,SEW-EURO  (2305020206 2305020208, 2305020207, 2305020209)"/>
    <n v="2272"/>
    <m/>
    <n v="12"/>
    <s v="EA"/>
    <n v="173.36666666666667"/>
    <n v="2080.4"/>
    <n v="40169990"/>
    <n v="0.1"/>
    <m/>
    <m/>
    <m/>
    <n v="0.1"/>
    <m/>
    <n v="0.18"/>
    <s v="III123A"/>
    <n v="208.04000000000002"/>
    <m/>
    <n v="20.804000000000002"/>
    <n v="415.66392000000002"/>
    <n v="644.50792000000001"/>
    <n v="171801881672"/>
    <s v="1003202"/>
    <x v="0"/>
  </r>
  <r>
    <n v="627"/>
    <n v="52"/>
    <s v="Coperion K-Tron (Switzerland) LLC"/>
    <s v="0P0655800192, SPCR,9522-30306,K-TRON,  (30194902,  302114380)"/>
    <s v="SPCR,9522-30306,K-TRON,  (30194902,  302114380)"/>
    <n v="78"/>
    <m/>
    <n v="2"/>
    <s v="EA"/>
    <n v="2070.9299999999898"/>
    <n v="2070.9299999999898"/>
    <n v="731822"/>
    <n v="7.4999999999999997E-2"/>
    <m/>
    <m/>
    <m/>
    <n v="0.1"/>
    <m/>
    <n v="0.18"/>
    <s v="III177"/>
    <n v="155.31974999999923"/>
    <m/>
    <n v="15.531974999999925"/>
    <n v="403.52071049999796"/>
    <n v="574.3724354999971"/>
    <m/>
    <m/>
    <x v="1"/>
  </r>
  <r>
    <n v="628"/>
    <n v="146"/>
    <s v="Fluitron, Inc."/>
    <s v="0P0801040160  O-RING,5.86X0.139IN,257,FLUITRON  (I 180412)"/>
    <s v="O-RING,5.86X0.139IN,257,FLUITRON  (I 180412)"/>
    <n v="758"/>
    <m/>
    <n v="8"/>
    <s v="EA"/>
    <n v="255.11625000000001"/>
    <n v="2040.93"/>
    <n v="84142090"/>
    <n v="7.4999999999999997E-2"/>
    <m/>
    <m/>
    <m/>
    <n v="0.1"/>
    <m/>
    <n v="0.18"/>
    <s v="III371A"/>
    <n v="153.06975"/>
    <m/>
    <n v="15.306975000000001"/>
    <n v="397.67521049999999"/>
    <n v="566.05193550000001"/>
    <n v="171801503742"/>
    <s v="1002361"/>
    <x v="4"/>
  </r>
  <r>
    <n v="629"/>
    <n v="43"/>
    <s v="The Japan Steel Works, Ltd."/>
    <s v="0P0631080200  PIN,PARALLEL,S45C,0A410-008:057 08,JPSTL  (I MA18-0943)"/>
    <s v="PIN,PARALLEL,S45C,0A410-008:057 08,JPSTL  (I MA18-0943)"/>
    <n v="164"/>
    <m/>
    <n v="3"/>
    <s v="EA"/>
    <n v="678"/>
    <n v="2034"/>
    <n v="84779000"/>
    <n v="7.4999999999999997E-2"/>
    <m/>
    <m/>
    <m/>
    <n v="0.1"/>
    <m/>
    <n v="0.18"/>
    <s v="III365"/>
    <n v="152.54999999999998"/>
    <m/>
    <n v="15.254999999999999"/>
    <n v="396.32490000000001"/>
    <n v="564.12990000000002"/>
    <n v="171902416475"/>
    <s v="1004744"/>
    <x v="1"/>
  </r>
  <r>
    <n v="630"/>
    <n v="152"/>
    <s v="SPX INTERNATIONAL LTD"/>
    <s v="0P3937010010  SEAL,SAF BLEED SCR,3299-0068-05,GD-ENGG  (I 92816231)"/>
    <s v="SEAL,SAF BLEED SCR,3299-0068-05,GD-ENGG  (I 92816231)"/>
    <n v="7878"/>
    <m/>
    <n v="6"/>
    <s v="EA"/>
    <n v="334.51333333333332"/>
    <n v="2007.08"/>
    <n v="73269099"/>
    <n v="0.25"/>
    <m/>
    <m/>
    <m/>
    <n v="0.1"/>
    <m/>
    <n v="0.18"/>
    <s v="III238"/>
    <n v="501.77"/>
    <m/>
    <n v="50.177"/>
    <n v="460.62486000000001"/>
    <n v="1012.57186"/>
    <n v="171902754354"/>
    <s v="1005072"/>
    <x v="1"/>
  </r>
  <r>
    <n v="631"/>
    <n v="140"/>
    <s v="SEW EURODRIVE INDIA PRIVATE LIMITED"/>
    <s v="0P1005012056  BRG,DGB,13236601,SEW-EURO  (2305020206 2305020208, 2305020210)"/>
    <s v="BRG,DGB,13236601,SEW-EURO  (2305020206 2305020208, 2305020210)"/>
    <n v="2351"/>
    <m/>
    <n v="9"/>
    <s v="EA"/>
    <n v="215.21"/>
    <n v="1936.89"/>
    <n v="84821011"/>
    <n v="7.4999999999999997E-2"/>
    <m/>
    <m/>
    <m/>
    <n v="0.1"/>
    <m/>
    <n v="0.18"/>
    <s v="III369"/>
    <n v="145.26675"/>
    <m/>
    <n v="14.526675000000001"/>
    <n v="377.40301650000004"/>
    <n v="537.19644149999999"/>
    <n v="171801881672"/>
    <s v="1003202"/>
    <x v="1"/>
  </r>
  <r>
    <n v="632"/>
    <n v="160"/>
    <s v="Kobe Steel, Ltd."/>
    <s v="0P3939240005  BACK-UP RING,PTFE,20S-T32911 AE,NAKAMURA  (16-25523-4-0)"/>
    <s v="BACK-UP RING,PTFE,20S-T32911 AE,NAKAMURA  (16-25523-4-0)"/>
    <n v="7912"/>
    <m/>
    <n v="2"/>
    <s v="EA"/>
    <n v="954"/>
    <n v="1908"/>
    <n v="40169390"/>
    <n v="0.1"/>
    <m/>
    <m/>
    <m/>
    <n v="0.1"/>
    <m/>
    <n v="0.18"/>
    <s v="III123A"/>
    <n v="190.8"/>
    <m/>
    <n v="19.080000000000002"/>
    <n v="381.21840000000003"/>
    <n v="591.09840000000008"/>
    <n v="171901200074"/>
    <s v="1002166"/>
    <x v="1"/>
  </r>
  <r>
    <n v="633"/>
    <n v="80"/>
    <s v="SEW EURODRIVE INDIA PRIVATE LIMITED"/>
    <s v="0P1005011843  GSKT,1355635,SEW-EURO  (2305020206 2305020208, 2305020207, 2305020210 )"/>
    <s v="GSKT,1355635,SEW-EURO  (2305020206 2305020208, 2305020207, 2305020210 )"/>
    <n v="2279"/>
    <m/>
    <n v="16"/>
    <s v="EA"/>
    <n v="114.78"/>
    <n v="1836.48"/>
    <n v="73181500"/>
    <n v="0.25"/>
    <m/>
    <m/>
    <m/>
    <n v="0.1"/>
    <m/>
    <n v="0.18"/>
    <s v="III232"/>
    <n v="459.12"/>
    <m/>
    <n v="45.912000000000006"/>
    <n v="421.47215999999992"/>
    <n v="926.50415999999996"/>
    <n v="171801881672"/>
    <s v="1003202"/>
    <x v="1"/>
  </r>
  <r>
    <n v="634"/>
    <n v="171"/>
    <s v="Kobe Steel, Ltd."/>
    <s v="0P0801040439  GSKT (1),20S-A58128 AA,KOBE  (16-25523-4-0)"/>
    <s v="GSKT (1),20S-A58128 AA,KOBE  (16-25523-4-0)"/>
    <n v="811"/>
    <m/>
    <n v="1"/>
    <s v="EA"/>
    <n v="1780.8"/>
    <n v="1780.8"/>
    <n v="40169340"/>
    <n v="0.1"/>
    <m/>
    <m/>
    <m/>
    <n v="0.1"/>
    <m/>
    <n v="0.18"/>
    <s v="III123A"/>
    <n v="178.08"/>
    <m/>
    <n v="17.808000000000003"/>
    <n v="355.80383999999998"/>
    <n v="551.69183999999996"/>
    <n v="171901200074"/>
    <s v="1002166"/>
    <x v="1"/>
  </r>
  <r>
    <n v="635"/>
    <n v="172"/>
    <s v="Kobe Steel, Ltd."/>
    <s v="0P0801040440  GSKT (2),20S-A58128 AB,KOBE  (16-25523-4-0)"/>
    <s v="GSKT (2),20S-A58128 AB,KOBE  (16-25523-4-0)"/>
    <n v="812"/>
    <m/>
    <n v="1"/>
    <s v="EA"/>
    <n v="1780.8"/>
    <n v="1780.8"/>
    <n v="40169340"/>
    <n v="0.1"/>
    <m/>
    <m/>
    <m/>
    <n v="0.1"/>
    <m/>
    <n v="0.18"/>
    <s v="III123A"/>
    <n v="178.08"/>
    <m/>
    <n v="17.808000000000003"/>
    <n v="355.80383999999998"/>
    <n v="551.69183999999996"/>
    <n v="171901200074"/>
    <s v="1002166"/>
    <x v="1"/>
  </r>
  <r>
    <n v="636"/>
    <n v="173"/>
    <s v="Kobe Steel, Ltd."/>
    <s v="0P0801040441  GSKT (3),20S-A58128 AC,KOBE  (16-25523-4-0)"/>
    <s v="GSKT (3),20S-A58128 AC,KOBE  (16-25523-4-0)"/>
    <n v="813"/>
    <m/>
    <n v="1"/>
    <s v="EA"/>
    <n v="1780.8"/>
    <n v="1780.8"/>
    <n v="40169340"/>
    <n v="0.1"/>
    <m/>
    <m/>
    <m/>
    <n v="0.1"/>
    <m/>
    <n v="0.18"/>
    <s v="III123A"/>
    <n v="178.08"/>
    <m/>
    <n v="17.808000000000003"/>
    <n v="355.80383999999998"/>
    <n v="551.69183999999996"/>
    <n v="171901200074"/>
    <s v="1002166"/>
    <x v="1"/>
  </r>
  <r>
    <n v="637"/>
    <n v="253"/>
    <s v="Kobe Steel, Ltd."/>
    <s v="0P0802040025  PCKG,116X229X1.5MM,BSYS-A015-010015,KOBE  (16-25506-0)"/>
    <s v="PCKG,116X229X1.5MM,BSYS-A015-010015,KOBE  (16-25506-0)"/>
    <n v="1286"/>
    <m/>
    <n v="2"/>
    <s v="EA"/>
    <n v="849.52"/>
    <n v="1699.04"/>
    <n v="84149090"/>
    <n v="7.4999999999999997E-2"/>
    <m/>
    <m/>
    <m/>
    <n v="0.1"/>
    <m/>
    <n v="0.18"/>
    <s v="III317B"/>
    <n v="127.428"/>
    <m/>
    <n v="12.742800000000001"/>
    <n v="331.05794399999996"/>
    <n v="471.22874399999995"/>
    <n v="171703360253"/>
    <s v="1005102"/>
    <x v="1"/>
  </r>
  <r>
    <n v="638"/>
    <n v="99"/>
    <s v="Aug. Rath jun. GmBH"/>
    <s v="0P2574450074, REFR MAT,STYROFOAM PLT,THK20MM,RATH,  (90487959)"/>
    <s v="REFR MAT,STYROFOAM PLT,THK20MM,RATH,  (90487959)"/>
    <n v="499"/>
    <m/>
    <n v="10"/>
    <s v="M2"/>
    <n v="1688.8199999999899"/>
    <n v="1688.8199999999899"/>
    <n v="85389000"/>
    <n v="7.4999999999999997E-2"/>
    <m/>
    <m/>
    <m/>
    <n v="0.1"/>
    <m/>
    <n v="0.18"/>
    <s v="III598"/>
    <n v="126.66149999999924"/>
    <m/>
    <n v="12.666149999999924"/>
    <n v="329.06657699999806"/>
    <n v="468.39422699999722"/>
    <m/>
    <m/>
    <x v="1"/>
  </r>
  <r>
    <n v="639"/>
    <n v="58"/>
    <s v="SEW EURODRIVE INDIA PRIVATE LIMITED"/>
    <s v="0P1005011797  STUD,100811,SEW-EURO  (2305020206 2305020211 2305020208)"/>
    <s v="STUD,100811,SEW-EURO  (2305020206 2305020211 2305020208)"/>
    <n v="2247"/>
    <m/>
    <n v="29"/>
    <s v="EA"/>
    <n v="57.39"/>
    <n v="1664.31"/>
    <n v="73170099"/>
    <n v="0.15"/>
    <m/>
    <m/>
    <m/>
    <n v="0.1"/>
    <m/>
    <n v="0.18"/>
    <s v="III231"/>
    <n v="249.64649999999997"/>
    <m/>
    <n v="24.964649999999999"/>
    <n v="349.00580699999995"/>
    <n v="623.61695699999996"/>
    <n v="171801881672"/>
    <s v="1003202"/>
    <x v="1"/>
  </r>
  <r>
    <n v="640"/>
    <n v="142"/>
    <s v="SEW EURODRIVE INDIA PRIVATE LIMITED"/>
    <s v="0P1005012115  SPCR,18845347,SEW-EURO  (I 2305020211)"/>
    <s v="SPCR,18845347,SEW-EURO  (I 2305020211)"/>
    <n v="2353"/>
    <m/>
    <n v="5"/>
    <s v="EA"/>
    <n v="324.61"/>
    <n v="1623.0500000000002"/>
    <s v="85049090"/>
    <n v="0.15"/>
    <m/>
    <m/>
    <m/>
    <n v="0.1"/>
    <m/>
    <n v="0.18"/>
    <s v="III375"/>
    <n v="243.45750000000001"/>
    <m/>
    <n v="24.345750000000002"/>
    <n v="340.35358500000001"/>
    <n v="608.156835"/>
    <n v="171802178892"/>
    <s v="1003500"/>
    <x v="1"/>
  </r>
  <r>
    <n v="641"/>
    <n v="108"/>
    <s v="SEW EURODRIVE INDIA PRIVATE LIMITED"/>
    <s v="0P1005011927  GSKT,13742809,SEW-EURO  (2305020206 2305020208, 2305020207, 2305020210 )"/>
    <s v="GSKT,13742809,SEW-EURO  (2305020206 2305020208, 2305020207, 2305020210 )"/>
    <n v="2316"/>
    <m/>
    <n v="9"/>
    <s v="EA"/>
    <n v="179.94"/>
    <n v="1619.46"/>
    <n v="40169340"/>
    <n v="0.1"/>
    <m/>
    <m/>
    <m/>
    <n v="0.1"/>
    <m/>
    <n v="0.18"/>
    <s v="III123A"/>
    <n v="161.94600000000003"/>
    <m/>
    <n v="16.194600000000005"/>
    <n v="323.568108"/>
    <n v="501.708708"/>
    <n v="171801881672"/>
    <s v="1003202"/>
    <x v="1"/>
  </r>
  <r>
    <n v="642"/>
    <n v="219"/>
    <s v="Gutor Electronic LLC"/>
    <s v="0P1147010732  INSULATOR,850-0370,GUTOR  (I 99015754)"/>
    <s v="INSULATOR,850-0370,GUTOR  (I 99015754)"/>
    <n v="2877"/>
    <m/>
    <n v="2"/>
    <s v="EA"/>
    <n v="806.93499999999995"/>
    <n v="1613.87"/>
    <n v="85441190"/>
    <n v="0.1"/>
    <m/>
    <m/>
    <m/>
    <n v="0.1"/>
    <m/>
    <n v="0.18"/>
    <s v="III371A"/>
    <n v="161.387"/>
    <m/>
    <n v="16.1387"/>
    <n v="322.45122599999996"/>
    <n v="499.97692599999993"/>
    <n v="171902723882"/>
    <s v="1005016"/>
    <x v="2"/>
  </r>
  <r>
    <n v="643"/>
    <n v="153"/>
    <s v="Fluitron, Inc."/>
    <s v="0P0801040168  O-RING,1X0.07IN,022,FLUITRON  (I 180412)"/>
    <s v="O-RING,1X0.07IN,022,FLUITRON  (I 180412)"/>
    <n v="765"/>
    <m/>
    <n v="8"/>
    <s v="EA"/>
    <n v="187.26625000000001"/>
    <n v="1498.13"/>
    <n v="84142090"/>
    <n v="7.4999999999999997E-2"/>
    <m/>
    <m/>
    <m/>
    <n v="0.1"/>
    <m/>
    <n v="0.18"/>
    <s v="III371A"/>
    <n v="112.35975000000001"/>
    <m/>
    <n v="11.235975000000002"/>
    <n v="291.91063050000002"/>
    <n v="415.50635550000004"/>
    <n v="171801503742"/>
    <s v="1002361"/>
    <x v="4"/>
  </r>
  <r>
    <n v="644"/>
    <n v="154"/>
    <s v="Fluitron, Inc."/>
    <s v="0P0801040169  O-RING,1.25X0.07IN,026,FLUITRON  (I 180412)"/>
    <s v="O-RING,1.25X0.07IN,026,FLUITRON  (I 180412)"/>
    <n v="766"/>
    <m/>
    <n v="8"/>
    <s v="EA"/>
    <n v="187.26625000000001"/>
    <n v="1498.13"/>
    <n v="84142090"/>
    <n v="7.4999999999999997E-2"/>
    <m/>
    <m/>
    <m/>
    <n v="0.1"/>
    <m/>
    <n v="0.18"/>
    <s v="III371A"/>
    <n v="112.35975000000001"/>
    <m/>
    <n v="11.235975000000002"/>
    <n v="291.91063050000002"/>
    <n v="415.50635550000004"/>
    <n v="171801503742"/>
    <s v="1002361"/>
    <x v="4"/>
  </r>
  <r>
    <n v="645"/>
    <n v="157"/>
    <s v="Kobe Steel, Ltd."/>
    <s v="0P3939240001  O-RING,NBR,20S-T32911 AA,NAKAMURA  (16-25523-4-0)"/>
    <s v="O-RING,NBR,20S-T32911 AA,NAKAMURA  (16-25523-4-0)"/>
    <n v="7909"/>
    <m/>
    <n v="2"/>
    <s v="EA"/>
    <n v="699.6"/>
    <n v="1399.2"/>
    <n v="40169320"/>
    <n v="0.1"/>
    <m/>
    <m/>
    <m/>
    <n v="0.1"/>
    <m/>
    <n v="0.18"/>
    <s v="III123A"/>
    <n v="139.92000000000002"/>
    <m/>
    <n v="13.992000000000003"/>
    <n v="279.56016"/>
    <n v="433.47216000000003"/>
    <n v="171901200074"/>
    <s v="1002166"/>
    <x v="4"/>
  </r>
  <r>
    <n v="646"/>
    <n v="134"/>
    <s v="Moritani &amp; Co., Ltd."/>
    <s v="0P3909030023  O-RING,VITON,G120,N-COKE  (I 28920-25790)"/>
    <s v="O-RING,VITON,G120,N-COKE  (I 28920-25790)"/>
    <n v="7682"/>
    <m/>
    <n v="1"/>
    <s v="EA"/>
    <n v="1377.98"/>
    <n v="1377.98"/>
    <n v="40169320"/>
    <n v="0.1"/>
    <m/>
    <m/>
    <m/>
    <n v="0.1"/>
    <m/>
    <n v="0.18"/>
    <s v="III123A"/>
    <n v="137.798"/>
    <m/>
    <n v="13.779800000000002"/>
    <n v="275.320404"/>
    <n v="426.89820399999996"/>
    <n v="171901402573"/>
    <s v="1002672"/>
    <x v="4"/>
  </r>
  <r>
    <n v="647"/>
    <n v="149"/>
    <s v="Fluitron, Inc."/>
    <s v="0P0801040163  O-RING,5.27X.139IN,252,FLUITRON  (I 180412)"/>
    <s v="O-RING,5.27X.139IN,252,FLUITRON  (I 180412)"/>
    <n v="761"/>
    <m/>
    <n v="6"/>
    <s v="EA"/>
    <n v="224.58333333333334"/>
    <n v="1347.5"/>
    <n v="84142090"/>
    <n v="7.4999999999999997E-2"/>
    <m/>
    <m/>
    <m/>
    <n v="0.1"/>
    <m/>
    <n v="0.18"/>
    <s v="III371A"/>
    <n v="101.0625"/>
    <m/>
    <n v="10.106250000000001"/>
    <n v="262.56037500000002"/>
    <n v="373.72912500000001"/>
    <n v="171801503742"/>
    <s v="1002361"/>
    <x v="4"/>
  </r>
  <r>
    <n v="648"/>
    <n v="64"/>
    <s v="SEW EURODRIVE INDIA PRIVATE LIMITED"/>
    <s v="0P1005011809  RTNG RING,103225,SEW-EURO  (2305020206 2305020211)"/>
    <s v="RTNG RING,103225,SEW-EURO  (2305020206 2305020211)"/>
    <n v="2255"/>
    <m/>
    <n v="7"/>
    <s v="EA"/>
    <n v="191.29999999999998"/>
    <n v="1339.1"/>
    <n v="73182990"/>
    <n v="0.25"/>
    <m/>
    <m/>
    <m/>
    <n v="0.1"/>
    <m/>
    <n v="0.18"/>
    <s v="III232"/>
    <n v="334.77499999999998"/>
    <m/>
    <n v="33.477499999999999"/>
    <n v="307.32344999999998"/>
    <n v="675.57594999999992"/>
    <n v="171801881672"/>
    <s v="1003202"/>
    <x v="1"/>
  </r>
  <r>
    <n v="649"/>
    <n v="250"/>
    <s v="Kobe Steel, Ltd."/>
    <s v="0P0802040013  PCKG,225X290X1.5MM,M23420564 01,KOBE  (16-25506-0)"/>
    <s v="PCKG,225X290X1.5MM,M23420564 01,KOBE  (16-25506-0)"/>
    <n v="1283"/>
    <m/>
    <n v="1"/>
    <s v="EA"/>
    <n v="1327.66"/>
    <n v="1327.66"/>
    <n v="84149090"/>
    <n v="7.4999999999999997E-2"/>
    <m/>
    <m/>
    <m/>
    <n v="0.1"/>
    <m/>
    <n v="0.18"/>
    <s v="III317B"/>
    <n v="99.5745"/>
    <m/>
    <n v="9.9574500000000015"/>
    <n v="258.69455099999999"/>
    <n v="368.22650099999998"/>
    <n v="171703360253"/>
    <s v="1005102"/>
    <x v="1"/>
  </r>
  <r>
    <n v="650"/>
    <n v="128"/>
    <s v="Kobe Steel, Ltd."/>
    <s v="0P0801030485  KEY,ROTR,20S-A58066 01,KOBE  (16-25523-4-0)"/>
    <s v="KEY,ROTR,20S-A58066 01,KOBE  (16-25523-4-0)"/>
    <n v="520"/>
    <m/>
    <n v="1"/>
    <s v="EA"/>
    <n v="1272"/>
    <n v="1272"/>
    <n v="84149090"/>
    <n v="7.4999999999999997E-2"/>
    <m/>
    <m/>
    <m/>
    <n v="0.1"/>
    <m/>
    <n v="0.18"/>
    <s v="III317B"/>
    <n v="95.399999999999991"/>
    <m/>
    <n v="9.5399999999999991"/>
    <n v="247.8492"/>
    <n v="352.78919999999999"/>
    <n v="171901200074"/>
    <s v="1002166"/>
    <x v="1"/>
  </r>
  <r>
    <n v="651"/>
    <n v="139"/>
    <s v="SPX INTERNATIONAL LTD"/>
    <s v="0P3922150314  ECCENTRIC STOP,2416-0147,GD-ENGG  (I 92816231)"/>
    <s v="ECCENTRIC STOP,2416-0147,GD-ENGG  (I 92816231)"/>
    <n v="7846"/>
    <m/>
    <n v="1"/>
    <s v="EA"/>
    <n v="1237.7"/>
    <n v="1237.7"/>
    <n v="73181500"/>
    <n v="0.25"/>
    <m/>
    <m/>
    <m/>
    <n v="0.1"/>
    <m/>
    <n v="0.18"/>
    <s v="III232"/>
    <n v="309.42500000000001"/>
    <m/>
    <n v="30.942500000000003"/>
    <n v="284.05214999999998"/>
    <n v="624.41965000000005"/>
    <n v="171902754354"/>
    <s v="1005072"/>
    <x v="1"/>
  </r>
  <r>
    <n v="652"/>
    <n v="144"/>
    <s v="SPX INTERNATIONAL LTD"/>
    <s v="0P3922150321  ECCENTRIC STOP,2406-0147,GD-ENG  (I 92816231)"/>
    <s v="ECCENTRIC STOP,2406-0147,GD-ENG  (I 92816231)"/>
    <n v="7851"/>
    <m/>
    <n v="1"/>
    <s v="EA"/>
    <n v="1226.55"/>
    <n v="1226.55"/>
    <n v="73269099"/>
    <n v="0.25"/>
    <m/>
    <m/>
    <m/>
    <n v="0.1"/>
    <m/>
    <n v="0.18"/>
    <s v="III238"/>
    <n v="306.63749999999999"/>
    <m/>
    <n v="30.66375"/>
    <n v="281.493225"/>
    <n v="618.79447499999992"/>
    <n v="171902754354"/>
    <s v="1005072"/>
    <x v="1"/>
  </r>
  <r>
    <n v="653"/>
    <n v="65"/>
    <s v="SEW EURODRIVE INDIA PRIVATE LIMITED"/>
    <s v="0P1005011810  RTNG RING,103268,SEW-EURO  (2305020206 2305020211, 2305020208, 2305020207)"/>
    <s v="RTNG RING,103268,SEW-EURO  (2305020206 2305020211, 2305020208, 2305020207)"/>
    <n v="2256"/>
    <m/>
    <n v="4"/>
    <s v="EA"/>
    <n v="296.51"/>
    <n v="1186.04"/>
    <n v="73182910"/>
    <n v="0.15"/>
    <m/>
    <m/>
    <m/>
    <n v="0.1"/>
    <m/>
    <n v="0.18"/>
    <s v="III232"/>
    <n v="177.90599999999998"/>
    <m/>
    <n v="17.790599999999998"/>
    <n v="248.71258799999998"/>
    <n v="444.40918799999997"/>
    <n v="171801881672"/>
    <s v="1003202"/>
    <x v="1"/>
  </r>
  <r>
    <n v="654"/>
    <n v="117"/>
    <s v="AMARILLO GEAR COMPANY LLC"/>
    <s v="0P3039100154, OIL SLINR KEY(4),913-A36,AMARILLO,  (116944)"/>
    <s v="OIL SLINR KEY(4),913-A36,AMARILLO,  (116944)"/>
    <n v="683"/>
    <m/>
    <n v="1"/>
    <s v="EA"/>
    <n v="1151.3099999999899"/>
    <n v="1151.3099999999899"/>
    <n v="84834000"/>
    <n v="7.4999999999999997E-2"/>
    <m/>
    <m/>
    <m/>
    <n v="0.1"/>
    <m/>
    <n v="0.18"/>
    <s v="III782"/>
    <n v="86.34824999999924"/>
    <m/>
    <n v="8.6348249999999247"/>
    <n v="224.33275349999803"/>
    <n v="319.31582849999722"/>
    <m/>
    <m/>
    <x v="0"/>
  </r>
  <r>
    <n v="655"/>
    <n v="145"/>
    <s v="SEW EURODRIVE INDIA PRIVATE LIMITED"/>
    <s v="0P1005012142  OIL SEAL,13262033,SEW-EURO  (2305020206 2305020210)"/>
    <s v="OIL SEAL,13262033,SEW-EURO  (2305020206 2305020210)"/>
    <n v="2356"/>
    <m/>
    <n v="12"/>
    <s v="EA"/>
    <n v="95.649999999999991"/>
    <n v="1147.8"/>
    <n v="40169330"/>
    <n v="0.1"/>
    <m/>
    <m/>
    <m/>
    <n v="0.1"/>
    <m/>
    <n v="0.18"/>
    <s v="III123A"/>
    <n v="114.78"/>
    <m/>
    <n v="11.478000000000002"/>
    <n v="229.33043999999998"/>
    <n v="355.58843999999999"/>
    <n v="171801881672"/>
    <s v="1003202"/>
    <x v="1"/>
  </r>
  <r>
    <n v="656"/>
    <n v="264"/>
    <s v="Control Component India Pvt. Ltd"/>
    <s v="0P5270030253  STUD,BNT,UPR,5310055AA,CCI  (I CD970000423)"/>
    <s v="STUD,BNT,UPR,5310055AA,CCI  (I CD970000423)"/>
    <n v="18662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57"/>
    <n v="265"/>
    <s v="Control Component India Pvt. Ltd"/>
    <s v="0P5270030254  STUD,BNT,LWR,5316115AA,CCI  (I CD970000423)"/>
    <s v="STUD,BNT,LWR,5316115AA,CCI  (I CD970000423)"/>
    <n v="18663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58"/>
    <n v="273"/>
    <s v="Control Component India Pvt. Ltd"/>
    <s v="0P5270030262  NUT,BNT,UPR,5510000AA,CCI  (I CD970000423)"/>
    <s v="NUT,BNT,UPR,5510000AA,CCI  (I CD970000423)"/>
    <n v="18671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59"/>
    <n v="274"/>
    <s v="Control Component India Pvt. Ltd"/>
    <s v="0P5270030263  STUD,BNT,5316120AA,CCI  (I CD970000423)"/>
    <s v="STUD,BNT,5316120AA,CCI  (I CD970000423)"/>
    <n v="18672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60"/>
    <n v="275"/>
    <s v="Control Component India Pvt. Ltd"/>
    <s v="0P5270030264  STUD,BNT,5316075AA,CCI  (I CD970000423)"/>
    <s v="STUD,BNT,5316075AA,CCI  (I CD970000423)"/>
    <n v="18673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61"/>
    <n v="144"/>
    <s v="NOV (Australia) Pty Ltd."/>
    <s v="0P4207040338, WSHR,SCR,RTNG,3200001005,R&amp;M,  (AU723964)"/>
    <s v="WSHR,SCR,RTNG,3200001005,R&amp;M,  (AU723964)"/>
    <n v="1381"/>
    <m/>
    <n v="2"/>
    <s v="EA"/>
    <n v="1120.0899999999899"/>
    <n v="1120.0899999999899"/>
    <n v="841391"/>
    <n v="7.4999999999999997E-2"/>
    <m/>
    <m/>
    <m/>
    <n v="0.1"/>
    <m/>
    <n v="0.18"/>
    <s v="III1480"/>
    <n v="84.006749999999244"/>
    <m/>
    <n v="8.4006749999999251"/>
    <n v="218.24953649999804"/>
    <n v="310.65696149999724"/>
    <m/>
    <m/>
    <x v="1"/>
  </r>
  <r>
    <n v="662"/>
    <n v="257"/>
    <s v="Kobe Steel, Ltd."/>
    <s v="0P0802040029  PCKG,34X66X1.5MM,BSYS-0066-0034-15,KOBE  (16-25506-0)"/>
    <s v="PCKG,34X66X1.5MM,BSYS-0066-0034-15,KOBE  (16-25506-0)"/>
    <n v="1290"/>
    <m/>
    <n v="7"/>
    <s v="EA"/>
    <n v="159.57142857142858"/>
    <n v="1117"/>
    <n v="84149090"/>
    <n v="7.4999999999999997E-2"/>
    <m/>
    <m/>
    <m/>
    <n v="0.1"/>
    <m/>
    <n v="0.18"/>
    <s v="III317B"/>
    <n v="83.774999999999991"/>
    <m/>
    <n v="8.3774999999999995"/>
    <n v="217.64745000000002"/>
    <n v="309.79995000000002"/>
    <n v="171703360253"/>
    <s v="1005102"/>
    <x v="1"/>
  </r>
  <r>
    <n v="663"/>
    <n v="159"/>
    <s v="Kobe Steel, Ltd."/>
    <s v="0P3939240004  O-RING,NBR,20S-T32911 AD,NAKAMURA  (16-25523-4-0)"/>
    <s v="O-RING,NBR,20S-T32911 AD,NAKAMURA  (16-25523-4-0)"/>
    <n v="7911"/>
    <m/>
    <n v="2"/>
    <s v="EA"/>
    <n v="508.8"/>
    <n v="1017.6"/>
    <n v="40169320"/>
    <n v="0.1"/>
    <m/>
    <m/>
    <m/>
    <n v="0.1"/>
    <m/>
    <n v="0.18"/>
    <s v="III123A"/>
    <n v="101.76"/>
    <m/>
    <n v="10.176000000000002"/>
    <n v="203.31648000000001"/>
    <n v="315.25247999999999"/>
    <n v="171901200074"/>
    <s v="1002166"/>
    <x v="4"/>
  </r>
  <r>
    <n v="664"/>
    <n v="161"/>
    <s v="Kobe Steel, Ltd."/>
    <s v="0P3939240006  O-RING,NBR,20S-T32911 AF,NAKAMURA  (16-25523-4-0)"/>
    <s v="O-RING,NBR,20S-T32911 AF,NAKAMURA  (16-25523-4-0)"/>
    <n v="7913"/>
    <m/>
    <n v="2"/>
    <s v="EA"/>
    <n v="508.8"/>
    <n v="1017.6"/>
    <n v="40169320"/>
    <n v="0.1"/>
    <m/>
    <m/>
    <m/>
    <n v="0.1"/>
    <m/>
    <n v="0.18"/>
    <s v="III123A"/>
    <n v="101.76"/>
    <m/>
    <n v="10.176000000000002"/>
    <n v="203.31648000000001"/>
    <n v="315.25247999999999"/>
    <n v="171901200074"/>
    <s v="1002166"/>
    <x v="4"/>
  </r>
  <r>
    <n v="665"/>
    <n v="90"/>
    <s v="SEW EURODRIVE INDIA PRIVATE LIMITED"/>
    <s v="0P1005011871  SCR,13237136,SEW-EURO  (2305020206 2305020208, 2305020207, 2305020210 )"/>
    <s v="SCR,13237136,SEW-EURO  (2305020206 2305020208, 2305020207, 2305020210 )"/>
    <n v="2294"/>
    <m/>
    <n v="85"/>
    <s v="EA"/>
    <n v="11.96"/>
    <n v="1016.6"/>
    <n v="73181500"/>
    <n v="0.25"/>
    <m/>
    <m/>
    <m/>
    <n v="0.1"/>
    <m/>
    <n v="0.18"/>
    <s v="III232"/>
    <n v="254.15"/>
    <m/>
    <n v="25.415000000000003"/>
    <n v="233.30969999999999"/>
    <n v="512.87469999999996"/>
    <n v="171801881672"/>
    <s v="1003202"/>
    <x v="1"/>
  </r>
  <r>
    <n v="666"/>
    <n v="57"/>
    <s v="SEW EURODRIVE INDIA PRIVATE LIMITED"/>
    <s v="0P1005011796  STUD,100749,SEW-EURO  (2305020206 2305020207  2305020209 )"/>
    <s v="STUD,100749,SEW-EURO  (2305020206 2305020207  2305020209 )"/>
    <n v="2246"/>
    <m/>
    <n v="53"/>
    <s v="EA"/>
    <n v="19.13"/>
    <n v="1013.89"/>
    <n v="73170099"/>
    <n v="0.15"/>
    <m/>
    <m/>
    <m/>
    <n v="0.1"/>
    <m/>
    <n v="0.18"/>
    <s v="III231"/>
    <n v="152.08349999999999"/>
    <m/>
    <n v="15.208349999999999"/>
    <n v="212.61273300000002"/>
    <n v="379.904583"/>
    <n v="171801881672"/>
    <s v="1003202"/>
    <x v="1"/>
  </r>
  <r>
    <n v="667"/>
    <n v="144"/>
    <s v="SEW EURODRIVE INDIA PRIVATE LIMITED"/>
    <s v="0P1005012140  OIL SEAL,13262041,SEW-EURO  (2305020206 2305020208, 2305020209 )"/>
    <s v="OIL SEAL,13262041,SEW-EURO  (2305020206 2305020208, 2305020209 )"/>
    <n v="2355"/>
    <m/>
    <n v="12"/>
    <s v="EA"/>
    <n v="83.69"/>
    <n v="1004.28"/>
    <n v="40169330"/>
    <n v="0.1"/>
    <m/>
    <m/>
    <m/>
    <n v="0.1"/>
    <m/>
    <n v="0.18"/>
    <s v="III123A"/>
    <n v="100.428"/>
    <m/>
    <n v="10.0428"/>
    <n v="200.65514400000001"/>
    <n v="311.125944"/>
    <n v="171801881672"/>
    <s v="1003202"/>
    <x v="1"/>
  </r>
  <r>
    <n v="668"/>
    <n v="2"/>
    <s v="Hermetic-Pumps Singapore"/>
    <s v="0P3023020001  GSKT,264000749,HERM-PMP  (430CI26734 34-17)"/>
    <s v="GSKT,264000749,HERM-PMP  (430CI26734 34-17)"/>
    <n v="4847"/>
    <m/>
    <n v="2"/>
    <s v="EA"/>
    <n v="501.03"/>
    <n v="1002.06"/>
    <n v="84849000"/>
    <n v="7.4999999999999997E-2"/>
    <m/>
    <m/>
    <m/>
    <n v="0.1"/>
    <m/>
    <n v="0.18"/>
    <s v="III369B"/>
    <n v="75.154499999999999"/>
    <m/>
    <n v="7.5154500000000004"/>
    <n v="195.25139100000001"/>
    <n v="277.92134099999998"/>
    <n v="171702522655"/>
    <s v="1004185"/>
    <x v="1"/>
  </r>
  <r>
    <n v="669"/>
    <n v="45"/>
    <s v="Kobe Steel, Ltd."/>
    <s v="0P0631080547, HEX SOC BOLT,BBLK-RA-M008-022,KOBE,  (21-28097 28098-0)"/>
    <s v="HEX SOC BOLT,BBLK-RA-M008-022,KOBE,  (21-28097 28098-0)"/>
    <n v="70"/>
    <m/>
    <n v="16"/>
    <s v="EA"/>
    <n v="977.87"/>
    <n v="977.87"/>
    <n v="85389000"/>
    <n v="7.4999999999999997E-2"/>
    <m/>
    <m/>
    <m/>
    <n v="0.1"/>
    <m/>
    <n v="0.18"/>
    <s v="III169"/>
    <n v="73.340249999999997"/>
    <m/>
    <n v="7.3340250000000005"/>
    <n v="190.53796950000003"/>
    <n v="271.2122445"/>
    <m/>
    <m/>
    <x v="1"/>
  </r>
  <r>
    <n v="670"/>
    <n v="66"/>
    <s v="SEW EURODRIVE INDIA PRIVATE LIMITED"/>
    <s v="0P1005011811  DISC,SUPPORTING,103527,SEW-EURO  (2305020206 2305020211, 2305020208, 2305020207)"/>
    <s v="DISC,SUPPORTING,103527,SEW-EURO  (2305020206 2305020211, 2305020208, 2305020207)"/>
    <n v="2257"/>
    <m/>
    <n v="7"/>
    <s v="EA"/>
    <n v="137.5"/>
    <n v="962.5"/>
    <n v="73182990"/>
    <n v="0.25"/>
    <m/>
    <m/>
    <m/>
    <n v="0.1"/>
    <m/>
    <n v="0.18"/>
    <s v="III232"/>
    <n v="240.625"/>
    <m/>
    <n v="24.0625"/>
    <n v="220.89374999999998"/>
    <n v="485.58124999999995"/>
    <n v="171801881672"/>
    <s v="1003202"/>
    <x v="1"/>
  </r>
  <r>
    <n v="671"/>
    <n v="256"/>
    <s v="Kobe Steel, Ltd."/>
    <s v="0P0802040028  PCKG,49X85X1.5MM,BSYS-0085-0049-15,KOBE  (16-25506-0)"/>
    <s v="PCKG,49X85X1.5MM,BSYS-0085-0049-15,KOBE  (16-25506-0)"/>
    <n v="1289"/>
    <m/>
    <n v="6"/>
    <s v="EA"/>
    <n v="159.57166666666666"/>
    <n v="957.43"/>
    <n v="84149090"/>
    <n v="7.4999999999999997E-2"/>
    <m/>
    <m/>
    <m/>
    <n v="0.1"/>
    <m/>
    <n v="0.18"/>
    <s v="III317B"/>
    <n v="71.807249999999996"/>
    <m/>
    <n v="7.1807249999999998"/>
    <n v="186.55523549999995"/>
    <n v="265.54321049999993"/>
    <n v="171703360253"/>
    <s v="1005102"/>
    <x v="1"/>
  </r>
  <r>
    <n v="672"/>
    <n v="79"/>
    <s v="SEW EURODRIVE INDIA PRIVATE LIMITED"/>
    <s v="0P1005011837  SCR,130591,SEW-EURO  (2305020206 2305020208, 2305020207, 2305020210)"/>
    <s v="SCR,130591,SEW-EURO  (2305020206 2305020208, 2305020207, 2305020210)"/>
    <n v="2275"/>
    <m/>
    <n v="84"/>
    <s v="EA"/>
    <n v="11.36"/>
    <n v="954.24"/>
    <n v="73181500"/>
    <n v="0.25"/>
    <m/>
    <m/>
    <m/>
    <n v="0.1"/>
    <m/>
    <n v="0.18"/>
    <s v="III232"/>
    <n v="238.56"/>
    <m/>
    <n v="23.856000000000002"/>
    <n v="218.99807999999999"/>
    <n v="481.41408000000001"/>
    <n v="171801881672"/>
    <s v="1003202"/>
    <x v="1"/>
  </r>
  <r>
    <n v="673"/>
    <n v="75"/>
    <s v="SEW EURODRIVE INDIA PRIVATE LIMITED"/>
    <s v="0P1005011827  EQUALIZING RING,115908,SEW-EURO  (2305020206 2305020208, 2305020207 )"/>
    <s v="EQUALIZING RING,115908,SEW-EURO  (2305020206 2305020208, 2305020207 )"/>
    <n v="2269"/>
    <m/>
    <n v="19"/>
    <s v="EA"/>
    <n v="47.82"/>
    <n v="908.58"/>
    <n v="84829900"/>
    <n v="7.4999999999999997E-2"/>
    <m/>
    <m/>
    <m/>
    <n v="0.1"/>
    <m/>
    <n v="0.18"/>
    <s v="III369"/>
    <n v="68.143500000000003"/>
    <m/>
    <n v="6.814350000000001"/>
    <n v="177.036813"/>
    <n v="251.994663"/>
    <n v="171801881672"/>
    <s v="1003202"/>
    <x v="1"/>
  </r>
  <r>
    <n v="674"/>
    <n v="260"/>
    <s v="Control Component India Pvt. Ltd"/>
    <s v="0P5270030246  NUT,250440266,CCI  (I CD970000423)"/>
    <s v="NUT,250440266,CCI  (I CD970000423)"/>
    <n v="18657"/>
    <m/>
    <n v="3"/>
    <s v="EA"/>
    <n v="300.61"/>
    <n v="901.83"/>
    <n v="84819090"/>
    <n v="7.4999999999999997E-2"/>
    <m/>
    <m/>
    <m/>
    <n v="0.1"/>
    <m/>
    <n v="0.18"/>
    <s v="III368"/>
    <n v="67.637249999999995"/>
    <m/>
    <n v="6.763725"/>
    <n v="175.7215755"/>
    <n v="250.12255049999999"/>
    <n v="351800186603"/>
    <n v="3005002"/>
    <x v="1"/>
  </r>
  <r>
    <n v="675"/>
    <n v="55"/>
    <s v="SEW EURODRIVE INDIA PRIVATE LIMITED"/>
    <s v="0P1005011793  KEY,100005,SEW-EURO  (2305020206 2305020208 2305020210)"/>
    <s v="KEY,100005,SEW-EURO  (2305020206 2305020208 2305020210)"/>
    <n v="2243"/>
    <m/>
    <n v="17"/>
    <s v="EA"/>
    <n v="50.81"/>
    <n v="863.77"/>
    <n v="73209090"/>
    <n v="0.25"/>
    <m/>
    <m/>
    <m/>
    <n v="0.1"/>
    <m/>
    <n v="0.18"/>
    <s v="III234"/>
    <n v="215.9425"/>
    <m/>
    <n v="21.594250000000002"/>
    <n v="198.23521500000004"/>
    <n v="435.77196500000002"/>
    <n v="171801881672"/>
    <s v="1003202"/>
    <x v="1"/>
  </r>
  <r>
    <n v="676"/>
    <n v="137"/>
    <s v="SEW EURODRIVE INDIA PRIVATE LIMITED"/>
    <s v="0P1005011989  PLG,SCR,0011426X,SEW-EURO  (2305020206 2305020208, 2305020207, 2305020211)"/>
    <s v="PLG,SCR,0011426X,SEW-EURO  (2305020206 2305020208, 2305020207, 2305020211)"/>
    <n v="2346"/>
    <m/>
    <n v="15"/>
    <s v="EA"/>
    <n v="57.39"/>
    <n v="860.85"/>
    <n v="73181500"/>
    <n v="0.25"/>
    <m/>
    <m/>
    <m/>
    <n v="0.1"/>
    <m/>
    <n v="0.18"/>
    <s v="III232"/>
    <n v="215.21250000000001"/>
    <m/>
    <n v="21.521250000000002"/>
    <n v="197.56507500000001"/>
    <n v="434.29882500000002"/>
    <n v="171801881672"/>
    <s v="1003202"/>
    <x v="1"/>
  </r>
  <r>
    <n v="677"/>
    <n v="92"/>
    <s v="SEW EURODRIVE INDIA PRIVATE LIMITED"/>
    <s v="0P1005011875  SCR,CYL,13239155,SEW-EURO  (2305020207)"/>
    <s v="SCR,CYL,13239155,SEW-EURO  (2305020207)"/>
    <n v="2296"/>
    <m/>
    <n v="7"/>
    <s v="EA"/>
    <n v="119.55999999999999"/>
    <n v="836.92"/>
    <n v="73181500"/>
    <n v="0.25"/>
    <m/>
    <m/>
    <m/>
    <n v="0.1"/>
    <m/>
    <n v="0.18"/>
    <s v="III232"/>
    <n v="209.23"/>
    <m/>
    <n v="20.923000000000002"/>
    <n v="192.07313999999997"/>
    <n v="422.22613999999999"/>
    <n v="171802178892"/>
    <s v="1003500"/>
    <x v="1"/>
  </r>
  <r>
    <n v="678"/>
    <n v="253"/>
    <s v="Control Component India Pvt. Ltd"/>
    <s v="0P5270030226  NUT,250440342,CCI  (I CD970000423)"/>
    <s v="NUT,250440342,CCI  (I CD970000423)"/>
    <n v="18645"/>
    <m/>
    <n v="2"/>
    <s v="EA"/>
    <n v="413.53"/>
    <n v="827.06"/>
    <n v="84819090"/>
    <n v="7.4999999999999997E-2"/>
    <m/>
    <m/>
    <m/>
    <n v="0.1"/>
    <m/>
    <n v="0.18"/>
    <s v="III368"/>
    <n v="62.029499999999992"/>
    <m/>
    <n v="6.2029499999999995"/>
    <n v="161.15264099999999"/>
    <n v="229.38509099999999"/>
    <n v="351800186603"/>
    <n v="3005002"/>
    <x v="1"/>
  </r>
  <r>
    <n v="679"/>
    <n v="3"/>
    <s v="Hermetic-Pumps Singapore"/>
    <s v="0P3023020002  GSKT,264000877,HERM-PMP  (430CI26734 34-17)"/>
    <s v="GSKT,264000877,HERM-PMP  (430CI26734 34-17)"/>
    <n v="4848"/>
    <m/>
    <n v="2"/>
    <s v="EA"/>
    <n v="402.22500000000002"/>
    <n v="804.45"/>
    <n v="84849000"/>
    <n v="7.4999999999999997E-2"/>
    <m/>
    <m/>
    <m/>
    <n v="0.1"/>
    <m/>
    <n v="0.18"/>
    <s v="III369B"/>
    <n v="60.333750000000002"/>
    <m/>
    <n v="6.0333750000000004"/>
    <n v="156.7470825"/>
    <n v="223.11420750000002"/>
    <n v="171702522655"/>
    <s v="1004185"/>
    <x v="1"/>
  </r>
  <r>
    <n v="680"/>
    <n v="86"/>
    <s v="SEW EURODRIVE INDIA PRIVATE LIMITED"/>
    <s v="0P1005011862  SCR,CYL,13237217,SEW-EURO  (2305020206 2305020209)"/>
    <s v="SCR,CYL,13237217,SEW-EURO  (2305020206 2305020209)"/>
    <n v="2288"/>
    <m/>
    <n v="8"/>
    <s v="EA"/>
    <n v="98.64"/>
    <n v="789.12"/>
    <n v="73181500"/>
    <n v="0.25"/>
    <m/>
    <m/>
    <m/>
    <n v="0.1"/>
    <m/>
    <n v="0.18"/>
    <s v="III232"/>
    <n v="197.28"/>
    <m/>
    <n v="19.728000000000002"/>
    <n v="181.10303999999999"/>
    <n v="398.11104"/>
    <n v="171801881672"/>
    <s v="1003202"/>
    <x v="1"/>
  </r>
  <r>
    <n v="681"/>
    <n v="104"/>
    <s v="SEW EURODRIVE INDIA PRIVATE LIMITED"/>
    <s v="0P1005011917  GUARD,FAN,13632809,SEW-EURO  (I 2305020207)"/>
    <s v="GUARD,FAN,13632809,SEW-EURO  (I 2305020207)"/>
    <n v="2312"/>
    <m/>
    <n v="1"/>
    <s v="EA"/>
    <n v="761.01"/>
    <n v="761.01"/>
    <n v="85030090"/>
    <n v="7.4999999999999997E-2"/>
    <m/>
    <m/>
    <m/>
    <n v="0.1"/>
    <m/>
    <n v="0.18"/>
    <s v="III374"/>
    <n v="57.075749999999999"/>
    <m/>
    <n v="5.7075750000000003"/>
    <n v="148.28279849999998"/>
    <n v="211.06612349999997"/>
    <n v="171802178892"/>
    <s v="1003500"/>
    <x v="1"/>
  </r>
  <r>
    <n v="682"/>
    <n v="105"/>
    <s v="SEW EURODRIVE INDIA PRIVATE LIMITED"/>
    <s v="0P1005011919  GUARD,FAN,13632817,SEW-EURO  (I 2305020207)"/>
    <s v="GUARD,FAN,13632817,SEW-EURO  (I 2305020207)"/>
    <n v="2313"/>
    <m/>
    <n v="1"/>
    <s v="EA"/>
    <n v="761.01"/>
    <n v="761.01"/>
    <n v="85030090"/>
    <n v="7.4999999999999997E-2"/>
    <m/>
    <m/>
    <m/>
    <n v="0.1"/>
    <m/>
    <n v="0.18"/>
    <s v="III374"/>
    <n v="57.075749999999999"/>
    <m/>
    <n v="5.7075750000000003"/>
    <n v="148.28279849999998"/>
    <n v="211.06612349999997"/>
    <n v="171802178892"/>
    <s v="1003500"/>
    <x v="1"/>
  </r>
  <r>
    <n v="683"/>
    <n v="117"/>
    <s v="SEW EURODRIVE INDIA PRIVATE LIMITED"/>
    <s v="0P1005011948  TERM,13633147,SEW-EURO  (I 2305020207)"/>
    <s v="TERM,13633147,SEW-EURO  (I 2305020207)"/>
    <n v="2325"/>
    <m/>
    <n v="1"/>
    <s v="EA"/>
    <n v="690.47"/>
    <n v="690.47"/>
    <n v="85369090"/>
    <n v="0.1"/>
    <m/>
    <m/>
    <m/>
    <n v="0.1"/>
    <m/>
    <n v="0.18"/>
    <s v="III388A"/>
    <n v="69.047000000000011"/>
    <m/>
    <n v="6.9047000000000018"/>
    <n v="137.95590600000003"/>
    <n v="213.90760600000004"/>
    <n v="171802178892"/>
    <s v="1003500"/>
    <x v="1"/>
  </r>
  <r>
    <n v="684"/>
    <n v="128"/>
    <s v="SEW EURODRIVE INDIA PRIVATE LIMITED"/>
    <s v="0P1005011963  KEY,13241516,SEW-EURO  (I 2305020211)"/>
    <s v="KEY,13241516,SEW-EURO  (I 2305020211)"/>
    <n v="2336"/>
    <m/>
    <n v="5"/>
    <s v="EA"/>
    <n v="137.5"/>
    <n v="687.5"/>
    <s v="73209090"/>
    <n v="0.25"/>
    <m/>
    <m/>
    <m/>
    <n v="0.1"/>
    <m/>
    <n v="0.18"/>
    <s v="III234"/>
    <n v="171.875"/>
    <m/>
    <n v="17.1875"/>
    <n v="157.78125"/>
    <n v="346.84375"/>
    <n v="171802178892"/>
    <s v="1003500"/>
    <x v="1"/>
  </r>
  <r>
    <n v="685"/>
    <n v="103"/>
    <s v="SEW EURODRIVE INDIA PRIVATE LIMITED"/>
    <s v="0P1005011916  GUARD,FAN,13632795,SEW-EURO  (I 2305020207)"/>
    <s v="GUARD,FAN,13632795,SEW-EURO  (I 2305020207)"/>
    <n v="2311"/>
    <m/>
    <n v="1"/>
    <s v="EA"/>
    <n v="682.7"/>
    <n v="682.7"/>
    <n v="85030090"/>
    <n v="7.4999999999999997E-2"/>
    <m/>
    <m/>
    <m/>
    <n v="0.1"/>
    <m/>
    <n v="0.18"/>
    <s v="III374"/>
    <n v="51.202500000000001"/>
    <m/>
    <n v="5.1202500000000004"/>
    <n v="133.02409500000002"/>
    <n v="189.34684500000003"/>
    <n v="171802178892"/>
    <s v="1003500"/>
    <x v="1"/>
  </r>
  <r>
    <n v="686"/>
    <n v="61"/>
    <s v="SEW EURODRIVE INDIA PRIVATE LIMITED"/>
    <s v="0P1005011801  NUT,HEX,102016,SEW-EURO  (2305020206 2305020211, 2305020208, 2305020207)"/>
    <s v="NUT,HEX,102016,SEW-EURO  (2305020206 2305020211, 2305020208, 2305020207)"/>
    <n v="2250"/>
    <m/>
    <n v="29"/>
    <s v="EA"/>
    <n v="22.72"/>
    <n v="658.88"/>
    <n v="73182910"/>
    <n v="0.15"/>
    <m/>
    <m/>
    <m/>
    <n v="0.1"/>
    <m/>
    <n v="0.18"/>
    <s v="III232"/>
    <n v="98.831999999999994"/>
    <m/>
    <n v="9.8832000000000004"/>
    <n v="138.167136"/>
    <n v="246.88233600000001"/>
    <n v="171801881672"/>
    <s v="1003202"/>
    <x v="1"/>
  </r>
  <r>
    <n v="687"/>
    <n v="287"/>
    <s v="Kobe Steel, Ltd."/>
    <s v="0P0802050008  WSHR,10.5X26X0.8MM,BWMJ-WA-010,KOBE  (16-25506-0)"/>
    <s v="WSHR,10.5X26X0.8MM,BWMJ-WA-010,KOBE  (16-25506-0)"/>
    <n v="1337"/>
    <m/>
    <n v="4"/>
    <s v="EA"/>
    <n v="159.57249999999999"/>
    <n v="638.29"/>
    <n v="73181500"/>
    <n v="0.25"/>
    <m/>
    <m/>
    <m/>
    <n v="0.1"/>
    <m/>
    <n v="0.18"/>
    <s v="III232"/>
    <n v="159.57249999999999"/>
    <m/>
    <n v="15.95725"/>
    <n v="146.48755499999999"/>
    <n v="322.01730499999996"/>
    <n v="171703360253"/>
    <s v="1005102"/>
    <x v="1"/>
  </r>
  <r>
    <n v="688"/>
    <n v="259"/>
    <s v="Kobe Steel, Ltd."/>
    <s v="0P0802040032  GSKT,60X90X1MM,NBR,M01014366,KOBE  (16-25506-0)"/>
    <s v="GSKT,60X90X1MM,NBR,M01014366,KOBE  (16-25506-0)"/>
    <n v="1292"/>
    <m/>
    <n v="2"/>
    <s v="EA"/>
    <n v="318.57"/>
    <n v="637.14"/>
    <n v="84849000"/>
    <n v="7.4999999999999997E-2"/>
    <m/>
    <m/>
    <m/>
    <n v="0.1"/>
    <m/>
    <n v="0.18"/>
    <s v="III369B"/>
    <n v="47.785499999999999"/>
    <m/>
    <n v="4.7785500000000001"/>
    <n v="124.14672899999998"/>
    <n v="176.71077899999997"/>
    <n v="171703360253"/>
    <s v="1005102"/>
    <x v="1"/>
  </r>
  <r>
    <n v="689"/>
    <n v="106"/>
    <s v="SEW EURODRIVE INDIA PRIVATE LIMITED"/>
    <s v="0P1005011923  GASKET,13740369,SEW-EURO  (2305020206 2305020208, 2305020210)"/>
    <s v="GASKET,13740369,SEW-EURO  (2305020206 2305020208, 2305020210)"/>
    <n v="2314"/>
    <m/>
    <n v="14"/>
    <s v="EA"/>
    <n v="40.65"/>
    <n v="569.1"/>
    <n v="85030090"/>
    <n v="7.4999999999999997E-2"/>
    <m/>
    <m/>
    <m/>
    <n v="0.1"/>
    <m/>
    <n v="0.18"/>
    <s v="III374"/>
    <n v="42.682499999999997"/>
    <m/>
    <n v="4.2682500000000001"/>
    <n v="110.889135"/>
    <n v="157.83988499999998"/>
    <n v="171801881672"/>
    <s v="1003202"/>
    <x v="1"/>
  </r>
  <r>
    <n v="690"/>
    <n v="63"/>
    <s v="SEW EURODRIVE INDIA PRIVATE LIMITED"/>
    <s v="0P1005011805  RTNG RING,102695,SEW-EURO  (2305020206 2305020210, 2305020207, 2305020208)"/>
    <s v="RTNG RING,102695,SEW-EURO  (2305020206 2305020210, 2305020207, 2305020208)"/>
    <n v="2252"/>
    <m/>
    <n v="25"/>
    <s v="EA"/>
    <n v="22.72"/>
    <n v="568"/>
    <n v="73182910"/>
    <n v="0.15"/>
    <m/>
    <m/>
    <m/>
    <n v="0.1"/>
    <m/>
    <n v="0.18"/>
    <s v="III232"/>
    <n v="85.2"/>
    <m/>
    <n v="8.5200000000000014"/>
    <n v="119.1096"/>
    <n v="212.8296"/>
    <n v="171801881672"/>
    <s v="1003202"/>
    <x v="1"/>
  </r>
  <r>
    <n v="691"/>
    <n v="150"/>
    <s v="Fluitron, Inc."/>
    <s v="0P0801040164  O-RING,0.84X0.103IN,118,FLUITRON  (I 180412)"/>
    <s v="O-RING,0.84X0.103IN,118,FLUITRON  (I 180412)"/>
    <n v="762"/>
    <m/>
    <n v="3"/>
    <s v="EA"/>
    <n v="187.26666666666665"/>
    <n v="561.79999999999995"/>
    <n v="84142090"/>
    <n v="7.4999999999999997E-2"/>
    <m/>
    <m/>
    <m/>
    <n v="0.1"/>
    <m/>
    <n v="0.18"/>
    <s v="III371A"/>
    <n v="42.134999999999998"/>
    <m/>
    <n v="4.2134999999999998"/>
    <n v="109.46672999999998"/>
    <n v="155.81522999999999"/>
    <n v="171801503742"/>
    <s v="1002361"/>
    <x v="4"/>
  </r>
  <r>
    <n v="692"/>
    <n v="151"/>
    <s v="SPX INTERNATIONAL LTD"/>
    <s v="0P3937010009  SEAL,SAF BLEED SCR,3299-0001-05,GD-ENGG  (I 2646253)"/>
    <s v="SEAL,SAF BLEED SCR,3299-0001-05,GD-ENGG  (I 2646253)"/>
    <n v="7877"/>
    <m/>
    <n v="2"/>
    <s v="EA"/>
    <n v="278.10000000000002"/>
    <n v="556.20000000000005"/>
    <n v="40169390"/>
    <n v="0.1"/>
    <m/>
    <m/>
    <m/>
    <n v="0.1"/>
    <m/>
    <n v="0.18"/>
    <s v="III123A"/>
    <n v="55.620000000000005"/>
    <m/>
    <n v="5.5620000000000012"/>
    <n v="111.12876000000001"/>
    <n v="172.31076000000002"/>
    <n v="171801782110"/>
    <s v="1002824"/>
    <x v="1"/>
  </r>
  <r>
    <n v="693"/>
    <n v="94"/>
    <s v="SEW EURODRIVE INDIA PRIVATE LIMITED"/>
    <s v="0P1005011878  SCR,HEX HD,13237616,SEW-EURO  (2305020206 2305020208, 2305020207, 2305020210 )"/>
    <s v="SCR,HEX HD,13237616,SEW-EURO  (2305020206 2305020208, 2305020207, 2305020210 )"/>
    <n v="2298"/>
    <m/>
    <n v="92"/>
    <s v="EA"/>
    <n v="5.9799999999999995"/>
    <n v="550.16"/>
    <n v="73181500"/>
    <n v="0.25"/>
    <m/>
    <m/>
    <m/>
    <n v="0.1"/>
    <m/>
    <n v="0.18"/>
    <s v="III232"/>
    <n v="137.54"/>
    <m/>
    <n v="13.754"/>
    <n v="126.26171999999998"/>
    <n v="277.55571999999995"/>
    <n v="171801881672"/>
    <s v="1003202"/>
    <x v="1"/>
  </r>
  <r>
    <n v="694"/>
    <n v="252"/>
    <s v="Kobe Steel, Ltd."/>
    <s v="0P0802040024  PCKG,77X178X1.5MM,BSYS-A015-0065-15,KOBE  (16-25506-0)"/>
    <s v="PCKG,77X178X1.5MM,BSYS-A015-0065-15,KOBE  (16-25506-0)"/>
    <n v="1285"/>
    <m/>
    <n v="1"/>
    <s v="EA"/>
    <n v="530.95000000000005"/>
    <n v="530.95000000000005"/>
    <n v="84149090"/>
    <n v="7.4999999999999997E-2"/>
    <m/>
    <m/>
    <m/>
    <n v="0.1"/>
    <m/>
    <n v="0.18"/>
    <s v="III317B"/>
    <n v="39.821249999999999"/>
    <m/>
    <n v="3.9821249999999999"/>
    <n v="103.4556075"/>
    <n v="147.2589825"/>
    <n v="171703360253"/>
    <s v="1005102"/>
    <x v="1"/>
  </r>
  <r>
    <n v="695"/>
    <n v="74"/>
    <s v="SEW EURODRIVE INDIA PRIVATE LIMITED"/>
    <s v="0P1005011826  EQUALIZING RING,115894,SEW-EURO  (2305020206 2305020208, 2305020210)"/>
    <s v="EQUALIZING RING,115894,SEW-EURO  (2305020206 2305020208, 2305020210)"/>
    <n v="2268"/>
    <m/>
    <n v="14"/>
    <s v="EA"/>
    <n v="34.67"/>
    <n v="485.38"/>
    <n v="84829900"/>
    <n v="7.4999999999999997E-2"/>
    <m/>
    <m/>
    <m/>
    <n v="0.1"/>
    <m/>
    <n v="0.18"/>
    <s v="III369"/>
    <n v="36.403500000000001"/>
    <m/>
    <n v="3.6403500000000002"/>
    <n v="94.576292999999993"/>
    <n v="134.62014299999998"/>
    <n v="171801881672"/>
    <s v="1003202"/>
    <x v="1"/>
  </r>
  <r>
    <n v="696"/>
    <n v="76"/>
    <s v="SEW EURODRIVE INDIA PRIVATE LIMITED"/>
    <s v="0P1005011828  EQUALIZING RING,115916,SEW-EURO  (2305020206 2305020208, 2305020207, 230502011)"/>
    <s v="EQUALIZING RING,115916,SEW-EURO  (2305020206 2305020208, 2305020207, 230502011)"/>
    <n v="2270"/>
    <m/>
    <n v="7"/>
    <s v="EA"/>
    <n v="65.760000000000005"/>
    <n v="460.32000000000005"/>
    <n v="84829900"/>
    <n v="7.4999999999999997E-2"/>
    <m/>
    <m/>
    <m/>
    <n v="0.1"/>
    <m/>
    <n v="0.18"/>
    <s v="III369"/>
    <n v="34.524000000000001"/>
    <m/>
    <n v="3.4524000000000004"/>
    <n v="89.693352000000004"/>
    <n v="127.669752"/>
    <n v="171801881672"/>
    <s v="1003202"/>
    <x v="1"/>
  </r>
  <r>
    <n v="697"/>
    <n v="249"/>
    <s v="Kobe Steel, Ltd."/>
    <s v="0P0802040012  PCKG,35X98X1.5MM,M26020791 02,KOBE  (16-25506-0)"/>
    <s v="PCKG,35X98X1.5MM,M26020791 02,KOBE  (16-25506-0)"/>
    <n v="1282"/>
    <m/>
    <n v="1"/>
    <s v="EA"/>
    <n v="424.76"/>
    <n v="424.76"/>
    <n v="84149090"/>
    <n v="7.4999999999999997E-2"/>
    <m/>
    <m/>
    <m/>
    <n v="0.1"/>
    <m/>
    <n v="0.18"/>
    <s v="III317B"/>
    <n v="31.856999999999999"/>
    <m/>
    <n v="3.1857000000000002"/>
    <n v="82.764485999999991"/>
    <n v="117.80718599999999"/>
    <n v="171703360253"/>
    <s v="1005102"/>
    <x v="1"/>
  </r>
  <r>
    <n v="698"/>
    <n v="255"/>
    <s v="Kobe Steel, Ltd."/>
    <s v="0P0802040027  PCKG,90X135X1.5MM,BSYS-0135-0090-15,KOBE  (16-25506-0)"/>
    <s v="PCKG,90X135X1.5MM,BSYS-0135-0090-15,KOBE  (16-25506-0)"/>
    <n v="1288"/>
    <m/>
    <n v="2"/>
    <s v="EA"/>
    <n v="212.38"/>
    <n v="424.76"/>
    <n v="84149090"/>
    <n v="7.4999999999999997E-2"/>
    <m/>
    <m/>
    <m/>
    <n v="0.1"/>
    <m/>
    <n v="0.18"/>
    <s v="III317B"/>
    <n v="31.856999999999999"/>
    <m/>
    <n v="3.1857000000000002"/>
    <n v="82.764485999999991"/>
    <n v="117.80718599999999"/>
    <n v="171703360253"/>
    <s v="1005102"/>
    <x v="1"/>
  </r>
  <r>
    <n v="699"/>
    <n v="143"/>
    <s v="SEW EURODRIVE INDIA PRIVATE LIMITED"/>
    <s v="0P1005012120  GROMMET,13637339,SEW-EURO  (I 2305020211)"/>
    <s v="GROMMET,13637339,SEW-EURO  (I 2305020211)"/>
    <n v="2354"/>
    <m/>
    <n v="10"/>
    <s v="EA"/>
    <n v="41.85"/>
    <n v="418.5"/>
    <s v="73209090"/>
    <n v="0.25"/>
    <m/>
    <m/>
    <m/>
    <n v="0.1"/>
    <m/>
    <n v="0.18"/>
    <s v="III234"/>
    <n v="104.625"/>
    <m/>
    <n v="10.4625"/>
    <n v="96.045749999999998"/>
    <n v="211.13325"/>
    <n v="171802178892"/>
    <s v="1003500"/>
    <x v="1"/>
  </r>
  <r>
    <n v="700"/>
    <n v="87"/>
    <s v="SEW EURODRIVE INDIA PRIVATE LIMITED"/>
    <s v="0P1005011864  SCR,CYL,13237225,SEW-EURO  (I 2305020207)"/>
    <s v="SCR,CYL,13237225,SEW-EURO  (I 2305020207)"/>
    <n v="2290"/>
    <m/>
    <n v="3"/>
    <s v="EA"/>
    <n v="139.29"/>
    <n v="417.87"/>
    <n v="73181500"/>
    <n v="0.25"/>
    <m/>
    <m/>
    <m/>
    <n v="0.1"/>
    <m/>
    <n v="0.18"/>
    <s v="III232"/>
    <n v="104.4675"/>
    <m/>
    <n v="10.446750000000002"/>
    <n v="95.901164999999978"/>
    <n v="210.81541499999997"/>
    <n v="171802178892"/>
    <s v="1003500"/>
    <x v="1"/>
  </r>
  <r>
    <n v="701"/>
    <n v="45"/>
    <s v="Kobe Steel, Ltd."/>
    <s v="0P0631080259  BLT,HEX SOC,BBLK-RA-M010-016,KOBE  (I 17-27103-0)"/>
    <s v="BLT,HEX SOC,BBLK-RA-M010-016,KOBE  (I 17-27103-0)"/>
    <n v="166"/>
    <m/>
    <n v="6"/>
    <s v="EA"/>
    <n v="61.935000000000002"/>
    <n v="371.61"/>
    <n v="73181500"/>
    <n v="0.25"/>
    <m/>
    <m/>
    <m/>
    <n v="0.1"/>
    <m/>
    <n v="0.18"/>
    <s v="III232"/>
    <n v="92.902500000000003"/>
    <m/>
    <n v="9.2902500000000003"/>
    <n v="85.284495000000007"/>
    <n v="187.47724500000001"/>
    <n v="171801850522"/>
    <s v="1002917"/>
    <x v="1"/>
  </r>
  <r>
    <n v="702"/>
    <n v="125"/>
    <s v="SEW EURODRIVE INDIA PRIVATE LIMITED"/>
    <s v="0P1005011958  KEY,13240005,SEW-EURO  (I 2305020209)"/>
    <s v="KEY,13240005,SEW-EURO  (I 2305020209)"/>
    <n v="2333"/>
    <m/>
    <n v="10"/>
    <s v="EA"/>
    <n v="37.06"/>
    <n v="370.6"/>
    <s v="73209090"/>
    <n v="0.25"/>
    <m/>
    <m/>
    <m/>
    <n v="0.1"/>
    <m/>
    <n v="0.18"/>
    <s v="III234"/>
    <n v="92.65"/>
    <m/>
    <n v="9.2650000000000006"/>
    <n v="85.052699999999987"/>
    <n v="186.96769999999998"/>
    <n v="171802178892"/>
    <s v="1003500"/>
    <x v="1"/>
  </r>
  <r>
    <n v="703"/>
    <n v="59"/>
    <s v="SEW EURODRIVE INDIA PRIVATE LIMITED"/>
    <s v="0P1005011799  NUT,HEX,101990,SEW-EURO  (2305020206 2305020209)"/>
    <s v="NUT,HEX,101990,SEW-EURO  (2305020206 2305020209)"/>
    <n v="2248"/>
    <m/>
    <n v="32"/>
    <s v="EA"/>
    <n v="11.36"/>
    <n v="363.52"/>
    <n v="73182910"/>
    <n v="0.15"/>
    <m/>
    <m/>
    <m/>
    <n v="0.1"/>
    <m/>
    <n v="0.18"/>
    <s v="III232"/>
    <n v="54.527999999999999"/>
    <m/>
    <n v="5.4527999999999999"/>
    <n v="76.230143999999996"/>
    <n v="136.21094399999998"/>
    <n v="171801881672"/>
    <s v="1003202"/>
    <x v="1"/>
  </r>
  <r>
    <n v="704"/>
    <n v="69"/>
    <s v="SEW EURODRIVE INDIA PRIVATE LIMITED"/>
    <s v="0P1005011819  PLG,SCR,114308,SEW-EURO  (2305020206 2305020211, 2305020208, 2305020207) "/>
    <s v="PLG,SCR,114308,SEW-EURO  (2305020206 2305020211, 2305020208, 2305020207)"/>
    <n v="2261"/>
    <m/>
    <n v="5"/>
    <s v="EA"/>
    <n v="65.760000000000005"/>
    <n v="328.8"/>
    <n v="73181500"/>
    <n v="0.25"/>
    <m/>
    <m/>
    <m/>
    <n v="0.1"/>
    <m/>
    <n v="0.18"/>
    <s v="III232"/>
    <n v="82.2"/>
    <m/>
    <n v="8.2200000000000006"/>
    <n v="75.459600000000009"/>
    <n v="165.87960000000001"/>
    <n v="171801881672"/>
    <s v="1003202"/>
    <x v="1"/>
  </r>
  <r>
    <n v="705"/>
    <n v="116"/>
    <s v="SEW EURODRIVE INDIA PRIVATE LIMITED"/>
    <s v="0P1005011947  KEY,100153,SEW-EURO  (I 2305020210)"/>
    <s v="KEY,100153,SEW-EURO  (I 2305020210)"/>
    <n v="2324"/>
    <m/>
    <n v="5"/>
    <s v="EA"/>
    <n v="65.760000000000005"/>
    <n v="328.8"/>
    <s v="73209090"/>
    <n v="0.25"/>
    <m/>
    <m/>
    <m/>
    <n v="0.1"/>
    <m/>
    <n v="0.18"/>
    <s v="III234"/>
    <n v="82.2"/>
    <m/>
    <n v="8.2200000000000006"/>
    <n v="75.459600000000009"/>
    <n v="165.87960000000001"/>
    <n v="171802178892"/>
    <s v="1003500"/>
    <x v="1"/>
  </r>
  <r>
    <n v="706"/>
    <n v="251"/>
    <s v="Kobe Steel, Ltd."/>
    <s v="0P0802040023  PCKG,28X98X1.5MM,BSYS-A015-0020-15,KOBE  (16-25506-0)"/>
    <s v="PCKG,28X98X1.5MM,BSYS-A015-0020-15,KOBE  (16-25506-0)"/>
    <n v="1284"/>
    <m/>
    <n v="2"/>
    <s v="EA"/>
    <n v="159.57"/>
    <n v="319.14"/>
    <n v="84149090"/>
    <n v="7.4999999999999997E-2"/>
    <m/>
    <m/>
    <m/>
    <n v="0.1"/>
    <m/>
    <n v="0.18"/>
    <s v="III317B"/>
    <n v="23.935499999999998"/>
    <m/>
    <n v="2.3935499999999998"/>
    <n v="62.184428999999994"/>
    <n v="88.51347899999999"/>
    <n v="171703360253"/>
    <s v="1005102"/>
    <x v="1"/>
  </r>
  <r>
    <n v="707"/>
    <n v="118"/>
    <s v="SEW EURODRIVE INDIA PRIVATE LIMITED"/>
    <s v="0P1005011950  KEY,100064,SEW-EURO  (I 2305020211)"/>
    <s v="KEY,100064,SEW-EURO  (I 2305020211)"/>
    <n v="2326"/>
    <m/>
    <n v="7"/>
    <s v="EA"/>
    <n v="41.25"/>
    <n v="288.75"/>
    <s v="73209090"/>
    <n v="0.25"/>
    <m/>
    <m/>
    <m/>
    <n v="0.1"/>
    <m/>
    <n v="0.18"/>
    <s v="III234"/>
    <n v="72.1875"/>
    <m/>
    <n v="7.21875"/>
    <n v="66.268124999999998"/>
    <n v="145.674375"/>
    <n v="171802178892"/>
    <s v="1003500"/>
    <x v="1"/>
  </r>
  <r>
    <n v="708"/>
    <n v="67"/>
    <s v="SEW EURODRIVE INDIA PRIVATE LIMITED"/>
    <s v="0P1005011812  TERM CLAMP,104426,SEW-EURO  (2305020206 2305020211, 2305020208, 2305020207)"/>
    <s v="TERM CLAMP,104426,SEW-EURO  (2305020206 2305020211, 2305020208, 2305020207)"/>
    <n v="2258"/>
    <m/>
    <n v="20"/>
    <s v="EA"/>
    <n v="14.35"/>
    <n v="287"/>
    <n v="85369010"/>
    <n v="0.1"/>
    <m/>
    <m/>
    <m/>
    <n v="0.1"/>
    <m/>
    <n v="0.18"/>
    <s v="III388A"/>
    <n v="28.700000000000003"/>
    <m/>
    <n v="2.8700000000000006"/>
    <n v="57.342599999999997"/>
    <n v="88.912599999999998"/>
    <n v="171801881672"/>
    <s v="1003202"/>
    <x v="1"/>
  </r>
  <r>
    <n v="709"/>
    <n v="62"/>
    <s v="SEW EURODRIVE INDIA PRIVATE LIMITED"/>
    <s v="0P1005011803  RTNG RING,102679,SEW-EURO  (2305020206 2305020210, 2305020208 )"/>
    <s v="RTNG RING,102679,SEW-EURO  (2305020206 2305020210, 2305020208 )"/>
    <n v="2251"/>
    <m/>
    <n v="15"/>
    <s v="EA"/>
    <n v="19.13"/>
    <n v="286.95"/>
    <n v="73182910"/>
    <n v="0.15"/>
    <m/>
    <m/>
    <m/>
    <n v="0.1"/>
    <m/>
    <n v="0.18"/>
    <s v="III232"/>
    <n v="43.042499999999997"/>
    <m/>
    <n v="4.3042499999999997"/>
    <n v="60.173415000000006"/>
    <n v="107.52016500000001"/>
    <n v="171801881672"/>
    <s v="1003202"/>
    <x v="1"/>
  </r>
  <r>
    <n v="710"/>
    <n v="254"/>
    <s v="Kobe Steel, Ltd."/>
    <s v="0P0802040026  PCKG,34X108X1.5MM,BSYS-A015-0025-15,KOBE  (16-25506-0)"/>
    <s v="PCKG,34X108X1.5MM,BSYS-A015-0025-15,KOBE  (16-25506-0)"/>
    <n v="1287"/>
    <m/>
    <n v="1"/>
    <s v="EA"/>
    <n v="265.76"/>
    <n v="265.76"/>
    <n v="84149090"/>
    <n v="7.4999999999999997E-2"/>
    <m/>
    <m/>
    <m/>
    <n v="0.1"/>
    <m/>
    <n v="0.18"/>
    <s v="III317B"/>
    <n v="19.931999999999999"/>
    <m/>
    <n v="1.9931999999999999"/>
    <n v="51.783335999999998"/>
    <n v="73.708535999999995"/>
    <n v="171703360253"/>
    <s v="1005102"/>
    <x v="1"/>
  </r>
  <r>
    <n v="711"/>
    <n v="84"/>
    <s v="SEW EURODRIVE INDIA PRIVATE LIMITED"/>
    <s v="0P1005011860  NUT,HEX,13309722,SEW-EURO  (2305020206 2305020207, 2305020209 )"/>
    <s v="NUT,HEX,13309722,SEW-EURO  (2305020206 2305020207, 2305020209 )"/>
    <n v="2286"/>
    <m/>
    <n v="31"/>
    <s v="EA"/>
    <n v="8.370000000000001"/>
    <n v="259.47000000000003"/>
    <n v="73181600"/>
    <n v="0.25"/>
    <m/>
    <m/>
    <m/>
    <n v="0.1"/>
    <m/>
    <n v="0.18"/>
    <s v="III232"/>
    <n v="64.867500000000007"/>
    <m/>
    <n v="6.4867500000000007"/>
    <n v="59.548364999999997"/>
    <n v="130.902615"/>
    <n v="171801881672"/>
    <s v="1003202"/>
    <x v="1"/>
  </r>
  <r>
    <n v="712"/>
    <n v="56"/>
    <s v="SEW EURODRIVE INDIA PRIVATE LIMITED"/>
    <s v="0P1005011795  KEY,100692,SEW-EURO  (2305020206 2305020208 2305020207)"/>
    <s v="KEY,100692,SEW-EURO  (2305020206 2305020208 2305020207)"/>
    <n v="2245"/>
    <m/>
    <n v="5"/>
    <s v="EA"/>
    <n v="51.81"/>
    <n v="259.05"/>
    <n v="73209090"/>
    <n v="0.25"/>
    <m/>
    <m/>
    <m/>
    <n v="0.1"/>
    <m/>
    <n v="0.18"/>
    <s v="III234"/>
    <n v="64.762500000000003"/>
    <m/>
    <n v="6.4762500000000003"/>
    <n v="59.451974999999997"/>
    <n v="130.69072500000001"/>
    <n v="171801881672"/>
    <s v="1003202"/>
    <x v="1"/>
  </r>
  <r>
    <n v="713"/>
    <n v="120"/>
    <s v="SEW EURODRIVE INDIA PRIVATE LIMITED"/>
    <s v="0P1005011952  KEY,100145,SEW-EURO  (I 2305020209)"/>
    <s v="KEY,100145,SEW-EURO  (I 2305020209)"/>
    <n v="2328"/>
    <m/>
    <n v="5"/>
    <s v="EA"/>
    <n v="50.81"/>
    <n v="254.05"/>
    <s v="73209090"/>
    <n v="0.25"/>
    <m/>
    <m/>
    <m/>
    <n v="0.1"/>
    <m/>
    <n v="0.18"/>
    <s v="III234"/>
    <n v="63.512500000000003"/>
    <m/>
    <n v="6.3512500000000003"/>
    <n v="58.304474999999996"/>
    <n v="128.16822500000001"/>
    <n v="171802178892"/>
    <s v="1003500"/>
    <x v="1"/>
  </r>
  <r>
    <n v="714"/>
    <n v="72"/>
    <s v="SEW EURODRIVE INDIA PRIVATE LIMITED"/>
    <s v="0P1005011823  RTNG RING,114626,SEW-EURO  (2305020206 2305020211)"/>
    <s v="RTNG RING,114626,SEW-EURO  (2305020206 2305020211)"/>
    <n v="2265"/>
    <m/>
    <n v="7"/>
    <s v="EA"/>
    <n v="34.67"/>
    <n v="242.69"/>
    <n v="73182910"/>
    <n v="0.15"/>
    <m/>
    <m/>
    <m/>
    <n v="0.1"/>
    <m/>
    <n v="0.18"/>
    <s v="III232"/>
    <n v="36.403500000000001"/>
    <m/>
    <n v="3.6403500000000002"/>
    <n v="50.892093000000003"/>
    <n v="90.935943000000009"/>
    <n v="171801881672"/>
    <s v="1003202"/>
    <x v="1"/>
  </r>
  <r>
    <n v="715"/>
    <n v="89"/>
    <s v="SEW EURODRIVE INDIA PRIVATE LIMITED"/>
    <s v="0P1005011868  GSKT,13610627,SEW-EURO  (I 2305020208)"/>
    <s v="GSKT,13610627,SEW-EURO  (I 2305020208)"/>
    <n v="2292"/>
    <m/>
    <n v="1"/>
    <s v="EA"/>
    <n v="228.36"/>
    <n v="228.36"/>
    <n v="40169340"/>
    <n v="0.1"/>
    <m/>
    <m/>
    <m/>
    <n v="0.1"/>
    <m/>
    <n v="0.18"/>
    <s v="III123A"/>
    <n v="22.836000000000002"/>
    <m/>
    <n v="2.2836000000000003"/>
    <n v="45.626328000000001"/>
    <n v="70.745928000000006"/>
    <n v="171802178892"/>
    <s v="1003500"/>
    <x v="1"/>
  </r>
  <r>
    <n v="716"/>
    <n v="141"/>
    <s v="SPX INTERNATIONAL LTD"/>
    <s v="0P3922150316  ECC STOP SCREW,4708-0042-03,GD-ENGG  (92816231)"/>
    <s v="ECC STOP SCREW,4708-0042-03,GD-ENGG  (92816231)"/>
    <n v="7848"/>
    <m/>
    <n v="2"/>
    <s v="EA"/>
    <n v="111.5"/>
    <n v="223"/>
    <n v="73181500"/>
    <n v="0.25"/>
    <m/>
    <m/>
    <m/>
    <n v="0.1"/>
    <m/>
    <n v="0.18"/>
    <s v="III232"/>
    <n v="55.75"/>
    <m/>
    <n v="5.5750000000000002"/>
    <n v="51.178499999999993"/>
    <n v="112.5035"/>
    <n v="171902754354"/>
    <s v="1005072"/>
    <x v="1"/>
  </r>
  <r>
    <n v="717"/>
    <n v="85"/>
    <s v="SEW EURODRIVE INDIA PRIVATE LIMITED"/>
    <s v="0P1005011861  SCR,CYL,13237209,SEW-EURO  (I 2305020207)"/>
    <s v="SCR,CYL,13237209,SEW-EURO  (I 2305020207)"/>
    <n v="2287"/>
    <m/>
    <n v="2"/>
    <s v="EA"/>
    <n v="92.66"/>
    <n v="185.32"/>
    <n v="73181500"/>
    <n v="0.25"/>
    <m/>
    <m/>
    <m/>
    <n v="0.1"/>
    <m/>
    <n v="0.18"/>
    <s v="III232"/>
    <n v="46.33"/>
    <m/>
    <n v="4.633"/>
    <n v="42.530939999999994"/>
    <n v="93.493939999999995"/>
    <n v="171802178892"/>
    <s v="1003500"/>
    <x v="1"/>
  </r>
  <r>
    <n v="718"/>
    <n v="70"/>
    <s v="SEW EURODRIVE INDIA PRIVATE LIMITED"/>
    <s v="0P1005011821  KEY,114383,SEW-EURO  (2305020206 2305020211)"/>
    <s v="KEY,114383,SEW-EURO  (2305020206 2305020211)"/>
    <n v="2263"/>
    <m/>
    <n v="8"/>
    <s v="EA"/>
    <n v="22.72"/>
    <n v="181.76"/>
    <n v="73209090"/>
    <n v="0.25"/>
    <m/>
    <m/>
    <m/>
    <n v="0.1"/>
    <m/>
    <n v="0.18"/>
    <s v="III234"/>
    <n v="45.44"/>
    <m/>
    <n v="4.5439999999999996"/>
    <n v="41.713920000000002"/>
    <n v="91.697919999999996"/>
    <n v="171801881672"/>
    <s v="1003202"/>
    <x v="1"/>
  </r>
  <r>
    <n v="719"/>
    <n v="123"/>
    <s v="SEW EURODRIVE INDIA PRIVATE LIMITED"/>
    <s v="0P1005011956  KEY,129143,SEW-EURO  (I 2305020209)"/>
    <s v="KEY,129143,SEW-EURO  (I 2305020209)"/>
    <n v="2331"/>
    <m/>
    <n v="5"/>
    <s v="EA"/>
    <n v="31.089999999999996"/>
    <n v="155.44999999999999"/>
    <s v="73209090"/>
    <n v="0.25"/>
    <m/>
    <m/>
    <m/>
    <n v="0.1"/>
    <m/>
    <n v="0.18"/>
    <s v="III234"/>
    <n v="38.862499999999997"/>
    <m/>
    <n v="3.88625"/>
    <n v="35.675774999999994"/>
    <n v="78.424524999999988"/>
    <n v="171802178892"/>
    <s v="1003500"/>
    <x v="1"/>
  </r>
  <r>
    <n v="720"/>
    <n v="126"/>
    <s v="SEW EURODRIVE INDIA PRIVATE LIMITED"/>
    <s v="0P1005011960  KEY,100048,SEW-EURO  (I 2305020210)"/>
    <s v="KEY,100048,SEW-EURO  (I 2305020210)"/>
    <n v="2334"/>
    <m/>
    <n v="5"/>
    <s v="EA"/>
    <n v="31.089999999999996"/>
    <n v="155.44999999999999"/>
    <s v="73209090"/>
    <n v="0.25"/>
    <m/>
    <m/>
    <m/>
    <n v="0.1"/>
    <m/>
    <n v="0.18"/>
    <s v="III234"/>
    <n v="38.862499999999997"/>
    <m/>
    <n v="3.88625"/>
    <n v="35.675774999999994"/>
    <n v="78.424524999999988"/>
    <n v="171802178892"/>
    <s v="1003500"/>
    <x v="1"/>
  </r>
  <r>
    <n v="721"/>
    <n v="73"/>
    <s v="SEW EURODRIVE INDIA PRIVATE LIMITED"/>
    <s v="0P1005011825  SNAP RING,115207,SEW-EURO  (2305020206 2305020208, 2305020207, 2305020209)"/>
    <s v="SNAP RING,115207,SEW-EURO  (2305020206 2305020208, 2305020207, 2305020209)"/>
    <n v="2267"/>
    <m/>
    <n v="15"/>
    <s v="EA"/>
    <n v="8.3699999999999992"/>
    <n v="125.54999999999998"/>
    <n v="73182910"/>
    <n v="0.15"/>
    <m/>
    <m/>
    <m/>
    <n v="0.1"/>
    <m/>
    <n v="0.18"/>
    <s v="III232"/>
    <n v="18.832499999999996"/>
    <m/>
    <n v="1.8832499999999996"/>
    <n v="26.327834999999997"/>
    <n v="47.043584999999993"/>
    <n v="171801881672"/>
    <s v="1003202"/>
    <x v="1"/>
  </r>
  <r>
    <n v="722"/>
    <n v="142"/>
    <s v="SPX INTERNATIONAL LTD"/>
    <s v="0P3922150317  SUPPORT SCREW,4708-0025-03,GD-ENGG  (I 92816231)"/>
    <s v="SUPPORT SCREW,4708-0025-03,GD-ENGG  (I 92816231)"/>
    <n v="7849"/>
    <m/>
    <n v="1"/>
    <s v="EA"/>
    <n v="111.5"/>
    <n v="111.5"/>
    <n v="73181500"/>
    <n v="0.25"/>
    <m/>
    <m/>
    <m/>
    <n v="0.1"/>
    <m/>
    <n v="0.18"/>
    <s v="III232"/>
    <n v="27.875"/>
    <m/>
    <n v="2.7875000000000001"/>
    <n v="25.589249999999996"/>
    <n v="56.251750000000001"/>
    <n v="171902754354"/>
    <s v="1005072"/>
    <x v="1"/>
  </r>
  <r>
    <n v="723"/>
    <n v="145"/>
    <s v="SPX INTERNATIONAL LTD"/>
    <s v="0P3922150322  SPRG WSHR,4717-0012-03,GD-ENGG  (92816231)"/>
    <s v="SPRG WSHR,4717-0012-03,GD-ENGG  (92816231)"/>
    <n v="7852"/>
    <m/>
    <n v="2"/>
    <s v="EA"/>
    <n v="55.75"/>
    <n v="111.5"/>
    <n v="73182200"/>
    <n v="0.15"/>
    <m/>
    <m/>
    <m/>
    <n v="0.1"/>
    <m/>
    <n v="0.18"/>
    <s v="III232"/>
    <n v="16.724999999999998"/>
    <m/>
    <n v="1.6724999999999999"/>
    <n v="23.381550000000001"/>
    <n v="41.779049999999998"/>
    <n v="171902754354"/>
    <s v="1005072"/>
    <x v="1"/>
  </r>
  <r>
    <n v="724"/>
    <n v="78"/>
    <s v="SEW EURODRIVE INDIA PRIVATE LIMITED"/>
    <s v="0P1005011833  LCK WSHR,118206,SEW-EURO  (2305020206 2305020208, 2305020207, 2305020209)"/>
    <s v="LCK WSHR,118206,SEW-EURO  (2305020206 2305020208, 2305020207, 2305020209)"/>
    <n v="2273"/>
    <m/>
    <n v="27"/>
    <s v="EA"/>
    <n v="3.5900000000000003"/>
    <n v="96.93"/>
    <n v="73182100"/>
    <n v="0.15"/>
    <m/>
    <m/>
    <m/>
    <n v="0.1"/>
    <m/>
    <n v="0.18"/>
    <s v="III232"/>
    <n v="14.5395"/>
    <m/>
    <n v="1.4539500000000001"/>
    <n v="20.326221000000004"/>
    <n v="36.319671000000007"/>
    <n v="171801881672"/>
    <s v="1003202"/>
    <x v="1"/>
  </r>
  <r>
    <n v="725"/>
    <n v="71"/>
    <s v="SEW EURODRIVE INDIA PRIVATE LIMITED"/>
    <s v="0P1005011822  RTNG RING,114618,SEW-EURO  (2305020206 2305020208, 2305020207)"/>
    <s v="RTNG RING,114618,SEW-EURO  (2305020206 2305020208, 2305020207)"/>
    <n v="2264"/>
    <m/>
    <n v="5"/>
    <s v="EA"/>
    <n v="11.959999999999999"/>
    <n v="59.8"/>
    <n v="73182910"/>
    <n v="0.15"/>
    <m/>
    <m/>
    <m/>
    <n v="0.1"/>
    <m/>
    <n v="0.18"/>
    <s v="III232"/>
    <n v="8.9699999999999989"/>
    <m/>
    <n v="0.89699999999999991"/>
    <n v="12.54006"/>
    <n v="22.407060000000001"/>
    <n v="171801881672"/>
    <s v="1003202"/>
    <x v="1"/>
  </r>
  <r>
    <n v="726"/>
    <n v="60"/>
    <s v="SEW EURODRIVE INDIA PRIVATE LIMITED"/>
    <s v="0P1005011800  NUT,HEX,102008,SEW-EURO  (I 2305020208)"/>
    <s v="NUT,HEX,102008,SEW-EURO  (I 2305020208)"/>
    <n v="2249"/>
    <m/>
    <n v="5"/>
    <s v="EA"/>
    <n v="7.17"/>
    <n v="35.85"/>
    <n v="73181600"/>
    <n v="0.25"/>
    <m/>
    <m/>
    <m/>
    <n v="0.1"/>
    <m/>
    <n v="0.18"/>
    <s v="III232"/>
    <n v="8.9625000000000004"/>
    <m/>
    <n v="0.8962500000000001"/>
    <n v="8.2275749999999999"/>
    <n v="18.086325000000002"/>
    <n v="171802178892"/>
    <s v="1003500"/>
    <x v="1"/>
  </r>
  <r>
    <n v="727"/>
    <n v="218"/>
    <s v="Gutor Electronic LLC"/>
    <s v="0P1147010727  SCREW,HEX HEAD,M8X16MM,803-8792,GUTOR  (I 99015754)"/>
    <s v="SCREW,HEX HEAD,M8X16MM,803-8792,GUTOR  (I 99015754)"/>
    <n v="2876"/>
    <m/>
    <n v="2"/>
    <s v="EA"/>
    <n v="10.385"/>
    <n v="20.77"/>
    <n v="73181110"/>
    <n v="0.15"/>
    <m/>
    <m/>
    <m/>
    <n v="0.1"/>
    <m/>
    <n v="0.18"/>
    <s v="III232"/>
    <n v="3.1154999999999999"/>
    <m/>
    <n v="0.31154999999999999"/>
    <n v="4.3554690000000003"/>
    <n v="7.7825190000000006"/>
    <n v="171902723882"/>
    <s v="100501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6F5361-F747-44F9-AF08-3C5A77F9004E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164" showAll="0"/>
    <pivotField showAll="0"/>
    <pivotField numFmtId="164" showAll="0"/>
    <pivotField showAll="0"/>
    <pivotField showAll="0"/>
    <pivotField showAll="0"/>
    <pivotField numFmtId="164" showAll="0"/>
    <pivotField showAll="0"/>
    <pivotField numFmtId="164" showAll="0"/>
    <pivotField showAll="0"/>
    <pivotField numFmtId="164" showAll="0"/>
    <pivotField showAll="0"/>
    <pivotField numFmtId="164" showAll="0"/>
    <pivotField numFmtId="164" showAll="0"/>
    <pivotField numFmtId="164" showAll="0"/>
    <pivotField showAll="0"/>
    <pivotField showAll="0"/>
    <pivotField axis="axisRow" showAll="0">
      <items count="7">
        <item x="0"/>
        <item x="2"/>
        <item x="3"/>
        <item x="1"/>
        <item m="1" x="5"/>
        <item x="4"/>
        <item t="default"/>
      </items>
    </pivotField>
  </pivotFields>
  <rowFields count="1">
    <field x="27"/>
  </rowFields>
  <rowItems count="6">
    <i>
      <x/>
    </i>
    <i>
      <x v="1"/>
    </i>
    <i>
      <x v="2"/>
    </i>
    <i>
      <x v="3"/>
    </i>
    <i>
      <x v="5"/>
    </i>
    <i t="grand">
      <x/>
    </i>
  </rowItems>
  <colItems count="1">
    <i/>
  </colItems>
  <dataFields count="1">
    <dataField name="Sum of Assessable Value" fld="10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D00C-3612-4E7D-BBB3-B4982A645DE0}">
  <dimension ref="A3:B10"/>
  <sheetViews>
    <sheetView workbookViewId="0">
      <selection activeCell="A7" sqref="A7:B7"/>
      <pivotSelection pane="bottomRight" showHeader="1" extendable="1" axis="axisRow" start="3" max="6" activeRow="6" previousRow="6" click="1" r:id="rId1">
        <pivotArea dataOnly="0" fieldPosition="0">
          <references count="1">
            <reference field="27" count="1">
              <x v="3"/>
            </reference>
          </references>
        </pivotArea>
      </pivotSelection>
    </sheetView>
  </sheetViews>
  <sheetFormatPr defaultRowHeight="15"/>
  <cols>
    <col min="1" max="1" width="13.140625" bestFit="1" customWidth="1"/>
    <col min="2" max="2" width="24.140625" style="11" bestFit="1" customWidth="1"/>
  </cols>
  <sheetData>
    <row r="3" spans="1:2">
      <c r="A3" s="34" t="s">
        <v>1815</v>
      </c>
      <c r="B3" s="36" t="s">
        <v>1817</v>
      </c>
    </row>
    <row r="4" spans="1:2">
      <c r="A4" s="35" t="s">
        <v>1812</v>
      </c>
      <c r="B4" s="36">
        <v>986481076.49999845</v>
      </c>
    </row>
    <row r="5" spans="1:2">
      <c r="A5" s="35" t="s">
        <v>1813</v>
      </c>
      <c r="B5" s="36">
        <v>5819677.049999997</v>
      </c>
    </row>
    <row r="6" spans="1:2">
      <c r="A6" s="35" t="s">
        <v>1814</v>
      </c>
      <c r="B6" s="36">
        <v>649529.46</v>
      </c>
    </row>
    <row r="7" spans="1:2">
      <c r="A7" s="35" t="s">
        <v>1810</v>
      </c>
      <c r="B7" s="36">
        <v>116538819.84999999</v>
      </c>
    </row>
    <row r="8" spans="1:2">
      <c r="A8" s="35" t="s">
        <v>1811</v>
      </c>
      <c r="B8" s="36">
        <v>885457.05</v>
      </c>
    </row>
    <row r="9" spans="1:2">
      <c r="A9" s="35" t="s">
        <v>1816</v>
      </c>
      <c r="B9" s="36">
        <v>1110374559.9099984</v>
      </c>
    </row>
    <row r="10" spans="1:2">
      <c r="B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2654-0E69-4760-AE18-DF596404B7B2}">
  <dimension ref="A1:AH733"/>
  <sheetViews>
    <sheetView topLeftCell="D1" workbookViewId="0">
      <selection activeCell="AG2" sqref="AG2"/>
    </sheetView>
  </sheetViews>
  <sheetFormatPr defaultRowHeight="15"/>
  <cols>
    <col min="1" max="1" width="6.85546875" bestFit="1" customWidth="1"/>
    <col min="2" max="2" width="7.7109375" hidden="1" customWidth="1"/>
    <col min="3" max="3" width="30.42578125" customWidth="1"/>
    <col min="4" max="4" width="67.28515625" customWidth="1"/>
    <col min="5" max="5" width="41" customWidth="1"/>
    <col min="6" max="6" width="11.5703125" hidden="1" customWidth="1"/>
    <col min="7" max="7" width="7.5703125" hidden="1" customWidth="1"/>
    <col min="8" max="8" width="11.28515625" style="11" hidden="1" customWidth="1"/>
    <col min="9" max="9" width="8.5703125" customWidth="1"/>
    <col min="10" max="10" width="14.85546875" style="11" hidden="1" customWidth="1"/>
    <col min="11" max="11" width="14.85546875" style="11" customWidth="1"/>
    <col min="12" max="12" width="11" style="11" hidden="1" customWidth="1"/>
    <col min="13" max="13" width="8.28515625" style="11" hidden="1" customWidth="1"/>
    <col min="14" max="14" width="8.7109375" style="11" hidden="1" customWidth="1"/>
    <col min="15" max="15" width="8.42578125" style="11" hidden="1" customWidth="1"/>
    <col min="16" max="16" width="8.7109375" style="11" hidden="1" customWidth="1"/>
    <col min="17" max="17" width="8.28515625" style="11" hidden="1" customWidth="1"/>
    <col min="18" max="18" width="8.7109375" style="11" hidden="1" customWidth="1"/>
    <col min="19" max="19" width="8.5703125" style="11" hidden="1" customWidth="1"/>
    <col min="20" max="20" width="8.7109375" style="11" hidden="1" customWidth="1"/>
    <col min="21" max="21" width="13.85546875" style="11" hidden="1" customWidth="1"/>
    <col min="22" max="22" width="8.5703125" style="11" hidden="1" customWidth="1"/>
    <col min="23" max="23" width="12.28515625" style="11" hidden="1" customWidth="1"/>
    <col min="24" max="25" width="13.85546875" style="11" hidden="1" customWidth="1"/>
    <col min="26" max="26" width="13.140625" style="11" hidden="1" customWidth="1"/>
    <col min="27" max="27" width="0" style="11" hidden="1" customWidth="1"/>
    <col min="28" max="28" width="11" bestFit="1" customWidth="1"/>
    <col min="33" max="33" width="15.28515625" style="11" bestFit="1" customWidth="1"/>
    <col min="34" max="34" width="10" bestFit="1" customWidth="1"/>
  </cols>
  <sheetData>
    <row r="1" spans="1:34">
      <c r="K1" s="10">
        <f>K2/10^7</f>
        <v>111.03745599099992</v>
      </c>
      <c r="AG1" s="10">
        <f>AG2/10^7</f>
        <v>40.069173971499907</v>
      </c>
      <c r="AH1" s="11"/>
    </row>
    <row r="2" spans="1:34">
      <c r="K2" s="11">
        <f>SUBTOTAL(9,K4:K730)</f>
        <v>1110374559.9099991</v>
      </c>
      <c r="AG2" s="11">
        <f>SUBTOTAL(9,AG4:AG730)</f>
        <v>400691739.71499908</v>
      </c>
    </row>
    <row r="3" spans="1:34" ht="46.5" customHeight="1">
      <c r="A3" s="7" t="s">
        <v>0</v>
      </c>
      <c r="B3" s="7" t="s">
        <v>704</v>
      </c>
      <c r="C3" s="8" t="s">
        <v>1</v>
      </c>
      <c r="D3" s="8" t="s">
        <v>2</v>
      </c>
      <c r="E3" s="8" t="s">
        <v>1085</v>
      </c>
      <c r="F3" s="7" t="s">
        <v>702</v>
      </c>
      <c r="G3" s="7" t="s">
        <v>703</v>
      </c>
      <c r="H3" s="32" t="s">
        <v>3</v>
      </c>
      <c r="I3" s="9" t="s">
        <v>4</v>
      </c>
      <c r="J3" s="1" t="s">
        <v>5</v>
      </c>
      <c r="K3" s="12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11</v>
      </c>
      <c r="S3" s="13" t="s">
        <v>13</v>
      </c>
      <c r="T3" s="1" t="s">
        <v>14</v>
      </c>
      <c r="U3" s="14" t="s">
        <v>15</v>
      </c>
      <c r="V3" s="1" t="s">
        <v>16</v>
      </c>
      <c r="W3" s="1" t="s">
        <v>17</v>
      </c>
      <c r="X3" s="1" t="s">
        <v>18</v>
      </c>
      <c r="Y3" s="13" t="s">
        <v>19</v>
      </c>
      <c r="Z3" s="13" t="s">
        <v>20</v>
      </c>
      <c r="AA3" s="13" t="s">
        <v>21</v>
      </c>
      <c r="AB3" s="29" t="s">
        <v>1809</v>
      </c>
      <c r="AC3" s="29" t="s">
        <v>1818</v>
      </c>
      <c r="AD3" s="29" t="s">
        <v>1819</v>
      </c>
      <c r="AE3" s="29" t="s">
        <v>1820</v>
      </c>
      <c r="AF3" s="46" t="s">
        <v>1824</v>
      </c>
      <c r="AG3" s="46" t="s">
        <v>1825</v>
      </c>
    </row>
    <row r="4" spans="1:34">
      <c r="A4" s="2">
        <v>1</v>
      </c>
      <c r="B4" s="2">
        <v>177</v>
      </c>
      <c r="C4" s="3" t="s">
        <v>1065</v>
      </c>
      <c r="D4" s="4" t="s">
        <v>1066</v>
      </c>
      <c r="E4" s="4" t="s">
        <v>1802</v>
      </c>
      <c r="F4" s="2">
        <v>1703</v>
      </c>
      <c r="G4" s="6"/>
      <c r="H4" s="5">
        <v>12009.299999999899</v>
      </c>
      <c r="I4" s="4" t="s">
        <v>76</v>
      </c>
      <c r="J4" s="15">
        <v>300304037.63</v>
      </c>
      <c r="K4" s="16">
        <v>300304037.63</v>
      </c>
      <c r="L4" s="17">
        <v>38151900</v>
      </c>
      <c r="M4" s="18">
        <v>7.4999999999999997E-2</v>
      </c>
      <c r="N4" s="16"/>
      <c r="O4" s="16"/>
      <c r="P4" s="16"/>
      <c r="Q4" s="18">
        <v>0.1</v>
      </c>
      <c r="R4" s="16"/>
      <c r="S4" s="19">
        <v>0.18</v>
      </c>
      <c r="T4" s="16" t="s">
        <v>1067</v>
      </c>
      <c r="U4" s="20">
        <v>22522802.822249997</v>
      </c>
      <c r="V4" s="21"/>
      <c r="W4" s="21">
        <v>2252280.2822249997</v>
      </c>
      <c r="X4" s="21">
        <v>58514241.732205503</v>
      </c>
      <c r="Y4" s="22">
        <v>83289324.836680502</v>
      </c>
      <c r="Z4" s="23"/>
      <c r="AA4" s="24"/>
      <c r="AB4" t="s">
        <v>1812</v>
      </c>
      <c r="AC4">
        <v>2021</v>
      </c>
      <c r="AD4">
        <v>2023</v>
      </c>
      <c r="AE4" t="s">
        <v>1829</v>
      </c>
      <c r="AF4" s="47">
        <v>0.3</v>
      </c>
      <c r="AG4" s="11">
        <f>K4*(1-AF4)</f>
        <v>210212826.34099999</v>
      </c>
      <c r="AH4" t="s">
        <v>1822</v>
      </c>
    </row>
    <row r="5" spans="1:34">
      <c r="A5" s="2">
        <f>A4+1</f>
        <v>2</v>
      </c>
      <c r="B5" s="2">
        <v>173</v>
      </c>
      <c r="C5" s="3" t="s">
        <v>1056</v>
      </c>
      <c r="D5" s="4" t="s">
        <v>1057</v>
      </c>
      <c r="E5" s="4" t="s">
        <v>1799</v>
      </c>
      <c r="F5" s="2">
        <v>1693</v>
      </c>
      <c r="G5" s="6"/>
      <c r="H5" s="33">
        <v>256500</v>
      </c>
      <c r="I5" s="4" t="s">
        <v>76</v>
      </c>
      <c r="J5" s="15">
        <v>79578160.939999893</v>
      </c>
      <c r="K5" s="16">
        <v>79578160.939999893</v>
      </c>
      <c r="L5" s="17">
        <v>2920</v>
      </c>
      <c r="M5" s="18">
        <v>7.4999999999999997E-2</v>
      </c>
      <c r="N5" s="16"/>
      <c r="O5" s="16"/>
      <c r="P5" s="16"/>
      <c r="Q5" s="18">
        <v>0.1</v>
      </c>
      <c r="R5" s="16"/>
      <c r="S5" s="19">
        <v>0.18</v>
      </c>
      <c r="T5" s="16" t="s">
        <v>1058</v>
      </c>
      <c r="U5" s="20">
        <v>5968362.070499992</v>
      </c>
      <c r="V5" s="21"/>
      <c r="W5" s="21">
        <v>596836.20704999927</v>
      </c>
      <c r="X5" s="21">
        <v>15505804.659158977</v>
      </c>
      <c r="Y5" s="22">
        <v>22071002.936708968</v>
      </c>
      <c r="Z5" s="23"/>
      <c r="AA5" s="24"/>
      <c r="AB5" t="s">
        <v>1812</v>
      </c>
      <c r="AC5">
        <v>2021</v>
      </c>
      <c r="AD5">
        <v>2023</v>
      </c>
      <c r="AE5" t="s">
        <v>1821</v>
      </c>
      <c r="AF5" s="47">
        <v>1</v>
      </c>
      <c r="AG5" s="11">
        <f t="shared" ref="AG5:AG68" si="0">K5*(1-AF5)</f>
        <v>0</v>
      </c>
    </row>
    <row r="6" spans="1:34">
      <c r="A6" s="2">
        <f t="shared" ref="A6:A69" si="1">A5+1</f>
        <v>3</v>
      </c>
      <c r="B6" s="2">
        <v>174</v>
      </c>
      <c r="C6" s="3" t="s">
        <v>1049</v>
      </c>
      <c r="D6" s="4" t="s">
        <v>1059</v>
      </c>
      <c r="E6" s="4" t="s">
        <v>1800</v>
      </c>
      <c r="F6" s="2">
        <v>1694</v>
      </c>
      <c r="G6" s="6"/>
      <c r="H6" s="33">
        <v>6679</v>
      </c>
      <c r="I6" s="4" t="s">
        <v>76</v>
      </c>
      <c r="J6" s="15">
        <v>2072134.6499999899</v>
      </c>
      <c r="K6" s="16">
        <v>79578160.939999893</v>
      </c>
      <c r="L6" s="17">
        <v>2920</v>
      </c>
      <c r="M6" s="18">
        <v>7.4999999999999997E-2</v>
      </c>
      <c r="N6" s="16"/>
      <c r="O6" s="16"/>
      <c r="P6" s="16"/>
      <c r="Q6" s="18">
        <v>0.1</v>
      </c>
      <c r="R6" s="16"/>
      <c r="S6" s="19">
        <v>0.18</v>
      </c>
      <c r="T6" s="16" t="s">
        <v>1060</v>
      </c>
      <c r="U6" s="20">
        <v>155410.09874999925</v>
      </c>
      <c r="V6" s="21"/>
      <c r="W6" s="21">
        <v>15541.009874999925</v>
      </c>
      <c r="X6" s="21">
        <v>403755.43655249802</v>
      </c>
      <c r="Y6" s="22">
        <v>574706.5451774972</v>
      </c>
      <c r="Z6" s="23"/>
      <c r="AA6" s="24"/>
      <c r="AB6" t="s">
        <v>1812</v>
      </c>
      <c r="AC6">
        <v>2021</v>
      </c>
      <c r="AD6">
        <v>2023</v>
      </c>
      <c r="AE6" t="s">
        <v>1821</v>
      </c>
      <c r="AF6" s="47">
        <v>1</v>
      </c>
      <c r="AG6" s="11">
        <f t="shared" si="0"/>
        <v>0</v>
      </c>
    </row>
    <row r="7" spans="1:34">
      <c r="A7" s="2">
        <f t="shared" si="1"/>
        <v>4</v>
      </c>
      <c r="B7" s="2">
        <v>175</v>
      </c>
      <c r="C7" s="3" t="s">
        <v>1061</v>
      </c>
      <c r="D7" s="4" t="s">
        <v>1062</v>
      </c>
      <c r="E7" s="4" t="s">
        <v>1801</v>
      </c>
      <c r="F7" s="2">
        <v>1695</v>
      </c>
      <c r="G7" s="6"/>
      <c r="H7" s="33">
        <v>16460</v>
      </c>
      <c r="I7" s="4" t="s">
        <v>76</v>
      </c>
      <c r="J7" s="15">
        <v>5106653.1299999896</v>
      </c>
      <c r="K7" s="16">
        <v>79578160.939999893</v>
      </c>
      <c r="L7" s="17">
        <v>2920</v>
      </c>
      <c r="M7" s="18">
        <v>7.4999999999999997E-2</v>
      </c>
      <c r="N7" s="16"/>
      <c r="O7" s="16"/>
      <c r="P7" s="16"/>
      <c r="Q7" s="18">
        <v>0.1</v>
      </c>
      <c r="R7" s="16"/>
      <c r="S7" s="19">
        <v>0.18</v>
      </c>
      <c r="T7" s="16" t="s">
        <v>1063</v>
      </c>
      <c r="U7" s="20">
        <v>382998.98474999919</v>
      </c>
      <c r="V7" s="21"/>
      <c r="W7" s="21">
        <v>38299.898474999922</v>
      </c>
      <c r="X7" s="21">
        <v>995031.36238049786</v>
      </c>
      <c r="Y7" s="22">
        <v>1416330.2456054969</v>
      </c>
      <c r="Z7" s="23"/>
      <c r="AA7" s="24"/>
      <c r="AB7" t="s">
        <v>1812</v>
      </c>
      <c r="AC7">
        <v>2021</v>
      </c>
      <c r="AD7">
        <v>2023</v>
      </c>
      <c r="AE7" t="s">
        <v>1821</v>
      </c>
      <c r="AF7" s="47">
        <v>1</v>
      </c>
      <c r="AG7" s="11">
        <f t="shared" si="0"/>
        <v>0</v>
      </c>
    </row>
    <row r="8" spans="1:34">
      <c r="A8" s="2">
        <f t="shared" si="1"/>
        <v>5</v>
      </c>
      <c r="B8" s="2">
        <v>176</v>
      </c>
      <c r="C8" s="3" t="s">
        <v>1061</v>
      </c>
      <c r="D8" s="4" t="s">
        <v>1062</v>
      </c>
      <c r="E8" s="4" t="s">
        <v>1801</v>
      </c>
      <c r="F8" s="2">
        <v>1696</v>
      </c>
      <c r="G8" s="6"/>
      <c r="H8" s="33">
        <v>9420</v>
      </c>
      <c r="I8" s="4" t="s">
        <v>76</v>
      </c>
      <c r="J8" s="15">
        <v>2922519.6</v>
      </c>
      <c r="K8" s="16">
        <v>79578160.939999893</v>
      </c>
      <c r="L8" s="17">
        <v>2920</v>
      </c>
      <c r="M8" s="18">
        <v>7.4999999999999997E-2</v>
      </c>
      <c r="N8" s="16"/>
      <c r="O8" s="16"/>
      <c r="P8" s="16"/>
      <c r="Q8" s="18">
        <v>0.1</v>
      </c>
      <c r="R8" s="16"/>
      <c r="S8" s="19">
        <v>0.18</v>
      </c>
      <c r="T8" s="16" t="s">
        <v>1064</v>
      </c>
      <c r="U8" s="20">
        <v>219188.97</v>
      </c>
      <c r="V8" s="21"/>
      <c r="W8" s="21">
        <v>21918.897000000001</v>
      </c>
      <c r="X8" s="21">
        <v>569452.94406000001</v>
      </c>
      <c r="Y8" s="22">
        <v>810560.81105999998</v>
      </c>
      <c r="Z8" s="23"/>
      <c r="AA8" s="24"/>
      <c r="AB8" t="s">
        <v>1812</v>
      </c>
      <c r="AC8">
        <v>2021</v>
      </c>
      <c r="AD8">
        <v>2023</v>
      </c>
      <c r="AE8" t="s">
        <v>1821</v>
      </c>
      <c r="AF8" s="47">
        <v>1</v>
      </c>
      <c r="AG8" s="11">
        <f t="shared" si="0"/>
        <v>0</v>
      </c>
    </row>
    <row r="9" spans="1:34">
      <c r="A9" s="2">
        <f t="shared" si="1"/>
        <v>6</v>
      </c>
      <c r="B9" s="2">
        <v>170</v>
      </c>
      <c r="C9" s="3" t="s">
        <v>1049</v>
      </c>
      <c r="D9" s="4" t="s">
        <v>1050</v>
      </c>
      <c r="E9" s="4" t="s">
        <v>1797</v>
      </c>
      <c r="F9" s="2">
        <v>1690</v>
      </c>
      <c r="G9" s="6"/>
      <c r="H9" s="33">
        <v>263500</v>
      </c>
      <c r="I9" s="4" t="s">
        <v>76</v>
      </c>
      <c r="J9" s="15">
        <v>79127688.329999894</v>
      </c>
      <c r="K9" s="16">
        <v>79127688.329999894</v>
      </c>
      <c r="L9" s="17">
        <v>29182990</v>
      </c>
      <c r="M9" s="18">
        <v>7.4999999999999997E-2</v>
      </c>
      <c r="N9" s="16"/>
      <c r="O9" s="16"/>
      <c r="P9" s="16"/>
      <c r="Q9" s="18">
        <v>0.1</v>
      </c>
      <c r="R9" s="16"/>
      <c r="S9" s="19">
        <v>0.18</v>
      </c>
      <c r="T9" s="16" t="s">
        <v>1051</v>
      </c>
      <c r="U9" s="20">
        <v>5934576.624749992</v>
      </c>
      <c r="V9" s="21"/>
      <c r="W9" s="21">
        <v>593457.6624749992</v>
      </c>
      <c r="X9" s="21">
        <v>15418030.071100479</v>
      </c>
      <c r="Y9" s="22">
        <v>21946064.35832547</v>
      </c>
      <c r="Z9" s="23"/>
      <c r="AA9" s="24"/>
      <c r="AB9" t="s">
        <v>1812</v>
      </c>
      <c r="AC9">
        <v>2021</v>
      </c>
      <c r="AD9">
        <v>2023</v>
      </c>
      <c r="AE9" t="s">
        <v>1821</v>
      </c>
      <c r="AF9" s="47">
        <v>1</v>
      </c>
      <c r="AG9" s="11">
        <f t="shared" si="0"/>
        <v>0</v>
      </c>
      <c r="AH9" t="s">
        <v>1823</v>
      </c>
    </row>
    <row r="10" spans="1:34">
      <c r="A10" s="2">
        <f t="shared" si="1"/>
        <v>7</v>
      </c>
      <c r="B10" s="2">
        <v>171</v>
      </c>
      <c r="C10" s="3" t="s">
        <v>1052</v>
      </c>
      <c r="D10" s="4" t="s">
        <v>1053</v>
      </c>
      <c r="E10" s="4" t="s">
        <v>1798</v>
      </c>
      <c r="F10" s="2">
        <v>1691</v>
      </c>
      <c r="G10" s="6"/>
      <c r="H10" s="33">
        <v>5521</v>
      </c>
      <c r="I10" s="4" t="s">
        <v>76</v>
      </c>
      <c r="J10" s="15">
        <v>1657927.77</v>
      </c>
      <c r="K10" s="16">
        <v>79127688.329999894</v>
      </c>
      <c r="L10" s="17">
        <v>29182990</v>
      </c>
      <c r="M10" s="18">
        <v>7.4999999999999997E-2</v>
      </c>
      <c r="N10" s="16"/>
      <c r="O10" s="16"/>
      <c r="P10" s="16"/>
      <c r="Q10" s="18">
        <v>0.1</v>
      </c>
      <c r="R10" s="16"/>
      <c r="S10" s="19">
        <v>0.18</v>
      </c>
      <c r="T10" s="16" t="s">
        <v>1054</v>
      </c>
      <c r="U10" s="20">
        <v>124344.58275</v>
      </c>
      <c r="V10" s="21"/>
      <c r="W10" s="21">
        <v>12434.458275000001</v>
      </c>
      <c r="X10" s="21">
        <v>323047.22598450002</v>
      </c>
      <c r="Y10" s="22">
        <v>459826.26700950006</v>
      </c>
      <c r="Z10" s="23"/>
      <c r="AA10" s="24"/>
      <c r="AB10" t="s">
        <v>1812</v>
      </c>
      <c r="AC10">
        <v>2021</v>
      </c>
      <c r="AD10">
        <v>2023</v>
      </c>
      <c r="AE10" t="s">
        <v>1821</v>
      </c>
      <c r="AF10" s="47">
        <v>1</v>
      </c>
      <c r="AG10" s="11">
        <f t="shared" si="0"/>
        <v>0</v>
      </c>
      <c r="AH10" t="s">
        <v>1823</v>
      </c>
    </row>
    <row r="11" spans="1:34">
      <c r="A11" s="2">
        <f t="shared" si="1"/>
        <v>8</v>
      </c>
      <c r="B11" s="2">
        <v>172</v>
      </c>
      <c r="C11" s="3" t="s">
        <v>1052</v>
      </c>
      <c r="D11" s="4" t="s">
        <v>1053</v>
      </c>
      <c r="E11" s="4" t="s">
        <v>1798</v>
      </c>
      <c r="F11" s="2">
        <v>1692</v>
      </c>
      <c r="G11" s="6"/>
      <c r="H11" s="33">
        <v>5550</v>
      </c>
      <c r="I11" s="4" t="s">
        <v>76</v>
      </c>
      <c r="J11" s="15">
        <v>1666636.32</v>
      </c>
      <c r="K11" s="16">
        <v>79127688.329999894</v>
      </c>
      <c r="L11" s="17">
        <v>29182990</v>
      </c>
      <c r="M11" s="18">
        <v>7.4999999999999997E-2</v>
      </c>
      <c r="N11" s="16"/>
      <c r="O11" s="16"/>
      <c r="P11" s="16"/>
      <c r="Q11" s="18">
        <v>0.1</v>
      </c>
      <c r="R11" s="16"/>
      <c r="S11" s="19">
        <v>0.18</v>
      </c>
      <c r="T11" s="16" t="s">
        <v>1055</v>
      </c>
      <c r="U11" s="20">
        <v>124997.724</v>
      </c>
      <c r="V11" s="21"/>
      <c r="W11" s="21">
        <v>12499.772400000002</v>
      </c>
      <c r="X11" s="21">
        <v>324744.08695199998</v>
      </c>
      <c r="Y11" s="22">
        <v>462241.58335199999</v>
      </c>
      <c r="Z11" s="23"/>
      <c r="AA11" s="24"/>
      <c r="AB11" t="s">
        <v>1812</v>
      </c>
      <c r="AC11">
        <v>2021</v>
      </c>
      <c r="AD11">
        <v>2023</v>
      </c>
      <c r="AE11" t="s">
        <v>1821</v>
      </c>
      <c r="AF11" s="47">
        <v>1</v>
      </c>
      <c r="AG11" s="11">
        <f t="shared" si="0"/>
        <v>0</v>
      </c>
      <c r="AH11" t="s">
        <v>1823</v>
      </c>
    </row>
    <row r="12" spans="1:34">
      <c r="A12" s="2">
        <f t="shared" si="1"/>
        <v>9</v>
      </c>
      <c r="B12" s="2">
        <v>178</v>
      </c>
      <c r="C12" s="3" t="s">
        <v>1068</v>
      </c>
      <c r="D12" s="4" t="s">
        <v>1069</v>
      </c>
      <c r="E12" s="4" t="s">
        <v>1803</v>
      </c>
      <c r="F12" s="2">
        <v>1704</v>
      </c>
      <c r="G12" s="6"/>
      <c r="H12" s="33">
        <v>2951</v>
      </c>
      <c r="I12" s="4" t="s">
        <v>76</v>
      </c>
      <c r="J12" s="15">
        <v>36542515.899999902</v>
      </c>
      <c r="K12" s="16">
        <v>36542515.899999902</v>
      </c>
      <c r="L12" s="17">
        <v>38151900</v>
      </c>
      <c r="M12" s="18">
        <v>7.4999999999999997E-2</v>
      </c>
      <c r="N12" s="16"/>
      <c r="O12" s="16"/>
      <c r="P12" s="16"/>
      <c r="Q12" s="18">
        <v>0.1</v>
      </c>
      <c r="R12" s="16"/>
      <c r="S12" s="19">
        <v>0.18</v>
      </c>
      <c r="T12" s="16" t="s">
        <v>1070</v>
      </c>
      <c r="U12" s="20">
        <v>2740688.6924999924</v>
      </c>
      <c r="V12" s="21"/>
      <c r="W12" s="21">
        <v>274068.86924999923</v>
      </c>
      <c r="X12" s="21">
        <v>7120309.2231149813</v>
      </c>
      <c r="Y12" s="22">
        <v>10135066.784864973</v>
      </c>
      <c r="Z12" s="23"/>
      <c r="AA12" s="24"/>
      <c r="AB12" t="s">
        <v>1812</v>
      </c>
      <c r="AC12">
        <v>2021</v>
      </c>
      <c r="AD12">
        <v>2023</v>
      </c>
      <c r="AE12" t="s">
        <v>1830</v>
      </c>
      <c r="AF12" s="47">
        <v>0.3</v>
      </c>
      <c r="AG12" s="11">
        <f t="shared" si="0"/>
        <v>25579761.129999928</v>
      </c>
      <c r="AH12" t="s">
        <v>1823</v>
      </c>
    </row>
    <row r="13" spans="1:34">
      <c r="A13" s="2">
        <f t="shared" si="1"/>
        <v>10</v>
      </c>
      <c r="B13" s="2">
        <v>179</v>
      </c>
      <c r="C13" s="3" t="s">
        <v>1071</v>
      </c>
      <c r="D13" s="4" t="s">
        <v>1072</v>
      </c>
      <c r="E13" s="4" t="s">
        <v>1804</v>
      </c>
      <c r="F13" s="2">
        <v>1705</v>
      </c>
      <c r="G13" s="6"/>
      <c r="H13" s="33">
        <v>331</v>
      </c>
      <c r="I13" s="4" t="s">
        <v>76</v>
      </c>
      <c r="J13" s="15">
        <v>4098804.73</v>
      </c>
      <c r="K13" s="16">
        <v>36542515.899999902</v>
      </c>
      <c r="L13" s="17">
        <v>85389000</v>
      </c>
      <c r="M13" s="18">
        <v>7.4999999999999997E-2</v>
      </c>
      <c r="N13" s="16"/>
      <c r="O13" s="16"/>
      <c r="P13" s="16"/>
      <c r="Q13" s="18">
        <v>0.1</v>
      </c>
      <c r="R13" s="16"/>
      <c r="S13" s="19">
        <v>0.18</v>
      </c>
      <c r="T13" s="16" t="s">
        <v>1073</v>
      </c>
      <c r="U13" s="20">
        <v>307410.35475</v>
      </c>
      <c r="V13" s="21"/>
      <c r="W13" s="21">
        <v>30741.035475000001</v>
      </c>
      <c r="X13" s="21">
        <v>798652.10164050001</v>
      </c>
      <c r="Y13" s="22">
        <v>1136803.4918654999</v>
      </c>
      <c r="Z13" s="23"/>
      <c r="AA13" s="24"/>
      <c r="AB13" t="s">
        <v>1812</v>
      </c>
      <c r="AC13">
        <v>2021</v>
      </c>
      <c r="AD13">
        <v>2023</v>
      </c>
      <c r="AE13" t="s">
        <v>1830</v>
      </c>
      <c r="AF13" s="47">
        <v>0.3</v>
      </c>
      <c r="AG13" s="11">
        <f t="shared" si="0"/>
        <v>25579761.129999928</v>
      </c>
      <c r="AH13" t="s">
        <v>1823</v>
      </c>
    </row>
    <row r="14" spans="1:34">
      <c r="A14" s="2">
        <f t="shared" si="1"/>
        <v>11</v>
      </c>
      <c r="B14" s="2">
        <v>180</v>
      </c>
      <c r="C14" s="3" t="s">
        <v>1068</v>
      </c>
      <c r="D14" s="4" t="s">
        <v>1069</v>
      </c>
      <c r="E14" s="4" t="s">
        <v>1803</v>
      </c>
      <c r="F14" s="2">
        <v>1706</v>
      </c>
      <c r="G14" s="6"/>
      <c r="H14" s="33">
        <v>2147</v>
      </c>
      <c r="I14" s="4" t="s">
        <v>76</v>
      </c>
      <c r="J14" s="15">
        <v>26586506.82</v>
      </c>
      <c r="K14" s="16">
        <v>36542515.899999902</v>
      </c>
      <c r="L14" s="17">
        <v>38151900</v>
      </c>
      <c r="M14" s="18">
        <v>7.4999999999999997E-2</v>
      </c>
      <c r="N14" s="16"/>
      <c r="O14" s="16"/>
      <c r="P14" s="16"/>
      <c r="Q14" s="18">
        <v>0.1</v>
      </c>
      <c r="R14" s="16"/>
      <c r="S14" s="19">
        <v>0.18</v>
      </c>
      <c r="T14" s="16" t="s">
        <v>1074</v>
      </c>
      <c r="U14" s="20">
        <v>1993988.0115</v>
      </c>
      <c r="V14" s="21"/>
      <c r="W14" s="21">
        <v>199398.80115000001</v>
      </c>
      <c r="X14" s="21">
        <v>5180380.8538770005</v>
      </c>
      <c r="Y14" s="22">
        <v>7373767.6665270012</v>
      </c>
      <c r="Z14" s="23"/>
      <c r="AA14" s="24"/>
      <c r="AB14" t="s">
        <v>1812</v>
      </c>
      <c r="AC14">
        <v>2021</v>
      </c>
      <c r="AD14">
        <v>2023</v>
      </c>
      <c r="AE14" t="s">
        <v>1830</v>
      </c>
      <c r="AF14" s="47">
        <v>0.3</v>
      </c>
      <c r="AG14" s="11">
        <f t="shared" si="0"/>
        <v>25579761.129999928</v>
      </c>
      <c r="AH14" t="s">
        <v>1823</v>
      </c>
    </row>
    <row r="15" spans="1:34">
      <c r="A15" s="2">
        <f t="shared" si="1"/>
        <v>12</v>
      </c>
      <c r="B15" s="2">
        <v>123</v>
      </c>
      <c r="C15" s="3" t="s">
        <v>951</v>
      </c>
      <c r="D15" s="4" t="s">
        <v>952</v>
      </c>
      <c r="E15" s="4" t="s">
        <v>1750</v>
      </c>
      <c r="F15" s="2">
        <v>803</v>
      </c>
      <c r="G15" s="6"/>
      <c r="H15" s="33">
        <v>300</v>
      </c>
      <c r="I15" s="4" t="s">
        <v>22</v>
      </c>
      <c r="J15" s="15">
        <v>9852588.7400000002</v>
      </c>
      <c r="K15" s="16">
        <v>9852588.7400000002</v>
      </c>
      <c r="L15" s="17">
        <v>84779010</v>
      </c>
      <c r="M15" s="18">
        <v>7.4999999999999997E-2</v>
      </c>
      <c r="N15" s="16"/>
      <c r="O15" s="16"/>
      <c r="P15" s="16"/>
      <c r="Q15" s="18">
        <v>0.1</v>
      </c>
      <c r="R15" s="16"/>
      <c r="S15" s="19">
        <v>0.18</v>
      </c>
      <c r="T15" s="16" t="s">
        <v>953</v>
      </c>
      <c r="U15" s="20">
        <v>738944.15549999999</v>
      </c>
      <c r="V15" s="21"/>
      <c r="W15" s="21">
        <v>73894.415550000005</v>
      </c>
      <c r="X15" s="21">
        <v>1919776.9159889999</v>
      </c>
      <c r="Y15" s="22">
        <v>2732615.4870389998</v>
      </c>
      <c r="Z15" s="23"/>
      <c r="AA15" s="24"/>
      <c r="AB15" t="s">
        <v>1810</v>
      </c>
      <c r="AC15">
        <v>2021</v>
      </c>
      <c r="AD15">
        <v>2023</v>
      </c>
      <c r="AF15" s="37">
        <f>VLOOKUP(AB15,Sheet2!$C$3:$E$8,3,FALSE)</f>
        <v>0.1</v>
      </c>
      <c r="AG15" s="11">
        <f t="shared" si="0"/>
        <v>8867329.8660000004</v>
      </c>
    </row>
    <row r="16" spans="1:34">
      <c r="A16" s="2">
        <f t="shared" si="1"/>
        <v>13</v>
      </c>
      <c r="B16" s="2">
        <v>181</v>
      </c>
      <c r="C16" s="3" t="s">
        <v>1075</v>
      </c>
      <c r="D16" s="4" t="s">
        <v>1076</v>
      </c>
      <c r="E16" s="4" t="s">
        <v>1805</v>
      </c>
      <c r="F16" s="2">
        <v>1707</v>
      </c>
      <c r="G16" s="6"/>
      <c r="H16" s="33">
        <v>31200</v>
      </c>
      <c r="I16" s="4" t="s">
        <v>76</v>
      </c>
      <c r="J16" s="15">
        <v>9396310.9299999904</v>
      </c>
      <c r="K16" s="16">
        <v>9396310.9299999904</v>
      </c>
      <c r="L16" s="17">
        <v>29309099</v>
      </c>
      <c r="M16" s="18">
        <v>7.4999999999999997E-2</v>
      </c>
      <c r="N16" s="16"/>
      <c r="O16" s="16"/>
      <c r="P16" s="16"/>
      <c r="Q16" s="18">
        <v>0.1</v>
      </c>
      <c r="R16" s="16"/>
      <c r="S16" s="19">
        <v>0.18</v>
      </c>
      <c r="T16" s="16" t="s">
        <v>1077</v>
      </c>
      <c r="U16" s="20">
        <v>704723.31974999921</v>
      </c>
      <c r="V16" s="21"/>
      <c r="W16" s="21">
        <v>70472.331974999921</v>
      </c>
      <c r="X16" s="21">
        <v>1830871.1847104982</v>
      </c>
      <c r="Y16" s="22">
        <v>2606066.8364354973</v>
      </c>
      <c r="Z16" s="23"/>
      <c r="AA16" s="24"/>
      <c r="AB16" t="s">
        <v>1812</v>
      </c>
      <c r="AC16">
        <v>2021</v>
      </c>
      <c r="AD16">
        <v>2023</v>
      </c>
      <c r="AE16" t="s">
        <v>1831</v>
      </c>
      <c r="AF16" s="47">
        <v>1</v>
      </c>
      <c r="AG16" s="11">
        <f t="shared" si="0"/>
        <v>0</v>
      </c>
    </row>
    <row r="17" spans="1:33">
      <c r="A17" s="2">
        <f t="shared" si="1"/>
        <v>14</v>
      </c>
      <c r="B17" s="2">
        <v>182</v>
      </c>
      <c r="C17" s="3" t="s">
        <v>699</v>
      </c>
      <c r="D17" s="4" t="s">
        <v>1078</v>
      </c>
      <c r="E17" s="4" t="s">
        <v>1806</v>
      </c>
      <c r="F17" s="2">
        <v>1710</v>
      </c>
      <c r="G17" s="6"/>
      <c r="H17" s="33">
        <v>2380</v>
      </c>
      <c r="I17" s="4" t="s">
        <v>76</v>
      </c>
      <c r="J17" s="15">
        <v>7551951.7999999896</v>
      </c>
      <c r="K17" s="16">
        <v>7551951.7999999896</v>
      </c>
      <c r="L17" s="17">
        <v>2931900090</v>
      </c>
      <c r="M17" s="18">
        <v>7.4999999999999997E-2</v>
      </c>
      <c r="N17" s="16"/>
      <c r="O17" s="16"/>
      <c r="P17" s="16"/>
      <c r="Q17" s="18">
        <v>0.1</v>
      </c>
      <c r="R17" s="16"/>
      <c r="S17" s="19">
        <v>0.18</v>
      </c>
      <c r="T17" s="16" t="s">
        <v>1079</v>
      </c>
      <c r="U17" s="20">
        <v>566396.38499999919</v>
      </c>
      <c r="V17" s="21"/>
      <c r="W17" s="21">
        <v>56639.638499999921</v>
      </c>
      <c r="X17" s="21">
        <v>1471497.808229998</v>
      </c>
      <c r="Y17" s="22">
        <v>2094533.8317299969</v>
      </c>
      <c r="Z17" s="23"/>
      <c r="AA17" s="24"/>
      <c r="AB17" t="s">
        <v>1812</v>
      </c>
      <c r="AC17">
        <v>2021</v>
      </c>
      <c r="AD17">
        <v>2023</v>
      </c>
      <c r="AE17" t="s">
        <v>1832</v>
      </c>
      <c r="AF17" s="47">
        <v>1</v>
      </c>
      <c r="AG17" s="11">
        <f t="shared" si="0"/>
        <v>0</v>
      </c>
    </row>
    <row r="18" spans="1:33">
      <c r="A18" s="2">
        <f t="shared" si="1"/>
        <v>15</v>
      </c>
      <c r="B18" s="2">
        <v>220</v>
      </c>
      <c r="C18" s="3" t="s">
        <v>177</v>
      </c>
      <c r="D18" s="4" t="s">
        <v>192</v>
      </c>
      <c r="E18" s="4" t="s">
        <v>1204</v>
      </c>
      <c r="F18" s="2">
        <v>1211</v>
      </c>
      <c r="G18" s="6"/>
      <c r="H18" s="5">
        <v>2</v>
      </c>
      <c r="I18" s="4" t="s">
        <v>22</v>
      </c>
      <c r="J18" s="15">
        <v>3026400.45</v>
      </c>
      <c r="K18" s="16">
        <v>6052800.9000000004</v>
      </c>
      <c r="L18" s="17">
        <v>40169390</v>
      </c>
      <c r="M18" s="18">
        <v>0.1</v>
      </c>
      <c r="N18" s="16"/>
      <c r="O18" s="16"/>
      <c r="P18" s="16"/>
      <c r="Q18" s="18">
        <v>0.1</v>
      </c>
      <c r="R18" s="16"/>
      <c r="S18" s="19">
        <v>0.18</v>
      </c>
      <c r="T18" s="16" t="s">
        <v>40</v>
      </c>
      <c r="U18" s="20">
        <v>605280.09000000008</v>
      </c>
      <c r="V18" s="21"/>
      <c r="W18" s="21">
        <v>60528.009000000013</v>
      </c>
      <c r="X18" s="21">
        <v>1209349.6198199999</v>
      </c>
      <c r="Y18" s="22">
        <v>1875157.7188200001</v>
      </c>
      <c r="Z18" s="23">
        <v>171700748192</v>
      </c>
      <c r="AA18" s="24" t="s">
        <v>184</v>
      </c>
      <c r="AB18" t="s">
        <v>1810</v>
      </c>
      <c r="AC18">
        <v>2021</v>
      </c>
      <c r="AD18">
        <v>2023</v>
      </c>
      <c r="AF18" s="37">
        <f>VLOOKUP(AB18,Sheet2!$C$3:$E$8,3,FALSE)</f>
        <v>0.1</v>
      </c>
      <c r="AG18" s="11">
        <f t="shared" si="0"/>
        <v>5447520.8100000005</v>
      </c>
    </row>
    <row r="19" spans="1:33">
      <c r="A19" s="2">
        <f t="shared" si="1"/>
        <v>16</v>
      </c>
      <c r="B19" s="2">
        <v>221</v>
      </c>
      <c r="C19" s="3" t="s">
        <v>177</v>
      </c>
      <c r="D19" s="4" t="s">
        <v>193</v>
      </c>
      <c r="E19" s="4" t="s">
        <v>1205</v>
      </c>
      <c r="F19" s="2">
        <v>1212</v>
      </c>
      <c r="G19" s="6"/>
      <c r="H19" s="5">
        <v>2</v>
      </c>
      <c r="I19" s="4" t="s">
        <v>22</v>
      </c>
      <c r="J19" s="15">
        <v>3026400.45</v>
      </c>
      <c r="K19" s="16">
        <v>6052800.9000000004</v>
      </c>
      <c r="L19" s="17">
        <v>40169390</v>
      </c>
      <c r="M19" s="18">
        <v>0.1</v>
      </c>
      <c r="N19" s="16"/>
      <c r="O19" s="16"/>
      <c r="P19" s="16"/>
      <c r="Q19" s="18">
        <v>0.1</v>
      </c>
      <c r="R19" s="16"/>
      <c r="S19" s="19">
        <v>0.18</v>
      </c>
      <c r="T19" s="16" t="s">
        <v>40</v>
      </c>
      <c r="U19" s="20">
        <v>605280.09000000008</v>
      </c>
      <c r="V19" s="21"/>
      <c r="W19" s="21">
        <v>60528.009000000013</v>
      </c>
      <c r="X19" s="21">
        <v>1209349.6198199999</v>
      </c>
      <c r="Y19" s="22">
        <v>1875157.7188200001</v>
      </c>
      <c r="Z19" s="23">
        <v>171700748192</v>
      </c>
      <c r="AA19" s="24" t="s">
        <v>184</v>
      </c>
      <c r="AB19" t="s">
        <v>1810</v>
      </c>
      <c r="AC19">
        <v>2021</v>
      </c>
      <c r="AD19">
        <v>2023</v>
      </c>
      <c r="AF19" s="37">
        <f>VLOOKUP(AB19,Sheet2!$C$3:$E$8,3,FALSE)</f>
        <v>0.1</v>
      </c>
      <c r="AG19" s="11">
        <f t="shared" si="0"/>
        <v>5447520.8100000005</v>
      </c>
    </row>
    <row r="20" spans="1:33">
      <c r="A20" s="2">
        <f t="shared" si="1"/>
        <v>17</v>
      </c>
      <c r="B20" s="2">
        <v>66</v>
      </c>
      <c r="C20" s="3" t="s">
        <v>68</v>
      </c>
      <c r="D20" s="4" t="s">
        <v>835</v>
      </c>
      <c r="E20" s="4" t="s">
        <v>1693</v>
      </c>
      <c r="F20" s="2">
        <v>93</v>
      </c>
      <c r="G20" s="6"/>
      <c r="H20" s="33">
        <v>25</v>
      </c>
      <c r="I20" s="4" t="s">
        <v>22</v>
      </c>
      <c r="J20" s="15">
        <v>3801322.41</v>
      </c>
      <c r="K20" s="16">
        <v>3801322.41</v>
      </c>
      <c r="L20" s="17">
        <v>84799070</v>
      </c>
      <c r="M20" s="18">
        <v>7.4999999999999997E-2</v>
      </c>
      <c r="N20" s="16"/>
      <c r="O20" s="16"/>
      <c r="P20" s="16"/>
      <c r="Q20" s="18">
        <v>0.1</v>
      </c>
      <c r="R20" s="16"/>
      <c r="S20" s="19">
        <v>0.18</v>
      </c>
      <c r="T20" s="16" t="s">
        <v>836</v>
      </c>
      <c r="U20" s="20">
        <v>285099.18075</v>
      </c>
      <c r="V20" s="21"/>
      <c r="W20" s="21">
        <v>28509.918075000001</v>
      </c>
      <c r="X20" s="21">
        <v>740687.67158849991</v>
      </c>
      <c r="Y20" s="22">
        <v>1054296.7704134998</v>
      </c>
      <c r="Z20" s="23"/>
      <c r="AA20" s="24"/>
      <c r="AB20" t="s">
        <v>1810</v>
      </c>
      <c r="AC20">
        <v>2021</v>
      </c>
      <c r="AD20">
        <v>2023</v>
      </c>
      <c r="AF20" s="37">
        <f>VLOOKUP(AB20,Sheet2!$C$3:$E$8,3,FALSE)</f>
        <v>0.1</v>
      </c>
      <c r="AG20" s="11">
        <f t="shared" si="0"/>
        <v>3421190.1690000002</v>
      </c>
    </row>
    <row r="21" spans="1:33">
      <c r="A21" s="2">
        <f t="shared" si="1"/>
        <v>18</v>
      </c>
      <c r="B21" s="2">
        <v>222</v>
      </c>
      <c r="C21" s="3" t="s">
        <v>177</v>
      </c>
      <c r="D21" s="4" t="s">
        <v>194</v>
      </c>
      <c r="E21" s="4" t="s">
        <v>1206</v>
      </c>
      <c r="F21" s="2">
        <v>1213</v>
      </c>
      <c r="G21" s="6"/>
      <c r="H21" s="5">
        <v>1</v>
      </c>
      <c r="I21" s="4" t="s">
        <v>22</v>
      </c>
      <c r="J21" s="15">
        <v>3026400.11</v>
      </c>
      <c r="K21" s="16">
        <v>3026400.11</v>
      </c>
      <c r="L21" s="17">
        <v>40169390</v>
      </c>
      <c r="M21" s="18">
        <v>0.1</v>
      </c>
      <c r="N21" s="16"/>
      <c r="O21" s="16"/>
      <c r="P21" s="16"/>
      <c r="Q21" s="18">
        <v>0.1</v>
      </c>
      <c r="R21" s="16"/>
      <c r="S21" s="19">
        <v>0.18</v>
      </c>
      <c r="T21" s="16" t="s">
        <v>40</v>
      </c>
      <c r="U21" s="20">
        <v>302640.011</v>
      </c>
      <c r="V21" s="21"/>
      <c r="W21" s="21">
        <v>30264.001100000001</v>
      </c>
      <c r="X21" s="21">
        <v>604674.74197799992</v>
      </c>
      <c r="Y21" s="22">
        <v>937578.75407799985</v>
      </c>
      <c r="Z21" s="23">
        <v>171700748192</v>
      </c>
      <c r="AA21" s="24" t="s">
        <v>184</v>
      </c>
      <c r="AB21" t="s">
        <v>1810</v>
      </c>
      <c r="AC21">
        <v>2021</v>
      </c>
      <c r="AD21">
        <v>2023</v>
      </c>
      <c r="AF21" s="37">
        <f>VLOOKUP(AB21,Sheet2!$C$3:$E$8,3,FALSE)</f>
        <v>0.1</v>
      </c>
      <c r="AG21" s="11">
        <f t="shared" si="0"/>
        <v>2723760.0989999999</v>
      </c>
    </row>
    <row r="22" spans="1:33">
      <c r="A22" s="2">
        <f t="shared" si="1"/>
        <v>19</v>
      </c>
      <c r="B22" s="2">
        <v>278</v>
      </c>
      <c r="C22" s="3" t="s">
        <v>177</v>
      </c>
      <c r="D22" s="4" t="s">
        <v>246</v>
      </c>
      <c r="E22" s="4" t="s">
        <v>1255</v>
      </c>
      <c r="F22" s="2">
        <v>1321</v>
      </c>
      <c r="G22" s="6"/>
      <c r="H22" s="5">
        <v>5</v>
      </c>
      <c r="I22" s="4" t="s">
        <v>22</v>
      </c>
      <c r="J22" s="15">
        <v>568222.11</v>
      </c>
      <c r="K22" s="16">
        <v>2841110.55</v>
      </c>
      <c r="L22" s="17">
        <v>40169390</v>
      </c>
      <c r="M22" s="18">
        <v>0.1</v>
      </c>
      <c r="N22" s="16"/>
      <c r="O22" s="16"/>
      <c r="P22" s="16"/>
      <c r="Q22" s="18">
        <v>0.1</v>
      </c>
      <c r="R22" s="16"/>
      <c r="S22" s="19">
        <v>0.18</v>
      </c>
      <c r="T22" s="16" t="s">
        <v>40</v>
      </c>
      <c r="U22" s="20">
        <v>284111.05499999999</v>
      </c>
      <c r="V22" s="21"/>
      <c r="W22" s="21">
        <v>28411.105500000001</v>
      </c>
      <c r="X22" s="21">
        <v>567653.88789000001</v>
      </c>
      <c r="Y22" s="22">
        <v>880176.04839000001</v>
      </c>
      <c r="Z22" s="23">
        <v>171700748192</v>
      </c>
      <c r="AA22" s="24" t="s">
        <v>184</v>
      </c>
      <c r="AB22" t="s">
        <v>1810</v>
      </c>
      <c r="AC22">
        <v>2021</v>
      </c>
      <c r="AD22">
        <v>2023</v>
      </c>
      <c r="AF22" s="37">
        <f>VLOOKUP(AB22,Sheet2!$C$3:$E$8,3,FALSE)</f>
        <v>0.1</v>
      </c>
      <c r="AG22" s="11">
        <f t="shared" si="0"/>
        <v>2556999.4950000001</v>
      </c>
    </row>
    <row r="23" spans="1:33">
      <c r="A23" s="2">
        <f t="shared" si="1"/>
        <v>20</v>
      </c>
      <c r="B23" s="2">
        <v>9</v>
      </c>
      <c r="C23" s="3" t="s">
        <v>37</v>
      </c>
      <c r="D23" s="4" t="s">
        <v>722</v>
      </c>
      <c r="E23" s="4" t="s">
        <v>1636</v>
      </c>
      <c r="F23" s="2">
        <v>34</v>
      </c>
      <c r="G23" s="6"/>
      <c r="H23" s="5">
        <v>2</v>
      </c>
      <c r="I23" s="4" t="s">
        <v>22</v>
      </c>
      <c r="J23" s="15">
        <v>2605333.46</v>
      </c>
      <c r="K23" s="16">
        <v>2605333.46</v>
      </c>
      <c r="L23" s="17">
        <v>85389000</v>
      </c>
      <c r="M23" s="18">
        <v>7.4999999999999997E-2</v>
      </c>
      <c r="N23" s="16"/>
      <c r="O23" s="16"/>
      <c r="P23" s="16"/>
      <c r="Q23" s="18">
        <v>0.1</v>
      </c>
      <c r="R23" s="16"/>
      <c r="S23" s="19">
        <v>0.18</v>
      </c>
      <c r="T23" s="16" t="s">
        <v>723</v>
      </c>
      <c r="U23" s="20">
        <v>195400.00949999999</v>
      </c>
      <c r="V23" s="21"/>
      <c r="W23" s="21">
        <v>19540.000949999998</v>
      </c>
      <c r="X23" s="21">
        <v>507649.22468099999</v>
      </c>
      <c r="Y23" s="22">
        <v>722589.23513099994</v>
      </c>
      <c r="Z23" s="23"/>
      <c r="AA23" s="24"/>
      <c r="AB23" t="s">
        <v>1810</v>
      </c>
      <c r="AC23">
        <v>2021</v>
      </c>
      <c r="AD23">
        <v>2023</v>
      </c>
      <c r="AF23" s="37">
        <f>VLOOKUP(AB23,Sheet2!$C$3:$E$8,3,FALSE)</f>
        <v>0.1</v>
      </c>
      <c r="AG23" s="11">
        <f t="shared" si="0"/>
        <v>2344800.1140000001</v>
      </c>
    </row>
    <row r="24" spans="1:33">
      <c r="A24" s="2">
        <f t="shared" si="1"/>
        <v>21</v>
      </c>
      <c r="B24" s="2">
        <v>10</v>
      </c>
      <c r="C24" s="3" t="s">
        <v>37</v>
      </c>
      <c r="D24" s="4" t="s">
        <v>724</v>
      </c>
      <c r="E24" s="4" t="s">
        <v>1637</v>
      </c>
      <c r="F24" s="2">
        <v>35</v>
      </c>
      <c r="G24" s="6"/>
      <c r="H24" s="5">
        <v>2</v>
      </c>
      <c r="I24" s="4" t="s">
        <v>22</v>
      </c>
      <c r="J24" s="15">
        <v>2605332.25</v>
      </c>
      <c r="K24" s="16">
        <v>2605332.25</v>
      </c>
      <c r="L24" s="17">
        <v>85389000</v>
      </c>
      <c r="M24" s="18">
        <v>7.4999999999999997E-2</v>
      </c>
      <c r="N24" s="16"/>
      <c r="O24" s="16"/>
      <c r="P24" s="16"/>
      <c r="Q24" s="18">
        <v>0.1</v>
      </c>
      <c r="R24" s="16"/>
      <c r="S24" s="19">
        <v>0.18</v>
      </c>
      <c r="T24" s="16" t="s">
        <v>725</v>
      </c>
      <c r="U24" s="20">
        <v>195399.91874999998</v>
      </c>
      <c r="V24" s="21"/>
      <c r="W24" s="21">
        <v>19539.991875</v>
      </c>
      <c r="X24" s="21">
        <v>507648.98891249998</v>
      </c>
      <c r="Y24" s="22">
        <v>722588.89953749999</v>
      </c>
      <c r="Z24" s="23"/>
      <c r="AA24" s="24"/>
      <c r="AB24" t="s">
        <v>1810</v>
      </c>
      <c r="AC24">
        <v>2021</v>
      </c>
      <c r="AD24">
        <v>2023</v>
      </c>
      <c r="AF24" s="37">
        <f>VLOOKUP(AB24,Sheet2!$C$3:$E$8,3,FALSE)</f>
        <v>0.1</v>
      </c>
      <c r="AG24" s="11">
        <f t="shared" si="0"/>
        <v>2344799.0249999999</v>
      </c>
    </row>
    <row r="25" spans="1:33">
      <c r="A25" s="2">
        <f t="shared" si="1"/>
        <v>22</v>
      </c>
      <c r="B25" s="2">
        <v>98</v>
      </c>
      <c r="C25" s="3" t="s">
        <v>441</v>
      </c>
      <c r="D25" s="4" t="s">
        <v>898</v>
      </c>
      <c r="E25" s="4" t="s">
        <v>1725</v>
      </c>
      <c r="F25" s="2">
        <v>498</v>
      </c>
      <c r="G25" s="6"/>
      <c r="H25" s="33">
        <v>380</v>
      </c>
      <c r="I25" s="4" t="s">
        <v>22</v>
      </c>
      <c r="J25" s="15">
        <v>2366262.9700000002</v>
      </c>
      <c r="K25" s="16">
        <v>2366262.9700000002</v>
      </c>
      <c r="L25" s="17">
        <v>68061000</v>
      </c>
      <c r="M25" s="18">
        <v>7.4999999999999997E-2</v>
      </c>
      <c r="N25" s="16"/>
      <c r="O25" s="16"/>
      <c r="P25" s="16"/>
      <c r="Q25" s="18">
        <v>0.1</v>
      </c>
      <c r="R25" s="16"/>
      <c r="S25" s="19">
        <v>0.18</v>
      </c>
      <c r="T25" s="16" t="s">
        <v>899</v>
      </c>
      <c r="U25" s="20">
        <v>177469.72275000002</v>
      </c>
      <c r="V25" s="21"/>
      <c r="W25" s="21">
        <v>17746.972275000004</v>
      </c>
      <c r="X25" s="21">
        <v>461066.33970450005</v>
      </c>
      <c r="Y25" s="22">
        <v>656283.03472950007</v>
      </c>
      <c r="Z25" s="23"/>
      <c r="AA25" s="24"/>
      <c r="AB25" t="s">
        <v>1810</v>
      </c>
      <c r="AC25">
        <v>2021</v>
      </c>
      <c r="AD25">
        <v>2023</v>
      </c>
      <c r="AF25" s="37">
        <f>VLOOKUP(AB25,Sheet2!$C$3:$E$8,3,FALSE)</f>
        <v>0.1</v>
      </c>
      <c r="AG25" s="11">
        <f t="shared" si="0"/>
        <v>2129636.6730000004</v>
      </c>
    </row>
    <row r="26" spans="1:33">
      <c r="A26" s="2">
        <f t="shared" si="1"/>
        <v>23</v>
      </c>
      <c r="B26" s="2">
        <v>269</v>
      </c>
      <c r="C26" s="3" t="s">
        <v>177</v>
      </c>
      <c r="D26" s="4" t="s">
        <v>237</v>
      </c>
      <c r="E26" s="4" t="s">
        <v>1246</v>
      </c>
      <c r="F26" s="2">
        <v>1312</v>
      </c>
      <c r="G26" s="6"/>
      <c r="H26" s="5">
        <v>3</v>
      </c>
      <c r="I26" s="4" t="s">
        <v>22</v>
      </c>
      <c r="J26" s="15">
        <v>697924.94666666666</v>
      </c>
      <c r="K26" s="16">
        <v>2093774.8399999999</v>
      </c>
      <c r="L26" s="17">
        <v>40169990</v>
      </c>
      <c r="M26" s="18">
        <v>0.1</v>
      </c>
      <c r="N26" s="16"/>
      <c r="O26" s="16"/>
      <c r="P26" s="16"/>
      <c r="Q26" s="18">
        <v>0.1</v>
      </c>
      <c r="R26" s="16"/>
      <c r="S26" s="19">
        <v>0.18</v>
      </c>
      <c r="T26" s="16" t="s">
        <v>40</v>
      </c>
      <c r="U26" s="20">
        <v>209377.484</v>
      </c>
      <c r="V26" s="21"/>
      <c r="W26" s="21">
        <v>20937.7484</v>
      </c>
      <c r="X26" s="21">
        <v>418336.213032</v>
      </c>
      <c r="Y26" s="22">
        <v>648651.44543199998</v>
      </c>
      <c r="Z26" s="23">
        <v>171700748192</v>
      </c>
      <c r="AA26" s="24" t="s">
        <v>184</v>
      </c>
      <c r="AB26" t="s">
        <v>1810</v>
      </c>
      <c r="AC26">
        <v>2021</v>
      </c>
      <c r="AD26">
        <v>2023</v>
      </c>
      <c r="AF26" s="37">
        <f>VLOOKUP(AB26,Sheet2!$C$3:$E$8,3,FALSE)</f>
        <v>0.1</v>
      </c>
      <c r="AG26" s="11">
        <f t="shared" si="0"/>
        <v>1884397.3559999999</v>
      </c>
    </row>
    <row r="27" spans="1:33">
      <c r="A27" s="2">
        <f t="shared" si="1"/>
        <v>24</v>
      </c>
      <c r="B27" s="2">
        <v>24</v>
      </c>
      <c r="C27" s="3" t="s">
        <v>37</v>
      </c>
      <c r="D27" s="4" t="s">
        <v>752</v>
      </c>
      <c r="E27" s="4" t="s">
        <v>1651</v>
      </c>
      <c r="F27" s="2">
        <v>49</v>
      </c>
      <c r="G27" s="6"/>
      <c r="H27" s="33">
        <v>1</v>
      </c>
      <c r="I27" s="4" t="s">
        <v>22</v>
      </c>
      <c r="J27" s="15">
        <v>2079374.5</v>
      </c>
      <c r="K27" s="16">
        <v>2079374.5</v>
      </c>
      <c r="L27" s="17">
        <v>85389000</v>
      </c>
      <c r="M27" s="18">
        <v>7.4999999999999997E-2</v>
      </c>
      <c r="N27" s="16"/>
      <c r="O27" s="16"/>
      <c r="P27" s="16"/>
      <c r="Q27" s="18">
        <v>0.1</v>
      </c>
      <c r="R27" s="16"/>
      <c r="S27" s="19">
        <v>0.18</v>
      </c>
      <c r="T27" s="16" t="s">
        <v>753</v>
      </c>
      <c r="U27" s="20">
        <v>155953.08749999999</v>
      </c>
      <c r="V27" s="21"/>
      <c r="W27" s="21">
        <v>15595.30875</v>
      </c>
      <c r="X27" s="21">
        <v>405166.12132499996</v>
      </c>
      <c r="Y27" s="22">
        <v>576714.51757499995</v>
      </c>
      <c r="Z27" s="23"/>
      <c r="AA27" s="24"/>
      <c r="AB27" t="s">
        <v>1810</v>
      </c>
      <c r="AC27">
        <v>2021</v>
      </c>
      <c r="AD27">
        <v>2023</v>
      </c>
      <c r="AF27" s="37">
        <f>VLOOKUP(AB27,Sheet2!$C$3:$E$8,3,FALSE)</f>
        <v>0.1</v>
      </c>
      <c r="AG27" s="11">
        <f t="shared" si="0"/>
        <v>1871437.05</v>
      </c>
    </row>
    <row r="28" spans="1:33">
      <c r="A28" s="2">
        <f t="shared" si="1"/>
        <v>25</v>
      </c>
      <c r="B28" s="2">
        <v>277</v>
      </c>
      <c r="C28" s="3" t="s">
        <v>177</v>
      </c>
      <c r="D28" s="4" t="s">
        <v>245</v>
      </c>
      <c r="E28" s="4" t="s">
        <v>1254</v>
      </c>
      <c r="F28" s="2">
        <v>1320</v>
      </c>
      <c r="G28" s="6"/>
      <c r="H28" s="5">
        <v>3</v>
      </c>
      <c r="I28" s="4" t="s">
        <v>22</v>
      </c>
      <c r="J28" s="15">
        <v>614689.03</v>
      </c>
      <c r="K28" s="16">
        <v>1844067.09</v>
      </c>
      <c r="L28" s="17">
        <v>84069000</v>
      </c>
      <c r="M28" s="18">
        <v>0.1</v>
      </c>
      <c r="N28" s="16"/>
      <c r="O28" s="16"/>
      <c r="P28" s="16"/>
      <c r="Q28" s="18">
        <v>0.1</v>
      </c>
      <c r="R28" s="16"/>
      <c r="S28" s="19">
        <v>0.18</v>
      </c>
      <c r="T28" s="16" t="s">
        <v>206</v>
      </c>
      <c r="U28" s="20">
        <v>184406.70900000003</v>
      </c>
      <c r="V28" s="21"/>
      <c r="W28" s="21">
        <v>18440.670900000005</v>
      </c>
      <c r="X28" s="21">
        <v>368444.604582</v>
      </c>
      <c r="Y28" s="22">
        <v>571291.984482</v>
      </c>
      <c r="Z28" s="23">
        <v>171900275853</v>
      </c>
      <c r="AA28" s="24" t="s">
        <v>207</v>
      </c>
      <c r="AB28" t="s">
        <v>1810</v>
      </c>
      <c r="AC28">
        <v>2021</v>
      </c>
      <c r="AD28">
        <v>2023</v>
      </c>
      <c r="AF28" s="37">
        <f>VLOOKUP(AB28,Sheet2!$C$3:$E$8,3,FALSE)</f>
        <v>0.1</v>
      </c>
      <c r="AG28" s="11">
        <f t="shared" si="0"/>
        <v>1659660.3810000001</v>
      </c>
    </row>
    <row r="29" spans="1:33">
      <c r="A29" s="2">
        <f t="shared" si="1"/>
        <v>26</v>
      </c>
      <c r="B29" s="2">
        <v>279</v>
      </c>
      <c r="C29" s="3" t="s">
        <v>177</v>
      </c>
      <c r="D29" s="4" t="s">
        <v>247</v>
      </c>
      <c r="E29" s="4" t="s">
        <v>1256</v>
      </c>
      <c r="F29" s="2">
        <v>1322</v>
      </c>
      <c r="G29" s="6"/>
      <c r="H29" s="5">
        <v>3</v>
      </c>
      <c r="I29" s="4" t="s">
        <v>22</v>
      </c>
      <c r="J29" s="15">
        <v>614689.03</v>
      </c>
      <c r="K29" s="16">
        <v>1844067.09</v>
      </c>
      <c r="L29" s="17">
        <v>84069000</v>
      </c>
      <c r="M29" s="18">
        <v>0.1</v>
      </c>
      <c r="N29" s="16"/>
      <c r="O29" s="16"/>
      <c r="P29" s="16"/>
      <c r="Q29" s="18">
        <v>0.1</v>
      </c>
      <c r="R29" s="16"/>
      <c r="S29" s="19">
        <v>0.18</v>
      </c>
      <c r="T29" s="16" t="s">
        <v>206</v>
      </c>
      <c r="U29" s="20">
        <v>184406.70900000003</v>
      </c>
      <c r="V29" s="21"/>
      <c r="W29" s="21">
        <v>18440.670900000005</v>
      </c>
      <c r="X29" s="21">
        <v>368444.604582</v>
      </c>
      <c r="Y29" s="22">
        <v>571291.984482</v>
      </c>
      <c r="Z29" s="23">
        <v>171900275853</v>
      </c>
      <c r="AA29" s="24" t="s">
        <v>207</v>
      </c>
      <c r="AB29" t="s">
        <v>1810</v>
      </c>
      <c r="AC29">
        <v>2021</v>
      </c>
      <c r="AD29">
        <v>2023</v>
      </c>
      <c r="AF29" s="37">
        <f>VLOOKUP(AB29,Sheet2!$C$3:$E$8,3,FALSE)</f>
        <v>0.1</v>
      </c>
      <c r="AG29" s="11">
        <f t="shared" si="0"/>
        <v>1659660.3810000001</v>
      </c>
    </row>
    <row r="30" spans="1:33">
      <c r="A30" s="2">
        <f t="shared" si="1"/>
        <v>27</v>
      </c>
      <c r="B30" s="2">
        <v>213</v>
      </c>
      <c r="C30" s="3" t="s">
        <v>177</v>
      </c>
      <c r="D30" s="4" t="s">
        <v>185</v>
      </c>
      <c r="E30" s="4" t="s">
        <v>1197</v>
      </c>
      <c r="F30" s="2">
        <v>1204</v>
      </c>
      <c r="G30" s="6"/>
      <c r="H30" s="5">
        <v>1</v>
      </c>
      <c r="I30" s="4" t="s">
        <v>22</v>
      </c>
      <c r="J30" s="15">
        <v>1741724.34</v>
      </c>
      <c r="K30" s="16">
        <v>1741724.34</v>
      </c>
      <c r="L30" s="17">
        <v>84839000</v>
      </c>
      <c r="M30" s="18">
        <v>7.4999999999999997E-2</v>
      </c>
      <c r="N30" s="16"/>
      <c r="O30" s="16"/>
      <c r="P30" s="16"/>
      <c r="Q30" s="18">
        <v>0.1</v>
      </c>
      <c r="R30" s="16"/>
      <c r="S30" s="19">
        <v>0.18</v>
      </c>
      <c r="T30" s="16" t="s">
        <v>23</v>
      </c>
      <c r="U30" s="20">
        <v>130629.32550000001</v>
      </c>
      <c r="V30" s="21"/>
      <c r="W30" s="21">
        <v>13062.932550000001</v>
      </c>
      <c r="X30" s="21">
        <v>339374.98764900002</v>
      </c>
      <c r="Y30" s="22">
        <v>483067.24569900002</v>
      </c>
      <c r="Z30" s="23">
        <v>171700748192</v>
      </c>
      <c r="AA30" s="24" t="s">
        <v>184</v>
      </c>
      <c r="AB30" t="s">
        <v>1810</v>
      </c>
      <c r="AC30">
        <v>2021</v>
      </c>
      <c r="AD30">
        <v>2023</v>
      </c>
      <c r="AF30" s="37">
        <f>VLOOKUP(AB30,Sheet2!$C$3:$E$8,3,FALSE)</f>
        <v>0.1</v>
      </c>
      <c r="AG30" s="11">
        <f t="shared" si="0"/>
        <v>1567551.9060000002</v>
      </c>
    </row>
    <row r="31" spans="1:33">
      <c r="A31" s="2">
        <f t="shared" si="1"/>
        <v>28</v>
      </c>
      <c r="B31" s="2">
        <v>280</v>
      </c>
      <c r="C31" s="3" t="s">
        <v>177</v>
      </c>
      <c r="D31" s="4" t="s">
        <v>248</v>
      </c>
      <c r="E31" s="4" t="s">
        <v>1257</v>
      </c>
      <c r="F31" s="2">
        <v>1323</v>
      </c>
      <c r="G31" s="6"/>
      <c r="H31" s="5">
        <v>3</v>
      </c>
      <c r="I31" s="4" t="s">
        <v>22</v>
      </c>
      <c r="J31" s="15">
        <v>568222.02666666673</v>
      </c>
      <c r="K31" s="16">
        <v>1704666.08</v>
      </c>
      <c r="L31" s="17">
        <v>40169390</v>
      </c>
      <c r="M31" s="18">
        <v>0.1</v>
      </c>
      <c r="N31" s="16"/>
      <c r="O31" s="16"/>
      <c r="P31" s="16"/>
      <c r="Q31" s="18">
        <v>0.1</v>
      </c>
      <c r="R31" s="16"/>
      <c r="S31" s="19">
        <v>0.18</v>
      </c>
      <c r="T31" s="16" t="s">
        <v>40</v>
      </c>
      <c r="U31" s="20">
        <v>170466.60800000001</v>
      </c>
      <c r="V31" s="21"/>
      <c r="W31" s="21">
        <v>17046.660800000001</v>
      </c>
      <c r="X31" s="21">
        <v>340592.28278399998</v>
      </c>
      <c r="Y31" s="22">
        <v>528105.551584</v>
      </c>
      <c r="Z31" s="23">
        <v>171700748192</v>
      </c>
      <c r="AA31" s="24" t="s">
        <v>184</v>
      </c>
      <c r="AB31" t="s">
        <v>1810</v>
      </c>
      <c r="AC31">
        <v>2021</v>
      </c>
      <c r="AD31">
        <v>2023</v>
      </c>
      <c r="AF31" s="37">
        <f>VLOOKUP(AB31,Sheet2!$C$3:$E$8,3,FALSE)</f>
        <v>0.1</v>
      </c>
      <c r="AG31" s="11">
        <f t="shared" si="0"/>
        <v>1534199.4720000001</v>
      </c>
    </row>
    <row r="32" spans="1:33">
      <c r="A32" s="2">
        <f t="shared" si="1"/>
        <v>29</v>
      </c>
      <c r="B32" s="2">
        <v>218</v>
      </c>
      <c r="C32" s="3" t="s">
        <v>177</v>
      </c>
      <c r="D32" s="4" t="s">
        <v>190</v>
      </c>
      <c r="E32" s="4" t="s">
        <v>1202</v>
      </c>
      <c r="F32" s="2">
        <v>1209</v>
      </c>
      <c r="G32" s="6"/>
      <c r="H32" s="5">
        <v>2</v>
      </c>
      <c r="I32" s="4" t="s">
        <v>22</v>
      </c>
      <c r="J32" s="15">
        <v>765864.42500000005</v>
      </c>
      <c r="K32" s="16">
        <v>1531728.85</v>
      </c>
      <c r="L32" s="17">
        <v>84849000</v>
      </c>
      <c r="M32" s="18">
        <v>7.4999999999999997E-2</v>
      </c>
      <c r="N32" s="16"/>
      <c r="O32" s="16"/>
      <c r="P32" s="16"/>
      <c r="Q32" s="18">
        <v>0.1</v>
      </c>
      <c r="R32" s="16"/>
      <c r="S32" s="19">
        <v>0.18</v>
      </c>
      <c r="T32" s="16" t="s">
        <v>24</v>
      </c>
      <c r="U32" s="20">
        <v>114879.66375000001</v>
      </c>
      <c r="V32" s="21"/>
      <c r="W32" s="21">
        <v>11487.966375000002</v>
      </c>
      <c r="X32" s="21">
        <v>298457.36642250005</v>
      </c>
      <c r="Y32" s="22">
        <v>424824.99654750008</v>
      </c>
      <c r="Z32" s="23">
        <v>171700748192</v>
      </c>
      <c r="AA32" s="24" t="s">
        <v>184</v>
      </c>
      <c r="AB32" t="s">
        <v>1810</v>
      </c>
      <c r="AC32">
        <v>2021</v>
      </c>
      <c r="AD32">
        <v>2023</v>
      </c>
      <c r="AF32" s="37">
        <f>VLOOKUP(AB32,Sheet2!$C$3:$E$8,3,FALSE)</f>
        <v>0.1</v>
      </c>
      <c r="AG32" s="11">
        <f t="shared" si="0"/>
        <v>1378555.9650000001</v>
      </c>
    </row>
    <row r="33" spans="1:33">
      <c r="A33" s="2">
        <f t="shared" si="1"/>
        <v>30</v>
      </c>
      <c r="B33" s="2">
        <v>219</v>
      </c>
      <c r="C33" s="3" t="s">
        <v>177</v>
      </c>
      <c r="D33" s="4" t="s">
        <v>191</v>
      </c>
      <c r="E33" s="4" t="s">
        <v>1203</v>
      </c>
      <c r="F33" s="2">
        <v>1210</v>
      </c>
      <c r="G33" s="6"/>
      <c r="H33" s="5">
        <v>2</v>
      </c>
      <c r="I33" s="4" t="s">
        <v>22</v>
      </c>
      <c r="J33" s="15">
        <v>765864.42500000005</v>
      </c>
      <c r="K33" s="16">
        <v>1531728.85</v>
      </c>
      <c r="L33" s="17">
        <v>84849000</v>
      </c>
      <c r="M33" s="18">
        <v>7.4999999999999997E-2</v>
      </c>
      <c r="N33" s="16"/>
      <c r="O33" s="16"/>
      <c r="P33" s="16"/>
      <c r="Q33" s="18">
        <v>0.1</v>
      </c>
      <c r="R33" s="16"/>
      <c r="S33" s="19">
        <v>0.18</v>
      </c>
      <c r="T33" s="16" t="s">
        <v>24</v>
      </c>
      <c r="U33" s="20">
        <v>114879.66375000001</v>
      </c>
      <c r="V33" s="21"/>
      <c r="W33" s="21">
        <v>11487.966375000002</v>
      </c>
      <c r="X33" s="21">
        <v>298457.36642250005</v>
      </c>
      <c r="Y33" s="22">
        <v>424824.99654750008</v>
      </c>
      <c r="Z33" s="23">
        <v>171700748192</v>
      </c>
      <c r="AA33" s="24" t="s">
        <v>184</v>
      </c>
      <c r="AB33" t="s">
        <v>1810</v>
      </c>
      <c r="AC33">
        <v>2021</v>
      </c>
      <c r="AD33">
        <v>2023</v>
      </c>
      <c r="AF33" s="37">
        <f>VLOOKUP(AB33,Sheet2!$C$3:$E$8,3,FALSE)</f>
        <v>0.1</v>
      </c>
      <c r="AG33" s="11">
        <f t="shared" si="0"/>
        <v>1378555.9650000001</v>
      </c>
    </row>
    <row r="34" spans="1:33">
      <c r="A34" s="2">
        <f t="shared" si="1"/>
        <v>31</v>
      </c>
      <c r="B34" s="2">
        <v>100</v>
      </c>
      <c r="C34" s="3" t="s">
        <v>441</v>
      </c>
      <c r="D34" s="4" t="s">
        <v>903</v>
      </c>
      <c r="E34" s="4" t="s">
        <v>1727</v>
      </c>
      <c r="F34" s="2">
        <v>500</v>
      </c>
      <c r="G34" s="6"/>
      <c r="H34" s="33">
        <v>82</v>
      </c>
      <c r="I34" s="4" t="s">
        <v>22</v>
      </c>
      <c r="J34" s="15">
        <v>1503892.25</v>
      </c>
      <c r="K34" s="16">
        <v>1503892.25</v>
      </c>
      <c r="L34" s="17">
        <v>85389000</v>
      </c>
      <c r="M34" s="18">
        <v>7.4999999999999997E-2</v>
      </c>
      <c r="N34" s="16"/>
      <c r="O34" s="16"/>
      <c r="P34" s="16"/>
      <c r="Q34" s="18">
        <v>0.1</v>
      </c>
      <c r="R34" s="16"/>
      <c r="S34" s="19">
        <v>0.18</v>
      </c>
      <c r="T34" s="16" t="s">
        <v>904</v>
      </c>
      <c r="U34" s="20">
        <v>112791.91875</v>
      </c>
      <c r="V34" s="21"/>
      <c r="W34" s="21">
        <v>11279.191875</v>
      </c>
      <c r="X34" s="21">
        <v>293033.4049125</v>
      </c>
      <c r="Y34" s="22">
        <v>417104.51553750003</v>
      </c>
      <c r="Z34" s="23"/>
      <c r="AA34" s="24"/>
      <c r="AB34" t="s">
        <v>1810</v>
      </c>
      <c r="AC34">
        <v>2021</v>
      </c>
      <c r="AD34">
        <v>2023</v>
      </c>
      <c r="AF34" s="37">
        <f>VLOOKUP(AB34,Sheet2!$C$3:$E$8,3,FALSE)</f>
        <v>0.1</v>
      </c>
      <c r="AG34" s="11">
        <f t="shared" si="0"/>
        <v>1353503.0250000001</v>
      </c>
    </row>
    <row r="35" spans="1:33">
      <c r="A35" s="2">
        <f t="shared" si="1"/>
        <v>32</v>
      </c>
      <c r="B35" s="2">
        <v>212</v>
      </c>
      <c r="C35" s="3" t="s">
        <v>177</v>
      </c>
      <c r="D35" s="4" t="s">
        <v>183</v>
      </c>
      <c r="E35" s="4" t="s">
        <v>1196</v>
      </c>
      <c r="F35" s="2">
        <v>1203</v>
      </c>
      <c r="G35" s="6"/>
      <c r="H35" s="5">
        <v>1</v>
      </c>
      <c r="I35" s="4" t="s">
        <v>22</v>
      </c>
      <c r="J35" s="15">
        <v>1439084.2</v>
      </c>
      <c r="K35" s="16">
        <v>1439084.2</v>
      </c>
      <c r="L35" s="17">
        <v>84849000</v>
      </c>
      <c r="M35" s="18">
        <v>7.4999999999999997E-2</v>
      </c>
      <c r="N35" s="16"/>
      <c r="O35" s="16"/>
      <c r="P35" s="16"/>
      <c r="Q35" s="18">
        <v>0.1</v>
      </c>
      <c r="R35" s="16"/>
      <c r="S35" s="19">
        <v>0.18</v>
      </c>
      <c r="T35" s="16" t="s">
        <v>24</v>
      </c>
      <c r="U35" s="20">
        <v>107931.31499999999</v>
      </c>
      <c r="V35" s="21"/>
      <c r="W35" s="21">
        <v>10793.1315</v>
      </c>
      <c r="X35" s="21">
        <v>280405.55636999995</v>
      </c>
      <c r="Y35" s="22">
        <v>399130.00286999997</v>
      </c>
      <c r="Z35" s="23">
        <v>171700748192</v>
      </c>
      <c r="AA35" s="24" t="s">
        <v>184</v>
      </c>
      <c r="AB35" t="s">
        <v>1810</v>
      </c>
      <c r="AC35">
        <v>2021</v>
      </c>
      <c r="AD35">
        <v>2023</v>
      </c>
      <c r="AF35" s="37">
        <f>VLOOKUP(AB35,Sheet2!$C$3:$E$8,3,FALSE)</f>
        <v>0.1</v>
      </c>
      <c r="AG35" s="11">
        <f t="shared" si="0"/>
        <v>1295175.78</v>
      </c>
    </row>
    <row r="36" spans="1:33">
      <c r="A36" s="2">
        <f t="shared" si="1"/>
        <v>33</v>
      </c>
      <c r="B36" s="2">
        <v>216</v>
      </c>
      <c r="C36" s="3" t="s">
        <v>177</v>
      </c>
      <c r="D36" s="4" t="s">
        <v>188</v>
      </c>
      <c r="E36" s="4" t="s">
        <v>1200</v>
      </c>
      <c r="F36" s="2">
        <v>1207</v>
      </c>
      <c r="G36" s="6"/>
      <c r="H36" s="5">
        <v>1</v>
      </c>
      <c r="I36" s="4" t="s">
        <v>22</v>
      </c>
      <c r="J36" s="15">
        <v>1439084.2</v>
      </c>
      <c r="K36" s="16">
        <v>1439084.2</v>
      </c>
      <c r="L36" s="17">
        <v>84839000</v>
      </c>
      <c r="M36" s="18">
        <v>7.4999999999999997E-2</v>
      </c>
      <c r="N36" s="16"/>
      <c r="O36" s="16"/>
      <c r="P36" s="16"/>
      <c r="Q36" s="18">
        <v>0.1</v>
      </c>
      <c r="R36" s="16"/>
      <c r="S36" s="19">
        <v>0.18</v>
      </c>
      <c r="T36" s="16" t="s">
        <v>23</v>
      </c>
      <c r="U36" s="20">
        <v>107931.31499999999</v>
      </c>
      <c r="V36" s="21"/>
      <c r="W36" s="21">
        <v>10793.1315</v>
      </c>
      <c r="X36" s="21">
        <v>280405.55636999995</v>
      </c>
      <c r="Y36" s="22">
        <v>399130.00286999997</v>
      </c>
      <c r="Z36" s="23">
        <v>171700748192</v>
      </c>
      <c r="AA36" s="24" t="s">
        <v>184</v>
      </c>
      <c r="AB36" t="s">
        <v>1810</v>
      </c>
      <c r="AC36">
        <v>2021</v>
      </c>
      <c r="AD36">
        <v>2023</v>
      </c>
      <c r="AF36" s="37">
        <f>VLOOKUP(AB36,Sheet2!$C$3:$E$8,3,FALSE)</f>
        <v>0.1</v>
      </c>
      <c r="AG36" s="11">
        <f t="shared" si="0"/>
        <v>1295175.78</v>
      </c>
    </row>
    <row r="37" spans="1:33">
      <c r="A37" s="2">
        <f t="shared" si="1"/>
        <v>34</v>
      </c>
      <c r="B37" s="2">
        <v>217</v>
      </c>
      <c r="C37" s="3" t="s">
        <v>177</v>
      </c>
      <c r="D37" s="4" t="s">
        <v>189</v>
      </c>
      <c r="E37" s="4" t="s">
        <v>1201</v>
      </c>
      <c r="F37" s="2">
        <v>1208</v>
      </c>
      <c r="G37" s="6"/>
      <c r="H37" s="5">
        <v>2</v>
      </c>
      <c r="I37" s="4" t="s">
        <v>22</v>
      </c>
      <c r="J37" s="15">
        <v>660867.01500000001</v>
      </c>
      <c r="K37" s="16">
        <v>1321734.03</v>
      </c>
      <c r="L37" s="17">
        <v>84849000</v>
      </c>
      <c r="M37" s="18">
        <v>7.4999999999999997E-2</v>
      </c>
      <c r="N37" s="16"/>
      <c r="O37" s="16"/>
      <c r="P37" s="16"/>
      <c r="Q37" s="18">
        <v>0.1</v>
      </c>
      <c r="R37" s="16"/>
      <c r="S37" s="19">
        <v>0.18</v>
      </c>
      <c r="T37" s="16" t="s">
        <v>24</v>
      </c>
      <c r="U37" s="20">
        <v>99130.052249999993</v>
      </c>
      <c r="V37" s="21"/>
      <c r="W37" s="21">
        <v>9913.0052250000008</v>
      </c>
      <c r="X37" s="21">
        <v>257539.87574549997</v>
      </c>
      <c r="Y37" s="22">
        <v>366582.93322049995</v>
      </c>
      <c r="Z37" s="23">
        <v>171700748192</v>
      </c>
      <c r="AA37" s="24" t="s">
        <v>184</v>
      </c>
      <c r="AB37" t="s">
        <v>1810</v>
      </c>
      <c r="AC37">
        <v>2021</v>
      </c>
      <c r="AD37">
        <v>2023</v>
      </c>
      <c r="AF37" s="37">
        <f>VLOOKUP(AB37,Sheet2!$C$3:$E$8,3,FALSE)</f>
        <v>0.1</v>
      </c>
      <c r="AG37" s="11">
        <f t="shared" si="0"/>
        <v>1189560.6270000001</v>
      </c>
    </row>
    <row r="38" spans="1:33">
      <c r="A38" s="2">
        <f t="shared" si="1"/>
        <v>35</v>
      </c>
      <c r="B38" s="2">
        <v>249</v>
      </c>
      <c r="C38" s="3" t="s">
        <v>177</v>
      </c>
      <c r="D38" s="4" t="s">
        <v>412</v>
      </c>
      <c r="E38" s="4" t="s">
        <v>1398</v>
      </c>
      <c r="F38" s="2">
        <v>3272</v>
      </c>
      <c r="G38" s="6"/>
      <c r="H38" s="5">
        <v>1</v>
      </c>
      <c r="I38" s="4" t="s">
        <v>22</v>
      </c>
      <c r="J38" s="15">
        <v>1269466.1399999999</v>
      </c>
      <c r="K38" s="16">
        <v>1269466.1399999999</v>
      </c>
      <c r="L38" s="17">
        <v>84069000</v>
      </c>
      <c r="M38" s="18">
        <v>0.1</v>
      </c>
      <c r="N38" s="16"/>
      <c r="O38" s="16"/>
      <c r="P38" s="16"/>
      <c r="Q38" s="18">
        <v>0.1</v>
      </c>
      <c r="R38" s="16"/>
      <c r="S38" s="19">
        <v>0.18</v>
      </c>
      <c r="T38" s="16" t="s">
        <v>206</v>
      </c>
      <c r="U38" s="20">
        <v>126946.614</v>
      </c>
      <c r="V38" s="21"/>
      <c r="W38" s="21">
        <v>12694.661400000001</v>
      </c>
      <c r="X38" s="21">
        <v>253639.334772</v>
      </c>
      <c r="Y38" s="22">
        <v>393280.61017200002</v>
      </c>
      <c r="Z38" s="23">
        <v>171900275853</v>
      </c>
      <c r="AA38" s="24" t="s">
        <v>207</v>
      </c>
      <c r="AB38" t="s">
        <v>1810</v>
      </c>
      <c r="AC38">
        <v>2021</v>
      </c>
      <c r="AD38">
        <v>2023</v>
      </c>
      <c r="AF38" s="37">
        <f>VLOOKUP(AB38,Sheet2!$C$3:$E$8,3,FALSE)</f>
        <v>0.1</v>
      </c>
      <c r="AG38" s="11">
        <f t="shared" si="0"/>
        <v>1142519.5259999998</v>
      </c>
    </row>
    <row r="39" spans="1:33">
      <c r="A39" s="2">
        <f t="shared" si="1"/>
        <v>36</v>
      </c>
      <c r="B39" s="2">
        <v>78</v>
      </c>
      <c r="C39" s="3" t="s">
        <v>395</v>
      </c>
      <c r="D39" s="4" t="s">
        <v>859</v>
      </c>
      <c r="E39" s="4" t="s">
        <v>1705</v>
      </c>
      <c r="F39" s="2">
        <v>262</v>
      </c>
      <c r="G39" s="6"/>
      <c r="H39" s="33">
        <v>8</v>
      </c>
      <c r="I39" s="4" t="s">
        <v>22</v>
      </c>
      <c r="J39" s="15">
        <v>1266773.04</v>
      </c>
      <c r="K39" s="16">
        <v>1266773.04</v>
      </c>
      <c r="L39" s="17">
        <v>85389040</v>
      </c>
      <c r="M39" s="18">
        <v>7.4999999999999997E-2</v>
      </c>
      <c r="N39" s="16"/>
      <c r="O39" s="16"/>
      <c r="P39" s="16"/>
      <c r="Q39" s="18">
        <v>0.1</v>
      </c>
      <c r="R39" s="16"/>
      <c r="S39" s="19">
        <v>0.18</v>
      </c>
      <c r="T39" s="16" t="s">
        <v>860</v>
      </c>
      <c r="U39" s="20">
        <v>95007.978000000003</v>
      </c>
      <c r="V39" s="21"/>
      <c r="W39" s="21">
        <v>9500.7978000000003</v>
      </c>
      <c r="X39" s="21">
        <v>246830.72684400002</v>
      </c>
      <c r="Y39" s="22">
        <v>351339.50264399999</v>
      </c>
      <c r="Z39" s="23"/>
      <c r="AA39" s="24"/>
      <c r="AB39" t="s">
        <v>1810</v>
      </c>
      <c r="AC39">
        <v>2021</v>
      </c>
      <c r="AD39">
        <v>2023</v>
      </c>
      <c r="AF39" s="37">
        <f>VLOOKUP(AB39,Sheet2!$C$3:$E$8,3,FALSE)</f>
        <v>0.1</v>
      </c>
      <c r="AG39" s="11">
        <f t="shared" si="0"/>
        <v>1140095.736</v>
      </c>
    </row>
    <row r="40" spans="1:33">
      <c r="A40" s="2">
        <f t="shared" si="1"/>
        <v>37</v>
      </c>
      <c r="B40" s="2">
        <v>214</v>
      </c>
      <c r="C40" s="3" t="s">
        <v>177</v>
      </c>
      <c r="D40" s="4" t="s">
        <v>186</v>
      </c>
      <c r="E40" s="4" t="s">
        <v>1198</v>
      </c>
      <c r="F40" s="2">
        <v>1205</v>
      </c>
      <c r="G40" s="6"/>
      <c r="H40" s="5">
        <v>1</v>
      </c>
      <c r="I40" s="4" t="s">
        <v>22</v>
      </c>
      <c r="J40" s="15">
        <v>1210559.9099999999</v>
      </c>
      <c r="K40" s="16">
        <v>1210559.9099999999</v>
      </c>
      <c r="L40" s="17">
        <v>84839000</v>
      </c>
      <c r="M40" s="18">
        <v>7.4999999999999997E-2</v>
      </c>
      <c r="N40" s="16"/>
      <c r="O40" s="16"/>
      <c r="P40" s="16"/>
      <c r="Q40" s="18">
        <v>0.1</v>
      </c>
      <c r="R40" s="16"/>
      <c r="S40" s="19">
        <v>0.18</v>
      </c>
      <c r="T40" s="16" t="s">
        <v>23</v>
      </c>
      <c r="U40" s="20">
        <v>90791.993249999985</v>
      </c>
      <c r="V40" s="21"/>
      <c r="W40" s="21">
        <v>9079.1993249999996</v>
      </c>
      <c r="X40" s="21">
        <v>235877.59846349998</v>
      </c>
      <c r="Y40" s="22">
        <v>335748.79103849997</v>
      </c>
      <c r="Z40" s="23">
        <v>171700748192</v>
      </c>
      <c r="AA40" s="24" t="s">
        <v>184</v>
      </c>
      <c r="AB40" t="s">
        <v>1810</v>
      </c>
      <c r="AC40">
        <v>2021</v>
      </c>
      <c r="AD40">
        <v>2023</v>
      </c>
      <c r="AF40" s="37">
        <f>VLOOKUP(AB40,Sheet2!$C$3:$E$8,3,FALSE)</f>
        <v>0.1</v>
      </c>
      <c r="AG40" s="11">
        <f t="shared" si="0"/>
        <v>1089503.919</v>
      </c>
    </row>
    <row r="41" spans="1:33">
      <c r="A41" s="2">
        <f t="shared" si="1"/>
        <v>38</v>
      </c>
      <c r="B41" s="2">
        <v>215</v>
      </c>
      <c r="C41" s="3" t="s">
        <v>177</v>
      </c>
      <c r="D41" s="4" t="s">
        <v>187</v>
      </c>
      <c r="E41" s="4" t="s">
        <v>1199</v>
      </c>
      <c r="F41" s="2">
        <v>1206</v>
      </c>
      <c r="G41" s="6"/>
      <c r="H41" s="5">
        <v>1</v>
      </c>
      <c r="I41" s="4" t="s">
        <v>22</v>
      </c>
      <c r="J41" s="15">
        <v>1210559.9099999999</v>
      </c>
      <c r="K41" s="16">
        <v>1210559.9099999999</v>
      </c>
      <c r="L41" s="17">
        <v>84839000</v>
      </c>
      <c r="M41" s="18">
        <v>7.4999999999999997E-2</v>
      </c>
      <c r="N41" s="16"/>
      <c r="O41" s="16"/>
      <c r="P41" s="16"/>
      <c r="Q41" s="18">
        <v>0.1</v>
      </c>
      <c r="R41" s="16"/>
      <c r="S41" s="19">
        <v>0.18</v>
      </c>
      <c r="T41" s="16" t="s">
        <v>23</v>
      </c>
      <c r="U41" s="20">
        <v>90791.993249999985</v>
      </c>
      <c r="V41" s="21"/>
      <c r="W41" s="21">
        <v>9079.1993249999996</v>
      </c>
      <c r="X41" s="21">
        <v>235877.59846349998</v>
      </c>
      <c r="Y41" s="22">
        <v>335748.79103849997</v>
      </c>
      <c r="Z41" s="23">
        <v>171700748192</v>
      </c>
      <c r="AA41" s="24" t="s">
        <v>184</v>
      </c>
      <c r="AB41" t="s">
        <v>1810</v>
      </c>
      <c r="AC41">
        <v>2021</v>
      </c>
      <c r="AD41">
        <v>2023</v>
      </c>
      <c r="AF41" s="37">
        <f>VLOOKUP(AB41,Sheet2!$C$3:$E$8,3,FALSE)</f>
        <v>0.1</v>
      </c>
      <c r="AG41" s="11">
        <f t="shared" si="0"/>
        <v>1089503.919</v>
      </c>
    </row>
    <row r="42" spans="1:33">
      <c r="A42" s="2">
        <f t="shared" si="1"/>
        <v>39</v>
      </c>
      <c r="B42" s="2">
        <v>223</v>
      </c>
      <c r="C42" s="3" t="s">
        <v>177</v>
      </c>
      <c r="D42" s="4" t="s">
        <v>195</v>
      </c>
      <c r="E42" s="4" t="s">
        <v>1207</v>
      </c>
      <c r="F42" s="2">
        <v>1214</v>
      </c>
      <c r="G42" s="6"/>
      <c r="H42" s="5">
        <v>1</v>
      </c>
      <c r="I42" s="4" t="s">
        <v>22</v>
      </c>
      <c r="J42" s="15">
        <v>1179678.3600000001</v>
      </c>
      <c r="K42" s="16">
        <v>1179678.3600000001</v>
      </c>
      <c r="L42" s="17">
        <v>40169390</v>
      </c>
      <c r="M42" s="18">
        <v>0.1</v>
      </c>
      <c r="N42" s="16"/>
      <c r="O42" s="16"/>
      <c r="P42" s="16"/>
      <c r="Q42" s="18">
        <v>0.1</v>
      </c>
      <c r="R42" s="16"/>
      <c r="S42" s="19">
        <v>0.18</v>
      </c>
      <c r="T42" s="16" t="s">
        <v>40</v>
      </c>
      <c r="U42" s="20">
        <v>117967.83600000001</v>
      </c>
      <c r="V42" s="21"/>
      <c r="W42" s="21">
        <v>11796.783600000002</v>
      </c>
      <c r="X42" s="21">
        <v>235699.736328</v>
      </c>
      <c r="Y42" s="22">
        <v>365464.355928</v>
      </c>
      <c r="Z42" s="23">
        <v>171700748192</v>
      </c>
      <c r="AA42" s="24" t="s">
        <v>184</v>
      </c>
      <c r="AB42" t="s">
        <v>1810</v>
      </c>
      <c r="AC42">
        <v>2021</v>
      </c>
      <c r="AD42">
        <v>2023</v>
      </c>
      <c r="AF42" s="37">
        <f>VLOOKUP(AB42,Sheet2!$C$3:$E$8,3,FALSE)</f>
        <v>0.1</v>
      </c>
      <c r="AG42" s="11">
        <f t="shared" si="0"/>
        <v>1061710.5240000002</v>
      </c>
    </row>
    <row r="43" spans="1:33">
      <c r="A43" s="2">
        <f t="shared" si="1"/>
        <v>40</v>
      </c>
      <c r="B43" s="2">
        <v>224</v>
      </c>
      <c r="C43" s="3" t="s">
        <v>177</v>
      </c>
      <c r="D43" s="4" t="s">
        <v>196</v>
      </c>
      <c r="E43" s="4" t="s">
        <v>1208</v>
      </c>
      <c r="F43" s="2">
        <v>1215</v>
      </c>
      <c r="G43" s="6"/>
      <c r="H43" s="5">
        <v>1</v>
      </c>
      <c r="I43" s="4" t="s">
        <v>22</v>
      </c>
      <c r="J43" s="15">
        <v>1179678.3600000001</v>
      </c>
      <c r="K43" s="16">
        <v>1179678.3600000001</v>
      </c>
      <c r="L43" s="17">
        <v>40169390</v>
      </c>
      <c r="M43" s="18">
        <v>0.1</v>
      </c>
      <c r="N43" s="16"/>
      <c r="O43" s="16"/>
      <c r="P43" s="16"/>
      <c r="Q43" s="18">
        <v>0.1</v>
      </c>
      <c r="R43" s="16"/>
      <c r="S43" s="19">
        <v>0.18</v>
      </c>
      <c r="T43" s="16" t="s">
        <v>40</v>
      </c>
      <c r="U43" s="20">
        <v>117967.83600000001</v>
      </c>
      <c r="V43" s="21"/>
      <c r="W43" s="21">
        <v>11796.783600000002</v>
      </c>
      <c r="X43" s="21">
        <v>235699.736328</v>
      </c>
      <c r="Y43" s="22">
        <v>365464.355928</v>
      </c>
      <c r="Z43" s="23">
        <v>171700748192</v>
      </c>
      <c r="AA43" s="24" t="s">
        <v>184</v>
      </c>
      <c r="AB43" t="s">
        <v>1810</v>
      </c>
      <c r="AC43">
        <v>2021</v>
      </c>
      <c r="AD43">
        <v>2023</v>
      </c>
      <c r="AF43" s="37">
        <f>VLOOKUP(AB43,Sheet2!$C$3:$E$8,3,FALSE)</f>
        <v>0.1</v>
      </c>
      <c r="AG43" s="11">
        <f t="shared" si="0"/>
        <v>1061710.5240000002</v>
      </c>
    </row>
    <row r="44" spans="1:33">
      <c r="A44" s="2">
        <f t="shared" si="1"/>
        <v>41</v>
      </c>
      <c r="B44" s="2">
        <v>122</v>
      </c>
      <c r="C44" s="3" t="s">
        <v>423</v>
      </c>
      <c r="D44" s="4" t="s">
        <v>572</v>
      </c>
      <c r="E44" s="4" t="s">
        <v>1523</v>
      </c>
      <c r="F44" s="2">
        <v>7374</v>
      </c>
      <c r="G44" s="6"/>
      <c r="H44" s="5">
        <v>1</v>
      </c>
      <c r="I44" s="4" t="s">
        <v>22</v>
      </c>
      <c r="J44" s="15">
        <v>1161854.95</v>
      </c>
      <c r="K44" s="16">
        <v>1161854.95</v>
      </c>
      <c r="L44" s="17">
        <v>84219900</v>
      </c>
      <c r="M44" s="18">
        <v>0.1</v>
      </c>
      <c r="N44" s="16"/>
      <c r="O44" s="16"/>
      <c r="P44" s="16"/>
      <c r="Q44" s="18">
        <v>0.1</v>
      </c>
      <c r="R44" s="16"/>
      <c r="S44" s="19">
        <v>0.18</v>
      </c>
      <c r="T44" s="16" t="s">
        <v>25</v>
      </c>
      <c r="U44" s="20">
        <v>116185.495</v>
      </c>
      <c r="V44" s="21"/>
      <c r="W44" s="21">
        <v>11618.549500000001</v>
      </c>
      <c r="X44" s="21">
        <v>232138.61900999997</v>
      </c>
      <c r="Y44" s="22">
        <v>359942.66350999998</v>
      </c>
      <c r="Z44" s="23">
        <v>171803185595</v>
      </c>
      <c r="AA44" s="24" t="s">
        <v>425</v>
      </c>
      <c r="AB44" t="s">
        <v>1810</v>
      </c>
      <c r="AC44">
        <v>2021</v>
      </c>
      <c r="AD44">
        <v>2023</v>
      </c>
      <c r="AF44" s="37">
        <f>VLOOKUP(AB44,Sheet2!$C$3:$E$8,3,FALSE)</f>
        <v>0.1</v>
      </c>
      <c r="AG44" s="11">
        <f t="shared" si="0"/>
        <v>1045669.455</v>
      </c>
    </row>
    <row r="45" spans="1:33">
      <c r="A45" s="2">
        <f t="shared" si="1"/>
        <v>42</v>
      </c>
      <c r="B45" s="2">
        <v>271</v>
      </c>
      <c r="C45" s="3" t="s">
        <v>177</v>
      </c>
      <c r="D45" s="4" t="s">
        <v>239</v>
      </c>
      <c r="E45" s="4" t="s">
        <v>1248</v>
      </c>
      <c r="F45" s="2">
        <v>1314</v>
      </c>
      <c r="G45" s="6"/>
      <c r="H45" s="5">
        <v>5</v>
      </c>
      <c r="I45" s="4" t="s">
        <v>22</v>
      </c>
      <c r="J45" s="15">
        <v>228525.75200000001</v>
      </c>
      <c r="K45" s="16">
        <v>1142628.76</v>
      </c>
      <c r="L45" s="17">
        <v>40169990</v>
      </c>
      <c r="M45" s="18">
        <v>0.1</v>
      </c>
      <c r="N45" s="16"/>
      <c r="O45" s="16"/>
      <c r="P45" s="16"/>
      <c r="Q45" s="18">
        <v>0.1</v>
      </c>
      <c r="R45" s="16"/>
      <c r="S45" s="19">
        <v>0.18</v>
      </c>
      <c r="T45" s="16" t="s">
        <v>40</v>
      </c>
      <c r="U45" s="20">
        <v>114262.876</v>
      </c>
      <c r="V45" s="21"/>
      <c r="W45" s="21">
        <v>11426.287600000001</v>
      </c>
      <c r="X45" s="21">
        <v>228297.22624799996</v>
      </c>
      <c r="Y45" s="22">
        <v>353986.38984799996</v>
      </c>
      <c r="Z45" s="23">
        <v>171700748192</v>
      </c>
      <c r="AA45" s="24" t="s">
        <v>184</v>
      </c>
      <c r="AB45" t="s">
        <v>1810</v>
      </c>
      <c r="AC45">
        <v>2021</v>
      </c>
      <c r="AD45">
        <v>2023</v>
      </c>
      <c r="AF45" s="37">
        <f>VLOOKUP(AB45,Sheet2!$C$3:$E$8,3,FALSE)</f>
        <v>0.1</v>
      </c>
      <c r="AG45" s="11">
        <f t="shared" si="0"/>
        <v>1028365.8840000001</v>
      </c>
    </row>
    <row r="46" spans="1:33">
      <c r="A46" s="2">
        <f t="shared" si="1"/>
        <v>43</v>
      </c>
      <c r="B46" s="2">
        <v>87</v>
      </c>
      <c r="C46" s="3" t="s">
        <v>441</v>
      </c>
      <c r="D46" s="4" t="s">
        <v>876</v>
      </c>
      <c r="E46" s="4" t="s">
        <v>1714</v>
      </c>
      <c r="F46" s="2">
        <v>487</v>
      </c>
      <c r="G46" s="6"/>
      <c r="H46" s="33">
        <v>2010</v>
      </c>
      <c r="I46" s="4" t="s">
        <v>22</v>
      </c>
      <c r="J46" s="15">
        <v>1118790.6100000001</v>
      </c>
      <c r="K46" s="16">
        <v>1118790.6100000001</v>
      </c>
      <c r="L46" s="17">
        <v>73269092</v>
      </c>
      <c r="M46" s="18">
        <v>7.4999999999999997E-2</v>
      </c>
      <c r="N46" s="16"/>
      <c r="O46" s="16"/>
      <c r="P46" s="16"/>
      <c r="Q46" s="18">
        <v>0.1</v>
      </c>
      <c r="R46" s="16"/>
      <c r="S46" s="19">
        <v>0.18</v>
      </c>
      <c r="T46" s="16" t="s">
        <v>877</v>
      </c>
      <c r="U46" s="20">
        <v>83909.295750000005</v>
      </c>
      <c r="V46" s="21"/>
      <c r="W46" s="21">
        <v>8390.9295750000001</v>
      </c>
      <c r="X46" s="21">
        <v>217996.3503585</v>
      </c>
      <c r="Y46" s="22">
        <v>310296.57568350004</v>
      </c>
      <c r="Z46" s="23"/>
      <c r="AA46" s="24"/>
      <c r="AB46" t="s">
        <v>1810</v>
      </c>
      <c r="AC46">
        <v>2021</v>
      </c>
      <c r="AD46">
        <v>2023</v>
      </c>
      <c r="AF46" s="37">
        <f>VLOOKUP(AB46,Sheet2!$C$3:$E$8,3,FALSE)</f>
        <v>0.1</v>
      </c>
      <c r="AG46" s="11">
        <f t="shared" si="0"/>
        <v>1006911.5490000001</v>
      </c>
    </row>
    <row r="47" spans="1:33">
      <c r="A47" s="2">
        <f t="shared" si="1"/>
        <v>44</v>
      </c>
      <c r="B47" s="2">
        <v>274</v>
      </c>
      <c r="C47" s="3" t="s">
        <v>177</v>
      </c>
      <c r="D47" s="4" t="s">
        <v>242</v>
      </c>
      <c r="E47" s="4" t="s">
        <v>1251</v>
      </c>
      <c r="F47" s="2">
        <v>1317</v>
      </c>
      <c r="G47" s="6"/>
      <c r="H47" s="5">
        <v>4</v>
      </c>
      <c r="I47" s="4" t="s">
        <v>22</v>
      </c>
      <c r="J47" s="15">
        <v>265582.04749999999</v>
      </c>
      <c r="K47" s="16">
        <v>1062328.19</v>
      </c>
      <c r="L47" s="17">
        <v>40169390</v>
      </c>
      <c r="M47" s="18">
        <v>0.1</v>
      </c>
      <c r="N47" s="16"/>
      <c r="O47" s="16"/>
      <c r="P47" s="16"/>
      <c r="Q47" s="18">
        <v>0.1</v>
      </c>
      <c r="R47" s="16"/>
      <c r="S47" s="19">
        <v>0.18</v>
      </c>
      <c r="T47" s="16" t="s">
        <v>40</v>
      </c>
      <c r="U47" s="20">
        <v>106232.819</v>
      </c>
      <c r="V47" s="21"/>
      <c r="W47" s="21">
        <v>10623.281900000002</v>
      </c>
      <c r="X47" s="21">
        <v>212253.17236199998</v>
      </c>
      <c r="Y47" s="22">
        <v>329109.273262</v>
      </c>
      <c r="Z47" s="23">
        <v>171700748192</v>
      </c>
      <c r="AA47" s="24" t="s">
        <v>184</v>
      </c>
      <c r="AB47" t="s">
        <v>1810</v>
      </c>
      <c r="AC47">
        <v>2021</v>
      </c>
      <c r="AD47">
        <v>2023</v>
      </c>
      <c r="AF47" s="37">
        <f>VLOOKUP(AB47,Sheet2!$C$3:$E$8,3,FALSE)</f>
        <v>0.1</v>
      </c>
      <c r="AG47" s="11">
        <f t="shared" si="0"/>
        <v>956095.37099999993</v>
      </c>
    </row>
    <row r="48" spans="1:33">
      <c r="A48" s="2">
        <f t="shared" si="1"/>
        <v>45</v>
      </c>
      <c r="B48" s="2">
        <v>88</v>
      </c>
      <c r="C48" s="3" t="s">
        <v>441</v>
      </c>
      <c r="D48" s="4" t="s">
        <v>878</v>
      </c>
      <c r="E48" s="4" t="s">
        <v>1715</v>
      </c>
      <c r="F48" s="2">
        <v>488</v>
      </c>
      <c r="G48" s="6"/>
      <c r="H48" s="33">
        <v>332</v>
      </c>
      <c r="I48" s="4" t="s">
        <v>22</v>
      </c>
      <c r="J48" s="15">
        <v>999511.81</v>
      </c>
      <c r="K48" s="16">
        <v>999511.81</v>
      </c>
      <c r="L48" s="17">
        <v>68061000</v>
      </c>
      <c r="M48" s="18">
        <v>7.4999999999999997E-2</v>
      </c>
      <c r="N48" s="16"/>
      <c r="O48" s="16"/>
      <c r="P48" s="16"/>
      <c r="Q48" s="18">
        <v>0.1</v>
      </c>
      <c r="R48" s="16"/>
      <c r="S48" s="19">
        <v>0.18</v>
      </c>
      <c r="T48" s="16" t="s">
        <v>879</v>
      </c>
      <c r="U48" s="20">
        <v>74963.385750000001</v>
      </c>
      <c r="V48" s="21"/>
      <c r="W48" s="21">
        <v>7496.3385750000007</v>
      </c>
      <c r="X48" s="21">
        <v>194754.87617849998</v>
      </c>
      <c r="Y48" s="22">
        <v>277214.60050349997</v>
      </c>
      <c r="Z48" s="23"/>
      <c r="AA48" s="24"/>
      <c r="AB48" t="s">
        <v>1810</v>
      </c>
      <c r="AC48">
        <v>2021</v>
      </c>
      <c r="AD48">
        <v>2023</v>
      </c>
      <c r="AF48" s="37">
        <f>VLOOKUP(AB48,Sheet2!$C$3:$E$8,3,FALSE)</f>
        <v>0.1</v>
      </c>
      <c r="AG48" s="11">
        <f t="shared" si="0"/>
        <v>899560.62900000007</v>
      </c>
    </row>
    <row r="49" spans="1:33">
      <c r="A49" s="2">
        <f t="shared" si="1"/>
        <v>46</v>
      </c>
      <c r="B49" s="2">
        <v>94</v>
      </c>
      <c r="C49" s="3" t="s">
        <v>441</v>
      </c>
      <c r="D49" s="4" t="s">
        <v>890</v>
      </c>
      <c r="E49" s="4" t="s">
        <v>1721</v>
      </c>
      <c r="F49" s="2">
        <v>494</v>
      </c>
      <c r="G49" s="6"/>
      <c r="H49" s="33">
        <v>289</v>
      </c>
      <c r="I49" s="4" t="s">
        <v>22</v>
      </c>
      <c r="J49" s="15">
        <v>923082.06</v>
      </c>
      <c r="K49" s="16">
        <v>923082.06</v>
      </c>
      <c r="L49" s="17">
        <v>68061000</v>
      </c>
      <c r="M49" s="18">
        <v>7.4999999999999997E-2</v>
      </c>
      <c r="N49" s="16"/>
      <c r="O49" s="16"/>
      <c r="P49" s="16"/>
      <c r="Q49" s="18">
        <v>0.1</v>
      </c>
      <c r="R49" s="16"/>
      <c r="S49" s="19">
        <v>0.18</v>
      </c>
      <c r="T49" s="16" t="s">
        <v>891</v>
      </c>
      <c r="U49" s="20">
        <v>69231.154500000004</v>
      </c>
      <c r="V49" s="21"/>
      <c r="W49" s="21">
        <v>6923.1154500000011</v>
      </c>
      <c r="X49" s="21">
        <v>179862.539391</v>
      </c>
      <c r="Y49" s="22">
        <v>256016.80934099999</v>
      </c>
      <c r="Z49" s="23"/>
      <c r="AA49" s="24"/>
      <c r="AB49" t="s">
        <v>1810</v>
      </c>
      <c r="AC49">
        <v>2021</v>
      </c>
      <c r="AD49">
        <v>2023</v>
      </c>
      <c r="AF49" s="37">
        <f>VLOOKUP(AB49,Sheet2!$C$3:$E$8,3,FALSE)</f>
        <v>0.1</v>
      </c>
      <c r="AG49" s="11">
        <f t="shared" si="0"/>
        <v>830773.85400000005</v>
      </c>
    </row>
    <row r="50" spans="1:33">
      <c r="A50" s="2">
        <f t="shared" si="1"/>
        <v>47</v>
      </c>
      <c r="B50" s="2">
        <v>42</v>
      </c>
      <c r="C50" s="3" t="s">
        <v>37</v>
      </c>
      <c r="D50" s="4" t="s">
        <v>48</v>
      </c>
      <c r="E50" s="4" t="s">
        <v>1088</v>
      </c>
      <c r="F50" s="2">
        <v>150</v>
      </c>
      <c r="G50" s="6"/>
      <c r="H50" s="5">
        <v>70</v>
      </c>
      <c r="I50" s="4" t="s">
        <v>22</v>
      </c>
      <c r="J50" s="15">
        <v>12866.573857142857</v>
      </c>
      <c r="K50" s="16">
        <v>900660.17</v>
      </c>
      <c r="L50" s="17">
        <v>73181500</v>
      </c>
      <c r="M50" s="18">
        <v>0.25</v>
      </c>
      <c r="N50" s="16"/>
      <c r="O50" s="16"/>
      <c r="P50" s="16"/>
      <c r="Q50" s="18">
        <v>0.1</v>
      </c>
      <c r="R50" s="16"/>
      <c r="S50" s="19">
        <v>0.18</v>
      </c>
      <c r="T50" s="16" t="s">
        <v>36</v>
      </c>
      <c r="U50" s="20">
        <v>225165.04250000001</v>
      </c>
      <c r="V50" s="21"/>
      <c r="W50" s="21">
        <v>22516.504250000002</v>
      </c>
      <c r="X50" s="21">
        <v>206701.50901500002</v>
      </c>
      <c r="Y50" s="22">
        <v>454383.05576500006</v>
      </c>
      <c r="Z50" s="23">
        <v>171801850522</v>
      </c>
      <c r="AA50" s="24" t="s">
        <v>41</v>
      </c>
      <c r="AB50" t="s">
        <v>1810</v>
      </c>
      <c r="AC50">
        <v>2021</v>
      </c>
      <c r="AD50">
        <v>2023</v>
      </c>
      <c r="AF50" s="37">
        <f>VLOOKUP(AB50,Sheet2!$C$3:$E$8,3,FALSE)</f>
        <v>0.1</v>
      </c>
      <c r="AG50" s="11">
        <f t="shared" si="0"/>
        <v>810594.15300000005</v>
      </c>
    </row>
    <row r="51" spans="1:33">
      <c r="A51" s="2">
        <f t="shared" si="1"/>
        <v>48</v>
      </c>
      <c r="B51" s="2">
        <v>273</v>
      </c>
      <c r="C51" s="3" t="s">
        <v>177</v>
      </c>
      <c r="D51" s="4" t="s">
        <v>241</v>
      </c>
      <c r="E51" s="4" t="s">
        <v>1250</v>
      </c>
      <c r="F51" s="2">
        <v>1316</v>
      </c>
      <c r="G51" s="6"/>
      <c r="H51" s="5">
        <v>3</v>
      </c>
      <c r="I51" s="4" t="s">
        <v>22</v>
      </c>
      <c r="J51" s="15">
        <v>296463.65666666668</v>
      </c>
      <c r="K51" s="16">
        <v>889390.97</v>
      </c>
      <c r="L51" s="17">
        <v>40169390</v>
      </c>
      <c r="M51" s="18">
        <v>0.1</v>
      </c>
      <c r="N51" s="16"/>
      <c r="O51" s="16"/>
      <c r="P51" s="16"/>
      <c r="Q51" s="18">
        <v>0.1</v>
      </c>
      <c r="R51" s="16"/>
      <c r="S51" s="19">
        <v>0.18</v>
      </c>
      <c r="T51" s="16" t="s">
        <v>40</v>
      </c>
      <c r="U51" s="20">
        <v>88939.097000000009</v>
      </c>
      <c r="V51" s="21"/>
      <c r="W51" s="21">
        <v>8893.909700000002</v>
      </c>
      <c r="X51" s="21">
        <v>177700.315806</v>
      </c>
      <c r="Y51" s="22">
        <v>275533.322506</v>
      </c>
      <c r="Z51" s="23">
        <v>171700748192</v>
      </c>
      <c r="AA51" s="24" t="s">
        <v>184</v>
      </c>
      <c r="AB51" t="s">
        <v>1810</v>
      </c>
      <c r="AC51">
        <v>2021</v>
      </c>
      <c r="AD51">
        <v>2023</v>
      </c>
      <c r="AF51" s="37">
        <f>VLOOKUP(AB51,Sheet2!$C$3:$E$8,3,FALSE)</f>
        <v>0.1</v>
      </c>
      <c r="AG51" s="11">
        <f t="shared" si="0"/>
        <v>800451.87300000002</v>
      </c>
    </row>
    <row r="52" spans="1:33">
      <c r="A52" s="2">
        <f t="shared" si="1"/>
        <v>49</v>
      </c>
      <c r="B52" s="2">
        <v>225</v>
      </c>
      <c r="C52" s="3" t="s">
        <v>177</v>
      </c>
      <c r="D52" s="4" t="s">
        <v>197</v>
      </c>
      <c r="E52" s="4" t="s">
        <v>1209</v>
      </c>
      <c r="F52" s="2">
        <v>1216</v>
      </c>
      <c r="G52" s="6"/>
      <c r="H52" s="5">
        <v>1</v>
      </c>
      <c r="I52" s="4" t="s">
        <v>22</v>
      </c>
      <c r="J52" s="15">
        <v>858509.42</v>
      </c>
      <c r="K52" s="16">
        <v>858509.42</v>
      </c>
      <c r="L52" s="17">
        <v>40169390</v>
      </c>
      <c r="M52" s="18">
        <v>0.1</v>
      </c>
      <c r="N52" s="16"/>
      <c r="O52" s="16"/>
      <c r="P52" s="16"/>
      <c r="Q52" s="18">
        <v>0.1</v>
      </c>
      <c r="R52" s="16"/>
      <c r="S52" s="19">
        <v>0.18</v>
      </c>
      <c r="T52" s="16" t="s">
        <v>40</v>
      </c>
      <c r="U52" s="20">
        <v>85850.94200000001</v>
      </c>
      <c r="V52" s="21"/>
      <c r="W52" s="21">
        <v>8585.0942000000014</v>
      </c>
      <c r="X52" s="21">
        <v>171530.18211600001</v>
      </c>
      <c r="Y52" s="22">
        <v>265966.21831600001</v>
      </c>
      <c r="Z52" s="23">
        <v>171700748192</v>
      </c>
      <c r="AA52" s="24" t="s">
        <v>184</v>
      </c>
      <c r="AB52" t="s">
        <v>1810</v>
      </c>
      <c r="AC52">
        <v>2021</v>
      </c>
      <c r="AD52">
        <v>2023</v>
      </c>
      <c r="AF52" s="37">
        <f>VLOOKUP(AB52,Sheet2!$C$3:$E$8,3,FALSE)</f>
        <v>0.1</v>
      </c>
      <c r="AG52" s="11">
        <f t="shared" si="0"/>
        <v>772658.478</v>
      </c>
    </row>
    <row r="53" spans="1:33">
      <c r="A53" s="2">
        <f t="shared" si="1"/>
        <v>50</v>
      </c>
      <c r="B53" s="2">
        <v>270</v>
      </c>
      <c r="C53" s="3" t="s">
        <v>177</v>
      </c>
      <c r="D53" s="4" t="s">
        <v>238</v>
      </c>
      <c r="E53" s="4" t="s">
        <v>1247</v>
      </c>
      <c r="F53" s="2">
        <v>1313</v>
      </c>
      <c r="G53" s="6"/>
      <c r="H53" s="5">
        <v>2</v>
      </c>
      <c r="I53" s="4" t="s">
        <v>22</v>
      </c>
      <c r="J53" s="15">
        <v>427609.59999999998</v>
      </c>
      <c r="K53" s="16">
        <v>855219.19999999995</v>
      </c>
      <c r="L53" s="17">
        <v>84069000</v>
      </c>
      <c r="M53" s="18">
        <v>0.1</v>
      </c>
      <c r="N53" s="16"/>
      <c r="O53" s="16"/>
      <c r="P53" s="16"/>
      <c r="Q53" s="18">
        <v>0.1</v>
      </c>
      <c r="R53" s="16"/>
      <c r="S53" s="19">
        <v>0.18</v>
      </c>
      <c r="T53" s="16" t="s">
        <v>206</v>
      </c>
      <c r="U53" s="20">
        <v>85521.919999999998</v>
      </c>
      <c r="V53" s="21"/>
      <c r="W53" s="21">
        <v>8552.1920000000009</v>
      </c>
      <c r="X53" s="21">
        <v>170872.79616</v>
      </c>
      <c r="Y53" s="22">
        <v>264946.90815999999</v>
      </c>
      <c r="Z53" s="23">
        <v>171900275853</v>
      </c>
      <c r="AA53" s="24" t="s">
        <v>207</v>
      </c>
      <c r="AB53" t="s">
        <v>1810</v>
      </c>
      <c r="AC53">
        <v>2021</v>
      </c>
      <c r="AD53">
        <v>2023</v>
      </c>
      <c r="AF53" s="37">
        <f>VLOOKUP(AB53,Sheet2!$C$3:$E$8,3,FALSE)</f>
        <v>0.1</v>
      </c>
      <c r="AG53" s="11">
        <f t="shared" si="0"/>
        <v>769697.28000000003</v>
      </c>
    </row>
    <row r="54" spans="1:33">
      <c r="A54" s="2">
        <f t="shared" si="1"/>
        <v>51</v>
      </c>
      <c r="B54" s="2">
        <v>276</v>
      </c>
      <c r="C54" s="3" t="s">
        <v>177</v>
      </c>
      <c r="D54" s="4" t="s">
        <v>244</v>
      </c>
      <c r="E54" s="4" t="s">
        <v>1253</v>
      </c>
      <c r="F54" s="2">
        <v>1319</v>
      </c>
      <c r="G54" s="6"/>
      <c r="H54" s="5">
        <v>2</v>
      </c>
      <c r="I54" s="4" t="s">
        <v>22</v>
      </c>
      <c r="J54" s="15">
        <v>400884.29</v>
      </c>
      <c r="K54" s="16">
        <v>801768.58</v>
      </c>
      <c r="L54" s="17">
        <v>84069000</v>
      </c>
      <c r="M54" s="18">
        <v>0.1</v>
      </c>
      <c r="N54" s="16"/>
      <c r="O54" s="16"/>
      <c r="P54" s="16"/>
      <c r="Q54" s="18">
        <v>0.1</v>
      </c>
      <c r="R54" s="16"/>
      <c r="S54" s="19">
        <v>0.18</v>
      </c>
      <c r="T54" s="16" t="s">
        <v>206</v>
      </c>
      <c r="U54" s="20">
        <v>80176.858000000007</v>
      </c>
      <c r="V54" s="21"/>
      <c r="W54" s="21">
        <v>8017.6858000000011</v>
      </c>
      <c r="X54" s="21">
        <v>160193.36228399997</v>
      </c>
      <c r="Y54" s="22">
        <v>248387.90608399999</v>
      </c>
      <c r="Z54" s="23">
        <v>171900275853</v>
      </c>
      <c r="AA54" s="24" t="s">
        <v>207</v>
      </c>
      <c r="AB54" t="s">
        <v>1810</v>
      </c>
      <c r="AC54">
        <v>2021</v>
      </c>
      <c r="AD54">
        <v>2023</v>
      </c>
      <c r="AF54" s="37">
        <f>VLOOKUP(AB54,Sheet2!$C$3:$E$8,3,FALSE)</f>
        <v>0.1</v>
      </c>
      <c r="AG54" s="11">
        <f t="shared" si="0"/>
        <v>721591.72199999995</v>
      </c>
    </row>
    <row r="55" spans="1:33">
      <c r="A55" s="2">
        <f t="shared" si="1"/>
        <v>52</v>
      </c>
      <c r="B55" s="2">
        <v>16</v>
      </c>
      <c r="C55" s="3" t="s">
        <v>43</v>
      </c>
      <c r="D55" s="4" t="s">
        <v>736</v>
      </c>
      <c r="E55" s="4" t="s">
        <v>1643</v>
      </c>
      <c r="F55" s="2">
        <v>41</v>
      </c>
      <c r="G55" s="6"/>
      <c r="H55" s="5">
        <v>2</v>
      </c>
      <c r="I55" s="4" t="s">
        <v>22</v>
      </c>
      <c r="J55" s="15">
        <v>791844</v>
      </c>
      <c r="K55" s="16">
        <v>791844</v>
      </c>
      <c r="L55" s="17">
        <v>85389000</v>
      </c>
      <c r="M55" s="18">
        <v>7.4999999999999997E-2</v>
      </c>
      <c r="N55" s="16"/>
      <c r="O55" s="16"/>
      <c r="P55" s="16"/>
      <c r="Q55" s="18">
        <v>0.1</v>
      </c>
      <c r="R55" s="16"/>
      <c r="S55" s="19">
        <v>0.18</v>
      </c>
      <c r="T55" s="16" t="s">
        <v>737</v>
      </c>
      <c r="U55" s="20">
        <v>59388.299999999996</v>
      </c>
      <c r="V55" s="21"/>
      <c r="W55" s="21">
        <v>5938.83</v>
      </c>
      <c r="X55" s="21">
        <v>154290.8034</v>
      </c>
      <c r="Y55" s="22">
        <v>219617.93340000001</v>
      </c>
      <c r="Z55" s="23"/>
      <c r="AA55" s="24"/>
      <c r="AB55" t="s">
        <v>1810</v>
      </c>
      <c r="AC55">
        <v>2021</v>
      </c>
      <c r="AD55">
        <v>2023</v>
      </c>
      <c r="AF55" s="37">
        <f>VLOOKUP(AB55,Sheet2!$C$3:$E$8,3,FALSE)</f>
        <v>0.1</v>
      </c>
      <c r="AG55" s="11">
        <f t="shared" si="0"/>
        <v>712659.6</v>
      </c>
    </row>
    <row r="56" spans="1:33">
      <c r="A56" s="2">
        <f t="shared" si="1"/>
        <v>53</v>
      </c>
      <c r="B56" s="2">
        <v>233</v>
      </c>
      <c r="C56" s="3" t="s">
        <v>177</v>
      </c>
      <c r="D56" s="4" t="s">
        <v>205</v>
      </c>
      <c r="E56" s="4" t="s">
        <v>1217</v>
      </c>
      <c r="F56" s="2">
        <v>1224</v>
      </c>
      <c r="G56" s="6"/>
      <c r="H56" s="33">
        <v>1</v>
      </c>
      <c r="I56" s="4" t="s">
        <v>22</v>
      </c>
      <c r="J56" s="15">
        <v>708228.93</v>
      </c>
      <c r="K56" s="16">
        <v>708228.93</v>
      </c>
      <c r="L56" s="17">
        <v>84069000</v>
      </c>
      <c r="M56" s="18">
        <v>0.1</v>
      </c>
      <c r="N56" s="16"/>
      <c r="O56" s="16"/>
      <c r="P56" s="16"/>
      <c r="Q56" s="18">
        <v>0.1</v>
      </c>
      <c r="R56" s="16"/>
      <c r="S56" s="19">
        <v>0.18</v>
      </c>
      <c r="T56" s="16" t="s">
        <v>206</v>
      </c>
      <c r="U56" s="20">
        <v>70822.893000000011</v>
      </c>
      <c r="V56" s="21"/>
      <c r="W56" s="21">
        <v>7082.2893000000013</v>
      </c>
      <c r="X56" s="21">
        <v>141504.14021400001</v>
      </c>
      <c r="Y56" s="22">
        <v>219409.32251400003</v>
      </c>
      <c r="Z56" s="23">
        <v>171900275853</v>
      </c>
      <c r="AA56" s="24" t="s">
        <v>207</v>
      </c>
      <c r="AB56" t="s">
        <v>1812</v>
      </c>
      <c r="AC56">
        <v>2021</v>
      </c>
      <c r="AD56">
        <v>2023</v>
      </c>
      <c r="AF56" s="47">
        <v>0</v>
      </c>
      <c r="AG56" s="11">
        <f t="shared" si="0"/>
        <v>708228.93</v>
      </c>
    </row>
    <row r="57" spans="1:33">
      <c r="A57" s="2">
        <f t="shared" si="1"/>
        <v>54</v>
      </c>
      <c r="B57" s="2">
        <v>234</v>
      </c>
      <c r="C57" s="3" t="s">
        <v>177</v>
      </c>
      <c r="D57" s="4" t="s">
        <v>208</v>
      </c>
      <c r="E57" s="4" t="s">
        <v>1218</v>
      </c>
      <c r="F57" s="2">
        <v>1225</v>
      </c>
      <c r="G57" s="6"/>
      <c r="H57" s="33">
        <v>1</v>
      </c>
      <c r="I57" s="4" t="s">
        <v>22</v>
      </c>
      <c r="J57" s="15">
        <v>708228.93</v>
      </c>
      <c r="K57" s="16">
        <v>708228.93</v>
      </c>
      <c r="L57" s="17">
        <v>84069000</v>
      </c>
      <c r="M57" s="18">
        <v>0.1</v>
      </c>
      <c r="N57" s="16"/>
      <c r="O57" s="16"/>
      <c r="P57" s="16"/>
      <c r="Q57" s="18">
        <v>0.1</v>
      </c>
      <c r="R57" s="16"/>
      <c r="S57" s="19">
        <v>0.18</v>
      </c>
      <c r="T57" s="16" t="s">
        <v>206</v>
      </c>
      <c r="U57" s="20">
        <v>70822.893000000011</v>
      </c>
      <c r="V57" s="21"/>
      <c r="W57" s="21">
        <v>7082.2893000000013</v>
      </c>
      <c r="X57" s="21">
        <v>141504.14021400001</v>
      </c>
      <c r="Y57" s="22">
        <v>219409.32251400003</v>
      </c>
      <c r="Z57" s="23">
        <v>171900275853</v>
      </c>
      <c r="AA57" s="24" t="s">
        <v>207</v>
      </c>
      <c r="AB57" t="s">
        <v>1812</v>
      </c>
      <c r="AC57">
        <v>2021</v>
      </c>
      <c r="AD57">
        <v>2023</v>
      </c>
      <c r="AF57" s="47">
        <v>0</v>
      </c>
      <c r="AG57" s="11">
        <f t="shared" si="0"/>
        <v>708228.93</v>
      </c>
    </row>
    <row r="58" spans="1:33">
      <c r="A58" s="2">
        <f t="shared" si="1"/>
        <v>55</v>
      </c>
      <c r="B58" s="2">
        <v>235</v>
      </c>
      <c r="C58" s="3" t="s">
        <v>177</v>
      </c>
      <c r="D58" s="4" t="s">
        <v>209</v>
      </c>
      <c r="E58" s="4" t="s">
        <v>1219</v>
      </c>
      <c r="F58" s="2">
        <v>1226</v>
      </c>
      <c r="G58" s="6"/>
      <c r="H58" s="33">
        <v>1</v>
      </c>
      <c r="I58" s="4" t="s">
        <v>22</v>
      </c>
      <c r="J58" s="15">
        <v>708228.93</v>
      </c>
      <c r="K58" s="16">
        <v>708228.93</v>
      </c>
      <c r="L58" s="17">
        <v>84069000</v>
      </c>
      <c r="M58" s="18">
        <v>0.1</v>
      </c>
      <c r="N58" s="16"/>
      <c r="O58" s="16"/>
      <c r="P58" s="16"/>
      <c r="Q58" s="18">
        <v>0.1</v>
      </c>
      <c r="R58" s="16"/>
      <c r="S58" s="19">
        <v>0.18</v>
      </c>
      <c r="T58" s="16" t="s">
        <v>206</v>
      </c>
      <c r="U58" s="20">
        <v>70822.893000000011</v>
      </c>
      <c r="V58" s="21"/>
      <c r="W58" s="21">
        <v>7082.2893000000013</v>
      </c>
      <c r="X58" s="21">
        <v>141504.14021400001</v>
      </c>
      <c r="Y58" s="22">
        <v>219409.32251400003</v>
      </c>
      <c r="Z58" s="23">
        <v>171900275853</v>
      </c>
      <c r="AA58" s="24" t="s">
        <v>207</v>
      </c>
      <c r="AB58" t="s">
        <v>1812</v>
      </c>
      <c r="AC58">
        <v>2021</v>
      </c>
      <c r="AD58">
        <v>2023</v>
      </c>
      <c r="AF58" s="47">
        <v>0</v>
      </c>
      <c r="AG58" s="11">
        <f t="shared" si="0"/>
        <v>708228.93</v>
      </c>
    </row>
    <row r="59" spans="1:33">
      <c r="A59" s="2">
        <f t="shared" si="1"/>
        <v>56</v>
      </c>
      <c r="B59" s="2">
        <v>237</v>
      </c>
      <c r="C59" s="3" t="s">
        <v>177</v>
      </c>
      <c r="D59" s="4" t="s">
        <v>211</v>
      </c>
      <c r="E59" s="4" t="s">
        <v>1221</v>
      </c>
      <c r="F59" s="2">
        <v>1228</v>
      </c>
      <c r="G59" s="6"/>
      <c r="H59" s="33">
        <v>1</v>
      </c>
      <c r="I59" s="4" t="s">
        <v>22</v>
      </c>
      <c r="J59" s="15">
        <v>708228.93</v>
      </c>
      <c r="K59" s="16">
        <v>708228.93</v>
      </c>
      <c r="L59" s="17">
        <v>84069000</v>
      </c>
      <c r="M59" s="18">
        <v>0.1</v>
      </c>
      <c r="N59" s="16"/>
      <c r="O59" s="16"/>
      <c r="P59" s="16"/>
      <c r="Q59" s="18">
        <v>0.1</v>
      </c>
      <c r="R59" s="16"/>
      <c r="S59" s="19">
        <v>0.18</v>
      </c>
      <c r="T59" s="16" t="s">
        <v>206</v>
      </c>
      <c r="U59" s="20">
        <v>70822.893000000011</v>
      </c>
      <c r="V59" s="21"/>
      <c r="W59" s="21">
        <v>7082.2893000000013</v>
      </c>
      <c r="X59" s="21">
        <v>141504.14021400001</v>
      </c>
      <c r="Y59" s="22">
        <v>219409.32251400003</v>
      </c>
      <c r="Z59" s="23">
        <v>171900275853</v>
      </c>
      <c r="AA59" s="24" t="s">
        <v>207</v>
      </c>
      <c r="AB59" t="s">
        <v>1812</v>
      </c>
      <c r="AC59">
        <v>2021</v>
      </c>
      <c r="AD59">
        <v>2023</v>
      </c>
      <c r="AF59" s="47">
        <v>0</v>
      </c>
      <c r="AG59" s="11">
        <f t="shared" si="0"/>
        <v>708228.93</v>
      </c>
    </row>
    <row r="60" spans="1:33">
      <c r="A60" s="2">
        <f t="shared" si="1"/>
        <v>57</v>
      </c>
      <c r="B60" s="2">
        <v>28</v>
      </c>
      <c r="C60" s="3" t="s">
        <v>37</v>
      </c>
      <c r="D60" s="4" t="s">
        <v>760</v>
      </c>
      <c r="E60" s="4" t="s">
        <v>1655</v>
      </c>
      <c r="F60" s="2">
        <v>53</v>
      </c>
      <c r="G60" s="6"/>
      <c r="H60" s="33">
        <v>1</v>
      </c>
      <c r="I60" s="4" t="s">
        <v>22</v>
      </c>
      <c r="J60" s="15">
        <v>672738.82999999903</v>
      </c>
      <c r="K60" s="16">
        <v>672738.82999999903</v>
      </c>
      <c r="L60" s="17">
        <v>85389000</v>
      </c>
      <c r="M60" s="18">
        <v>7.4999999999999997E-2</v>
      </c>
      <c r="N60" s="16"/>
      <c r="O60" s="16"/>
      <c r="P60" s="16"/>
      <c r="Q60" s="18">
        <v>0.1</v>
      </c>
      <c r="R60" s="16"/>
      <c r="S60" s="19">
        <v>0.18</v>
      </c>
      <c r="T60" s="16" t="s">
        <v>761</v>
      </c>
      <c r="U60" s="20">
        <v>50455.412249999928</v>
      </c>
      <c r="V60" s="21"/>
      <c r="W60" s="21">
        <v>5045.5412249999936</v>
      </c>
      <c r="X60" s="21">
        <v>131083.16102549981</v>
      </c>
      <c r="Y60" s="22">
        <v>186584.11450049974</v>
      </c>
      <c r="Z60" s="23"/>
      <c r="AA60" s="24"/>
      <c r="AB60" t="s">
        <v>1810</v>
      </c>
      <c r="AC60">
        <v>2021</v>
      </c>
      <c r="AD60">
        <v>2023</v>
      </c>
      <c r="AF60" s="37">
        <f>VLOOKUP(AB60,Sheet2!$C$3:$E$8,3,FALSE)</f>
        <v>0.1</v>
      </c>
      <c r="AG60" s="11">
        <f t="shared" si="0"/>
        <v>605464.94699999911</v>
      </c>
    </row>
    <row r="61" spans="1:33">
      <c r="A61" s="2">
        <f t="shared" si="1"/>
        <v>58</v>
      </c>
      <c r="B61" s="2">
        <v>236</v>
      </c>
      <c r="C61" s="3" t="s">
        <v>177</v>
      </c>
      <c r="D61" s="4" t="s">
        <v>210</v>
      </c>
      <c r="E61" s="4" t="s">
        <v>1220</v>
      </c>
      <c r="F61" s="2">
        <v>1227</v>
      </c>
      <c r="G61" s="6"/>
      <c r="H61" s="33">
        <v>1</v>
      </c>
      <c r="I61" s="4" t="s">
        <v>22</v>
      </c>
      <c r="J61" s="15">
        <v>654690.64</v>
      </c>
      <c r="K61" s="16">
        <v>654690.64</v>
      </c>
      <c r="L61" s="17">
        <v>40169990</v>
      </c>
      <c r="M61" s="18">
        <v>0.1</v>
      </c>
      <c r="N61" s="16"/>
      <c r="O61" s="16"/>
      <c r="P61" s="16"/>
      <c r="Q61" s="18">
        <v>0.1</v>
      </c>
      <c r="R61" s="16"/>
      <c r="S61" s="19">
        <v>0.18</v>
      </c>
      <c r="T61" s="16" t="s">
        <v>40</v>
      </c>
      <c r="U61" s="20">
        <v>65469.064000000006</v>
      </c>
      <c r="V61" s="21"/>
      <c r="W61" s="21">
        <v>6546.9064000000008</v>
      </c>
      <c r="X61" s="21">
        <v>130807.189872</v>
      </c>
      <c r="Y61" s="22">
        <v>202823.16027200001</v>
      </c>
      <c r="Z61" s="23">
        <v>171700748192</v>
      </c>
      <c r="AA61" s="24" t="s">
        <v>184</v>
      </c>
      <c r="AB61" t="s">
        <v>1812</v>
      </c>
      <c r="AC61">
        <v>2021</v>
      </c>
      <c r="AD61">
        <v>2023</v>
      </c>
      <c r="AF61" s="47">
        <v>0</v>
      </c>
      <c r="AG61" s="11">
        <f t="shared" si="0"/>
        <v>654690.64</v>
      </c>
    </row>
    <row r="62" spans="1:33">
      <c r="A62" s="2">
        <f t="shared" si="1"/>
        <v>59</v>
      </c>
      <c r="B62" s="2">
        <v>121</v>
      </c>
      <c r="C62" s="3" t="s">
        <v>423</v>
      </c>
      <c r="D62" s="4" t="s">
        <v>571</v>
      </c>
      <c r="E62" s="4" t="s">
        <v>1522</v>
      </c>
      <c r="F62" s="2">
        <v>7373</v>
      </c>
      <c r="G62" s="6"/>
      <c r="H62" s="5">
        <v>4</v>
      </c>
      <c r="I62" s="4" t="s">
        <v>22</v>
      </c>
      <c r="J62" s="15">
        <v>162142.5</v>
      </c>
      <c r="K62" s="16">
        <v>648570</v>
      </c>
      <c r="L62" s="17">
        <v>84219900</v>
      </c>
      <c r="M62" s="18">
        <v>0.1</v>
      </c>
      <c r="N62" s="16"/>
      <c r="O62" s="16"/>
      <c r="P62" s="16"/>
      <c r="Q62" s="18">
        <v>0.1</v>
      </c>
      <c r="R62" s="16"/>
      <c r="S62" s="19">
        <v>0.18</v>
      </c>
      <c r="T62" s="16" t="s">
        <v>25</v>
      </c>
      <c r="U62" s="20">
        <v>64857</v>
      </c>
      <c r="V62" s="21"/>
      <c r="W62" s="21">
        <v>6485.7000000000007</v>
      </c>
      <c r="X62" s="21">
        <v>129584.28599999999</v>
      </c>
      <c r="Y62" s="22">
        <v>200926.98599999998</v>
      </c>
      <c r="Z62" s="23">
        <v>171803185595</v>
      </c>
      <c r="AA62" s="24" t="s">
        <v>425</v>
      </c>
      <c r="AB62" t="s">
        <v>1810</v>
      </c>
      <c r="AC62">
        <v>2021</v>
      </c>
      <c r="AD62">
        <v>2023</v>
      </c>
      <c r="AF62" s="37">
        <f>VLOOKUP(AB62,Sheet2!$C$3:$E$8,3,FALSE)</f>
        <v>0.1</v>
      </c>
      <c r="AG62" s="11">
        <f t="shared" si="0"/>
        <v>583713</v>
      </c>
    </row>
    <row r="63" spans="1:33">
      <c r="A63" s="2">
        <f t="shared" si="1"/>
        <v>60</v>
      </c>
      <c r="B63" s="2">
        <v>81</v>
      </c>
      <c r="C63" s="3" t="s">
        <v>394</v>
      </c>
      <c r="D63" s="4" t="s">
        <v>864</v>
      </c>
      <c r="E63" s="4" t="s">
        <v>1708</v>
      </c>
      <c r="F63" s="2">
        <v>298</v>
      </c>
      <c r="G63" s="6"/>
      <c r="H63" s="33">
        <v>4</v>
      </c>
      <c r="I63" s="4" t="s">
        <v>22</v>
      </c>
      <c r="J63" s="15">
        <v>632163.52</v>
      </c>
      <c r="K63" s="16">
        <v>632163.52</v>
      </c>
      <c r="L63" s="17">
        <v>85389030</v>
      </c>
      <c r="M63" s="18">
        <v>7.4999999999999997E-2</v>
      </c>
      <c r="N63" s="16"/>
      <c r="O63" s="16"/>
      <c r="P63" s="16"/>
      <c r="Q63" s="18">
        <v>0.1</v>
      </c>
      <c r="R63" s="16"/>
      <c r="S63" s="19">
        <v>0.18</v>
      </c>
      <c r="T63" s="16" t="s">
        <v>865</v>
      </c>
      <c r="U63" s="20">
        <v>47412.264000000003</v>
      </c>
      <c r="V63" s="21"/>
      <c r="W63" s="21">
        <v>4741.2264000000005</v>
      </c>
      <c r="X63" s="21">
        <v>123177.06187200001</v>
      </c>
      <c r="Y63" s="22">
        <v>175330.552272</v>
      </c>
      <c r="Z63" s="23"/>
      <c r="AA63" s="24"/>
      <c r="AB63" t="s">
        <v>1813</v>
      </c>
      <c r="AC63">
        <v>2021</v>
      </c>
      <c r="AD63">
        <v>2023</v>
      </c>
      <c r="AF63" s="37">
        <f>VLOOKUP(AB63,Sheet2!$C$3:$E$8,3,FALSE)</f>
        <v>0.3</v>
      </c>
      <c r="AG63" s="11">
        <f t="shared" si="0"/>
        <v>442514.46399999998</v>
      </c>
    </row>
    <row r="64" spans="1:33">
      <c r="A64" s="2">
        <f t="shared" si="1"/>
        <v>61</v>
      </c>
      <c r="B64" s="2">
        <v>89</v>
      </c>
      <c r="C64" s="3" t="s">
        <v>535</v>
      </c>
      <c r="D64" s="4" t="s">
        <v>536</v>
      </c>
      <c r="E64" s="4" t="s">
        <v>1490</v>
      </c>
      <c r="F64" s="2">
        <v>7235</v>
      </c>
      <c r="G64" s="6"/>
      <c r="H64" s="33">
        <v>1</v>
      </c>
      <c r="I64" s="4" t="s">
        <v>22</v>
      </c>
      <c r="J64" s="15">
        <v>607091</v>
      </c>
      <c r="K64" s="16">
        <v>607091</v>
      </c>
      <c r="L64" s="17">
        <v>84239010</v>
      </c>
      <c r="M64" s="18">
        <v>0.1</v>
      </c>
      <c r="N64" s="16"/>
      <c r="O64" s="16"/>
      <c r="P64" s="16"/>
      <c r="Q64" s="18">
        <v>0.1</v>
      </c>
      <c r="R64" s="16"/>
      <c r="S64" s="19">
        <v>0.18</v>
      </c>
      <c r="T64" s="16" t="s">
        <v>33</v>
      </c>
      <c r="U64" s="20">
        <v>60709.100000000006</v>
      </c>
      <c r="V64" s="21"/>
      <c r="W64" s="21">
        <v>6070.9100000000008</v>
      </c>
      <c r="X64" s="21">
        <v>121296.7818</v>
      </c>
      <c r="Y64" s="22">
        <v>188076.79180000001</v>
      </c>
      <c r="Z64" s="23">
        <v>17190332176</v>
      </c>
      <c r="AA64" s="24">
        <v>1005899</v>
      </c>
      <c r="AB64" t="s">
        <v>1813</v>
      </c>
      <c r="AC64">
        <v>2021</v>
      </c>
      <c r="AD64">
        <v>2023</v>
      </c>
      <c r="AF64" s="37">
        <f>VLOOKUP(AB64,Sheet2!$C$3:$E$8,3,FALSE)</f>
        <v>0.3</v>
      </c>
      <c r="AG64" s="11">
        <f t="shared" si="0"/>
        <v>424963.69999999995</v>
      </c>
    </row>
    <row r="65" spans="1:33">
      <c r="A65" s="2">
        <f t="shared" si="1"/>
        <v>62</v>
      </c>
      <c r="B65" s="2">
        <v>165</v>
      </c>
      <c r="C65" s="3" t="s">
        <v>643</v>
      </c>
      <c r="D65" s="4" t="s">
        <v>1038</v>
      </c>
      <c r="E65" s="4" t="s">
        <v>1792</v>
      </c>
      <c r="F65" s="2">
        <v>1662</v>
      </c>
      <c r="G65" s="6"/>
      <c r="H65" s="33">
        <v>1</v>
      </c>
      <c r="I65" s="4" t="s">
        <v>22</v>
      </c>
      <c r="J65" s="15">
        <v>595435.51</v>
      </c>
      <c r="K65" s="16">
        <v>595435.51</v>
      </c>
      <c r="L65" s="17">
        <v>85389000</v>
      </c>
      <c r="M65" s="18">
        <v>7.4999999999999997E-2</v>
      </c>
      <c r="N65" s="16"/>
      <c r="O65" s="16"/>
      <c r="P65" s="16"/>
      <c r="Q65" s="18">
        <v>0.1</v>
      </c>
      <c r="R65" s="16"/>
      <c r="S65" s="19">
        <v>0.18</v>
      </c>
      <c r="T65" s="16" t="s">
        <v>1039</v>
      </c>
      <c r="U65" s="20">
        <v>44657.663249999998</v>
      </c>
      <c r="V65" s="21"/>
      <c r="W65" s="21">
        <v>4465.7663249999996</v>
      </c>
      <c r="X65" s="21">
        <v>116020.60912349999</v>
      </c>
      <c r="Y65" s="22">
        <v>165144.03869849999</v>
      </c>
      <c r="Z65" s="23"/>
      <c r="AA65" s="24"/>
      <c r="AB65" t="s">
        <v>1810</v>
      </c>
      <c r="AC65">
        <v>2021</v>
      </c>
      <c r="AD65">
        <v>2023</v>
      </c>
      <c r="AF65" s="37">
        <f>VLOOKUP(AB65,Sheet2!$C$3:$E$8,3,FALSE)</f>
        <v>0.1</v>
      </c>
      <c r="AG65" s="11">
        <f t="shared" si="0"/>
        <v>535891.95900000003</v>
      </c>
    </row>
    <row r="66" spans="1:33">
      <c r="A66" s="2">
        <f t="shared" si="1"/>
        <v>63</v>
      </c>
      <c r="B66" s="2">
        <v>138</v>
      </c>
      <c r="C66" s="3" t="s">
        <v>617</v>
      </c>
      <c r="D66" s="4" t="s">
        <v>984</v>
      </c>
      <c r="E66" s="4" t="s">
        <v>1765</v>
      </c>
      <c r="F66" s="2">
        <v>1063</v>
      </c>
      <c r="G66" s="6"/>
      <c r="H66" s="33">
        <v>11</v>
      </c>
      <c r="I66" s="4" t="s">
        <v>22</v>
      </c>
      <c r="J66" s="15">
        <v>575439.66</v>
      </c>
      <c r="K66" s="16">
        <v>575439.66</v>
      </c>
      <c r="L66" s="17">
        <v>90318000</v>
      </c>
      <c r="M66" s="18">
        <v>7.4999999999999997E-2</v>
      </c>
      <c r="N66" s="16"/>
      <c r="O66" s="16"/>
      <c r="P66" s="16"/>
      <c r="Q66" s="18">
        <v>0.1</v>
      </c>
      <c r="R66" s="16"/>
      <c r="S66" s="19">
        <v>0.18</v>
      </c>
      <c r="T66" s="16" t="s">
        <v>985</v>
      </c>
      <c r="U66" s="20">
        <v>43157.974500000004</v>
      </c>
      <c r="V66" s="21"/>
      <c r="W66" s="21">
        <v>4315.7974500000009</v>
      </c>
      <c r="X66" s="21">
        <v>112124.417751</v>
      </c>
      <c r="Y66" s="22">
        <v>159598.189701</v>
      </c>
      <c r="Z66" s="23"/>
      <c r="AA66" s="24"/>
      <c r="AB66" t="s">
        <v>1813</v>
      </c>
      <c r="AC66">
        <v>2021</v>
      </c>
      <c r="AD66">
        <v>2023</v>
      </c>
      <c r="AF66" s="37">
        <f>VLOOKUP(AB66,Sheet2!$C$3:$E$8,3,FALSE)</f>
        <v>0.3</v>
      </c>
      <c r="AG66" s="11">
        <f t="shared" si="0"/>
        <v>402807.76199999999</v>
      </c>
    </row>
    <row r="67" spans="1:33">
      <c r="A67" s="2">
        <f t="shared" si="1"/>
        <v>64</v>
      </c>
      <c r="B67" s="2">
        <v>241</v>
      </c>
      <c r="C67" s="3" t="s">
        <v>37</v>
      </c>
      <c r="D67" s="4" t="s">
        <v>215</v>
      </c>
      <c r="E67" s="4" t="s">
        <v>1225</v>
      </c>
      <c r="F67" s="2">
        <v>1256</v>
      </c>
      <c r="G67" s="6"/>
      <c r="H67" s="33">
        <v>1</v>
      </c>
      <c r="I67" s="4" t="s">
        <v>27</v>
      </c>
      <c r="J67" s="15">
        <v>572400</v>
      </c>
      <c r="K67" s="16">
        <v>572400</v>
      </c>
      <c r="L67" s="17">
        <v>84779000</v>
      </c>
      <c r="M67" s="18">
        <v>7.4999999999999997E-2</v>
      </c>
      <c r="N67" s="16"/>
      <c r="O67" s="16"/>
      <c r="P67" s="16"/>
      <c r="Q67" s="18">
        <v>0.1</v>
      </c>
      <c r="R67" s="16"/>
      <c r="S67" s="19">
        <v>0.18</v>
      </c>
      <c r="T67" s="16" t="s">
        <v>38</v>
      </c>
      <c r="U67" s="20">
        <v>42930</v>
      </c>
      <c r="V67" s="21"/>
      <c r="W67" s="21">
        <v>4293</v>
      </c>
      <c r="X67" s="21">
        <v>111532.14</v>
      </c>
      <c r="Y67" s="22">
        <v>158755.14000000001</v>
      </c>
      <c r="Z67" s="23">
        <v>171901200074</v>
      </c>
      <c r="AA67" s="24" t="s">
        <v>83</v>
      </c>
      <c r="AB67" t="s">
        <v>1810</v>
      </c>
      <c r="AC67">
        <v>2021</v>
      </c>
      <c r="AD67">
        <v>2023</v>
      </c>
      <c r="AF67" s="37">
        <f>VLOOKUP(AB67,Sheet2!$C$3:$E$8,3,FALSE)</f>
        <v>0.1</v>
      </c>
      <c r="AG67" s="11">
        <f t="shared" si="0"/>
        <v>515160</v>
      </c>
    </row>
    <row r="68" spans="1:33">
      <c r="A68" s="2">
        <f t="shared" si="1"/>
        <v>65</v>
      </c>
      <c r="B68" s="2">
        <v>201</v>
      </c>
      <c r="C68" s="3" t="s">
        <v>37</v>
      </c>
      <c r="D68" s="4" t="s">
        <v>173</v>
      </c>
      <c r="E68" s="4" t="s">
        <v>1188</v>
      </c>
      <c r="F68" s="2">
        <v>1174</v>
      </c>
      <c r="G68" s="6"/>
      <c r="H68" s="33">
        <v>22</v>
      </c>
      <c r="I68" s="4" t="s">
        <v>22</v>
      </c>
      <c r="J68" s="15">
        <v>26016.55</v>
      </c>
      <c r="K68" s="16">
        <v>572364.1</v>
      </c>
      <c r="L68" s="17">
        <v>84833000</v>
      </c>
      <c r="M68" s="18">
        <v>7.4999999999999997E-2</v>
      </c>
      <c r="N68" s="16"/>
      <c r="O68" s="16"/>
      <c r="P68" s="16"/>
      <c r="Q68" s="18">
        <v>0.1</v>
      </c>
      <c r="R68" s="16"/>
      <c r="S68" s="19">
        <v>0.18</v>
      </c>
      <c r="T68" s="16" t="s">
        <v>23</v>
      </c>
      <c r="U68" s="20">
        <v>42927.307499999995</v>
      </c>
      <c r="V68" s="21"/>
      <c r="W68" s="21">
        <v>4292.7307499999997</v>
      </c>
      <c r="X68" s="21">
        <v>111525.14488499999</v>
      </c>
      <c r="Y68" s="22">
        <v>158745.183135</v>
      </c>
      <c r="Z68" s="23">
        <v>171703360253</v>
      </c>
      <c r="AA68" s="24" t="s">
        <v>170</v>
      </c>
      <c r="AB68" t="s">
        <v>1810</v>
      </c>
      <c r="AC68">
        <v>2021</v>
      </c>
      <c r="AD68">
        <v>2023</v>
      </c>
      <c r="AF68" s="37">
        <f>VLOOKUP(AB68,Sheet2!$C$3:$E$8,3,FALSE)</f>
        <v>0.1</v>
      </c>
      <c r="AG68" s="11">
        <f t="shared" si="0"/>
        <v>515127.69</v>
      </c>
    </row>
    <row r="69" spans="1:33">
      <c r="A69" s="2">
        <f t="shared" si="1"/>
        <v>66</v>
      </c>
      <c r="B69" s="2">
        <v>1</v>
      </c>
      <c r="C69" s="3" t="s">
        <v>37</v>
      </c>
      <c r="D69" s="4" t="s">
        <v>706</v>
      </c>
      <c r="E69" s="4" t="s">
        <v>1628</v>
      </c>
      <c r="F69" s="2">
        <v>26</v>
      </c>
      <c r="G69" s="6"/>
      <c r="H69" s="5">
        <v>1</v>
      </c>
      <c r="I69" s="4" t="s">
        <v>22</v>
      </c>
      <c r="J69" s="15">
        <v>562654.39</v>
      </c>
      <c r="K69" s="16">
        <v>562654.39</v>
      </c>
      <c r="L69" s="17">
        <v>85389000</v>
      </c>
      <c r="M69" s="18">
        <v>7.4999999999999997E-2</v>
      </c>
      <c r="N69" s="16"/>
      <c r="O69" s="16"/>
      <c r="P69" s="16"/>
      <c r="Q69" s="18">
        <v>0.1</v>
      </c>
      <c r="R69" s="16"/>
      <c r="S69" s="19">
        <v>0.18</v>
      </c>
      <c r="T69" s="16" t="s">
        <v>707</v>
      </c>
      <c r="U69" s="20">
        <v>42199.079250000003</v>
      </c>
      <c r="V69" s="21"/>
      <c r="W69" s="21">
        <v>4219.9079250000004</v>
      </c>
      <c r="X69" s="21">
        <v>109633.20789149999</v>
      </c>
      <c r="Y69" s="22">
        <v>156052.19506649999</v>
      </c>
      <c r="Z69" s="23"/>
      <c r="AA69" s="24"/>
      <c r="AB69" t="s">
        <v>1810</v>
      </c>
      <c r="AC69">
        <v>2021</v>
      </c>
      <c r="AD69">
        <v>2023</v>
      </c>
      <c r="AF69" s="37">
        <f>VLOOKUP(AB69,Sheet2!$C$3:$E$8,3,FALSE)</f>
        <v>0.1</v>
      </c>
      <c r="AG69" s="11">
        <f t="shared" ref="AG69:AG132" si="2">K69*(1-AF69)</f>
        <v>506388.951</v>
      </c>
    </row>
    <row r="70" spans="1:33">
      <c r="A70" s="2">
        <f t="shared" ref="A70:A133" si="3">A69+1</f>
        <v>67</v>
      </c>
      <c r="B70" s="2">
        <v>2</v>
      </c>
      <c r="C70" s="3" t="s">
        <v>37</v>
      </c>
      <c r="D70" s="4" t="s">
        <v>708</v>
      </c>
      <c r="E70" s="4" t="s">
        <v>1629</v>
      </c>
      <c r="F70" s="2">
        <v>27</v>
      </c>
      <c r="G70" s="6"/>
      <c r="H70" s="5">
        <v>1</v>
      </c>
      <c r="I70" s="4" t="s">
        <v>22</v>
      </c>
      <c r="J70" s="15">
        <v>562654.39</v>
      </c>
      <c r="K70" s="16">
        <v>562654.39</v>
      </c>
      <c r="L70" s="17">
        <v>85389000</v>
      </c>
      <c r="M70" s="18">
        <v>7.4999999999999997E-2</v>
      </c>
      <c r="N70" s="16"/>
      <c r="O70" s="16"/>
      <c r="P70" s="16"/>
      <c r="Q70" s="18">
        <v>0.1</v>
      </c>
      <c r="R70" s="16"/>
      <c r="S70" s="19">
        <v>0.18</v>
      </c>
      <c r="T70" s="16" t="s">
        <v>709</v>
      </c>
      <c r="U70" s="20">
        <v>42199.079250000003</v>
      </c>
      <c r="V70" s="21"/>
      <c r="W70" s="21">
        <v>4219.9079250000004</v>
      </c>
      <c r="X70" s="21">
        <v>109633.20789149999</v>
      </c>
      <c r="Y70" s="22">
        <v>156052.19506649999</v>
      </c>
      <c r="Z70" s="23"/>
      <c r="AA70" s="24"/>
      <c r="AB70" t="s">
        <v>1810</v>
      </c>
      <c r="AC70">
        <v>2021</v>
      </c>
      <c r="AD70">
        <v>2023</v>
      </c>
      <c r="AF70" s="37">
        <f>VLOOKUP(AB70,Sheet2!$C$3:$E$8,3,FALSE)</f>
        <v>0.1</v>
      </c>
      <c r="AG70" s="11">
        <f t="shared" si="2"/>
        <v>506388.951</v>
      </c>
    </row>
    <row r="71" spans="1:33">
      <c r="A71" s="2">
        <f t="shared" si="3"/>
        <v>68</v>
      </c>
      <c r="B71" s="2">
        <v>80</v>
      </c>
      <c r="C71" s="3" t="s">
        <v>394</v>
      </c>
      <c r="D71" s="4" t="s">
        <v>862</v>
      </c>
      <c r="E71" s="4" t="s">
        <v>1707</v>
      </c>
      <c r="F71" s="2">
        <v>297</v>
      </c>
      <c r="G71" s="6"/>
      <c r="H71" s="33">
        <v>5</v>
      </c>
      <c r="I71" s="4" t="s">
        <v>22</v>
      </c>
      <c r="J71" s="15">
        <v>555150.4</v>
      </c>
      <c r="K71" s="16">
        <v>555150.4</v>
      </c>
      <c r="L71" s="17">
        <v>85389030</v>
      </c>
      <c r="M71" s="18">
        <v>7.4999999999999997E-2</v>
      </c>
      <c r="N71" s="16"/>
      <c r="O71" s="16"/>
      <c r="P71" s="16"/>
      <c r="Q71" s="18">
        <v>0.1</v>
      </c>
      <c r="R71" s="16"/>
      <c r="S71" s="19">
        <v>0.18</v>
      </c>
      <c r="T71" s="16" t="s">
        <v>863</v>
      </c>
      <c r="U71" s="20">
        <v>41636.28</v>
      </c>
      <c r="V71" s="21"/>
      <c r="W71" s="21">
        <v>4163.6279999999997</v>
      </c>
      <c r="X71" s="21">
        <v>108171.05544000001</v>
      </c>
      <c r="Y71" s="22">
        <v>153970.96344000002</v>
      </c>
      <c r="Z71" s="23"/>
      <c r="AA71" s="24"/>
      <c r="AB71" t="s">
        <v>1813</v>
      </c>
      <c r="AC71">
        <v>2021</v>
      </c>
      <c r="AD71">
        <v>2023</v>
      </c>
      <c r="AF71" s="37">
        <f>VLOOKUP(AB71,Sheet2!$C$3:$E$8,3,FALSE)</f>
        <v>0.3</v>
      </c>
      <c r="AG71" s="11">
        <f t="shared" si="2"/>
        <v>388605.27999999997</v>
      </c>
    </row>
    <row r="72" spans="1:33">
      <c r="A72" s="2">
        <f t="shared" si="3"/>
        <v>69</v>
      </c>
      <c r="B72" s="2">
        <v>129</v>
      </c>
      <c r="C72" s="3" t="s">
        <v>578</v>
      </c>
      <c r="D72" s="4" t="s">
        <v>579</v>
      </c>
      <c r="E72" s="4" t="s">
        <v>1529</v>
      </c>
      <c r="F72" s="2">
        <v>7675</v>
      </c>
      <c r="G72" s="6"/>
      <c r="H72" s="5">
        <v>1</v>
      </c>
      <c r="I72" s="4" t="s">
        <v>22</v>
      </c>
      <c r="J72" s="15">
        <v>551078.06000000006</v>
      </c>
      <c r="K72" s="16">
        <v>551078.06000000006</v>
      </c>
      <c r="L72" s="17">
        <v>84842000</v>
      </c>
      <c r="M72" s="18">
        <v>7.4999999999999997E-2</v>
      </c>
      <c r="N72" s="16"/>
      <c r="O72" s="16"/>
      <c r="P72" s="16"/>
      <c r="Q72" s="18">
        <v>0.1</v>
      </c>
      <c r="R72" s="16"/>
      <c r="S72" s="19">
        <v>0.18</v>
      </c>
      <c r="T72" s="16" t="s">
        <v>24</v>
      </c>
      <c r="U72" s="20">
        <v>41330.854500000001</v>
      </c>
      <c r="V72" s="21"/>
      <c r="W72" s="21">
        <v>4133.0854500000005</v>
      </c>
      <c r="X72" s="21">
        <v>107377.55999100002</v>
      </c>
      <c r="Y72" s="22">
        <v>152841.49994100002</v>
      </c>
      <c r="Z72" s="23">
        <v>171901402573</v>
      </c>
      <c r="AA72" s="24" t="s">
        <v>580</v>
      </c>
      <c r="AB72" t="s">
        <v>1810</v>
      </c>
      <c r="AC72">
        <v>2021</v>
      </c>
      <c r="AD72">
        <v>2023</v>
      </c>
      <c r="AF72" s="37">
        <f>VLOOKUP(AB72,Sheet2!$C$3:$E$8,3,FALSE)</f>
        <v>0.1</v>
      </c>
      <c r="AG72" s="11">
        <f t="shared" si="2"/>
        <v>495970.25400000007</v>
      </c>
    </row>
    <row r="73" spans="1:33">
      <c r="A73" s="2">
        <f t="shared" si="3"/>
        <v>70</v>
      </c>
      <c r="B73" s="2">
        <v>86</v>
      </c>
      <c r="C73" s="3" t="s">
        <v>441</v>
      </c>
      <c r="D73" s="4" t="s">
        <v>874</v>
      </c>
      <c r="E73" s="4" t="s">
        <v>1713</v>
      </c>
      <c r="F73" s="2">
        <v>486</v>
      </c>
      <c r="G73" s="6"/>
      <c r="H73" s="33">
        <v>226</v>
      </c>
      <c r="I73" s="4" t="s">
        <v>22</v>
      </c>
      <c r="J73" s="15">
        <v>550450.15</v>
      </c>
      <c r="K73" s="16">
        <v>550450.15</v>
      </c>
      <c r="L73" s="17">
        <v>85389000</v>
      </c>
      <c r="M73" s="18">
        <v>7.4999999999999997E-2</v>
      </c>
      <c r="N73" s="16"/>
      <c r="O73" s="16"/>
      <c r="P73" s="16"/>
      <c r="Q73" s="18">
        <v>0.1</v>
      </c>
      <c r="R73" s="16"/>
      <c r="S73" s="19">
        <v>0.18</v>
      </c>
      <c r="T73" s="16" t="s">
        <v>875</v>
      </c>
      <c r="U73" s="20">
        <v>41283.761250000003</v>
      </c>
      <c r="V73" s="21"/>
      <c r="W73" s="21">
        <v>4128.3761250000007</v>
      </c>
      <c r="X73" s="21">
        <v>107255.21172749999</v>
      </c>
      <c r="Y73" s="22">
        <v>152667.34910250001</v>
      </c>
      <c r="Z73" s="23"/>
      <c r="AA73" s="24"/>
      <c r="AB73" t="s">
        <v>1810</v>
      </c>
      <c r="AC73">
        <v>2021</v>
      </c>
      <c r="AD73">
        <v>2023</v>
      </c>
      <c r="AF73" s="37">
        <f>VLOOKUP(AB73,Sheet2!$C$3:$E$8,3,FALSE)</f>
        <v>0.1</v>
      </c>
      <c r="AG73" s="11">
        <f t="shared" si="2"/>
        <v>495405.13500000001</v>
      </c>
    </row>
    <row r="74" spans="1:33">
      <c r="A74" s="2">
        <f t="shared" si="3"/>
        <v>71</v>
      </c>
      <c r="B74" s="2">
        <v>169</v>
      </c>
      <c r="C74" s="3" t="s">
        <v>1046</v>
      </c>
      <c r="D74" s="4" t="s">
        <v>1047</v>
      </c>
      <c r="E74" s="4" t="s">
        <v>1796</v>
      </c>
      <c r="F74" s="2">
        <v>1681</v>
      </c>
      <c r="G74" s="6"/>
      <c r="H74" s="33">
        <v>10</v>
      </c>
      <c r="I74" s="4" t="s">
        <v>22</v>
      </c>
      <c r="J74" s="15">
        <v>495519.549999999</v>
      </c>
      <c r="K74" s="16">
        <v>495519.549999999</v>
      </c>
      <c r="L74" s="17">
        <v>8411</v>
      </c>
      <c r="M74" s="18">
        <v>7.4999999999999997E-2</v>
      </c>
      <c r="N74" s="16"/>
      <c r="O74" s="16"/>
      <c r="P74" s="16"/>
      <c r="Q74" s="18">
        <v>0.1</v>
      </c>
      <c r="R74" s="16"/>
      <c r="S74" s="19">
        <v>0.18</v>
      </c>
      <c r="T74" s="16" t="s">
        <v>1048</v>
      </c>
      <c r="U74" s="20">
        <v>37163.966249999925</v>
      </c>
      <c r="V74" s="21"/>
      <c r="W74" s="21">
        <v>3716.3966249999926</v>
      </c>
      <c r="X74" s="21">
        <v>96551.984317499795</v>
      </c>
      <c r="Y74" s="22">
        <v>137432.34719249973</v>
      </c>
      <c r="Z74" s="23"/>
      <c r="AA74" s="24"/>
      <c r="AB74" t="s">
        <v>1813</v>
      </c>
      <c r="AC74">
        <v>2021</v>
      </c>
      <c r="AD74">
        <v>2023</v>
      </c>
      <c r="AF74" s="37">
        <f>VLOOKUP(AB74,Sheet2!$C$3:$E$8,3,FALSE)</f>
        <v>0.3</v>
      </c>
      <c r="AG74" s="11">
        <f t="shared" si="2"/>
        <v>346863.6849999993</v>
      </c>
    </row>
    <row r="75" spans="1:33">
      <c r="A75" s="2">
        <f t="shared" si="3"/>
        <v>72</v>
      </c>
      <c r="B75" s="2">
        <v>6</v>
      </c>
      <c r="C75" s="3" t="s">
        <v>37</v>
      </c>
      <c r="D75" s="4" t="s">
        <v>716</v>
      </c>
      <c r="E75" s="4" t="s">
        <v>1633</v>
      </c>
      <c r="F75" s="2">
        <v>31</v>
      </c>
      <c r="G75" s="6"/>
      <c r="H75" s="5">
        <v>2</v>
      </c>
      <c r="I75" s="4" t="s">
        <v>22</v>
      </c>
      <c r="J75" s="15">
        <v>484372.37</v>
      </c>
      <c r="K75" s="16">
        <v>484372.37</v>
      </c>
      <c r="L75" s="17">
        <v>85389000</v>
      </c>
      <c r="M75" s="18">
        <v>7.4999999999999997E-2</v>
      </c>
      <c r="N75" s="16"/>
      <c r="O75" s="16"/>
      <c r="P75" s="16"/>
      <c r="Q75" s="18">
        <v>0.1</v>
      </c>
      <c r="R75" s="16"/>
      <c r="S75" s="19">
        <v>0.18</v>
      </c>
      <c r="T75" s="16" t="s">
        <v>717</v>
      </c>
      <c r="U75" s="20">
        <v>36327.927749999995</v>
      </c>
      <c r="V75" s="21"/>
      <c r="W75" s="21">
        <v>3632.7927749999999</v>
      </c>
      <c r="X75" s="21">
        <v>94379.956294499993</v>
      </c>
      <c r="Y75" s="22">
        <v>134340.67681949999</v>
      </c>
      <c r="Z75" s="23"/>
      <c r="AA75" s="24"/>
      <c r="AB75" t="s">
        <v>1810</v>
      </c>
      <c r="AC75">
        <v>2021</v>
      </c>
      <c r="AD75">
        <v>2023</v>
      </c>
      <c r="AF75" s="37">
        <f>VLOOKUP(AB75,Sheet2!$C$3:$E$8,3,FALSE)</f>
        <v>0.1</v>
      </c>
      <c r="AG75" s="11">
        <f t="shared" si="2"/>
        <v>435935.13300000003</v>
      </c>
    </row>
    <row r="76" spans="1:33">
      <c r="A76" s="2">
        <f t="shared" si="3"/>
        <v>73</v>
      </c>
      <c r="B76" s="2">
        <v>140</v>
      </c>
      <c r="C76" s="3" t="s">
        <v>77</v>
      </c>
      <c r="D76" s="4" t="s">
        <v>109</v>
      </c>
      <c r="E76" s="4" t="s">
        <v>1128</v>
      </c>
      <c r="F76" s="2">
        <v>620</v>
      </c>
      <c r="G76" s="6"/>
      <c r="H76" s="33">
        <v>1</v>
      </c>
      <c r="I76" s="4" t="s">
        <v>22</v>
      </c>
      <c r="J76" s="15">
        <v>470166.4</v>
      </c>
      <c r="K76" s="16">
        <v>470166.4</v>
      </c>
      <c r="L76" s="17">
        <v>84839000</v>
      </c>
      <c r="M76" s="18">
        <v>7.4999999999999997E-2</v>
      </c>
      <c r="N76" s="16"/>
      <c r="O76" s="16"/>
      <c r="P76" s="16"/>
      <c r="Q76" s="18">
        <v>0.1</v>
      </c>
      <c r="R76" s="16"/>
      <c r="S76" s="19">
        <v>0.18</v>
      </c>
      <c r="T76" s="16" t="s">
        <v>23</v>
      </c>
      <c r="U76" s="20">
        <v>35262.480000000003</v>
      </c>
      <c r="V76" s="21"/>
      <c r="W76" s="21">
        <v>3526.2480000000005</v>
      </c>
      <c r="X76" s="21">
        <v>91611.923039999994</v>
      </c>
      <c r="Y76" s="22">
        <v>130400.65104</v>
      </c>
      <c r="Z76" s="23">
        <v>171902524253</v>
      </c>
      <c r="AA76" s="24" t="s">
        <v>79</v>
      </c>
      <c r="AB76" t="s">
        <v>1810</v>
      </c>
      <c r="AC76">
        <v>2021</v>
      </c>
      <c r="AD76">
        <v>2023</v>
      </c>
      <c r="AF76" s="37">
        <f>VLOOKUP(AB76,Sheet2!$C$3:$E$8,3,FALSE)</f>
        <v>0.1</v>
      </c>
      <c r="AG76" s="11">
        <f t="shared" si="2"/>
        <v>423149.76</v>
      </c>
    </row>
    <row r="77" spans="1:33">
      <c r="A77" s="2">
        <f t="shared" si="3"/>
        <v>74</v>
      </c>
      <c r="B77" s="2">
        <v>15</v>
      </c>
      <c r="C77" s="3" t="s">
        <v>37</v>
      </c>
      <c r="D77" s="4" t="s">
        <v>734</v>
      </c>
      <c r="E77" s="4" t="s">
        <v>1642</v>
      </c>
      <c r="F77" s="2">
        <v>40</v>
      </c>
      <c r="G77" s="6"/>
      <c r="H77" s="33">
        <v>6</v>
      </c>
      <c r="I77" s="4" t="s">
        <v>22</v>
      </c>
      <c r="J77" s="15">
        <v>467859.609999999</v>
      </c>
      <c r="K77" s="16">
        <v>467859.609999999</v>
      </c>
      <c r="L77" s="17">
        <v>85389000</v>
      </c>
      <c r="M77" s="18">
        <v>7.4999999999999997E-2</v>
      </c>
      <c r="N77" s="16"/>
      <c r="O77" s="16"/>
      <c r="P77" s="16"/>
      <c r="Q77" s="18">
        <v>0.1</v>
      </c>
      <c r="R77" s="16"/>
      <c r="S77" s="19">
        <v>0.18</v>
      </c>
      <c r="T77" s="16" t="s">
        <v>735</v>
      </c>
      <c r="U77" s="20">
        <v>35089.47074999992</v>
      </c>
      <c r="V77" s="21"/>
      <c r="W77" s="21">
        <v>3508.9470749999923</v>
      </c>
      <c r="X77" s="21">
        <v>91162.445008499795</v>
      </c>
      <c r="Y77" s="22">
        <v>129760.8628334997</v>
      </c>
      <c r="Z77" s="23"/>
      <c r="AA77" s="24"/>
      <c r="AB77" t="s">
        <v>1810</v>
      </c>
      <c r="AC77">
        <v>2021</v>
      </c>
      <c r="AD77">
        <v>2023</v>
      </c>
      <c r="AF77" s="37">
        <f>VLOOKUP(AB77,Sheet2!$C$3:$E$8,3,FALSE)</f>
        <v>0.1</v>
      </c>
      <c r="AG77" s="11">
        <f t="shared" si="2"/>
        <v>421073.6489999991</v>
      </c>
    </row>
    <row r="78" spans="1:33">
      <c r="A78" s="2">
        <f t="shared" si="3"/>
        <v>75</v>
      </c>
      <c r="B78" s="2">
        <v>272</v>
      </c>
      <c r="C78" s="3" t="s">
        <v>177</v>
      </c>
      <c r="D78" s="4" t="s">
        <v>240</v>
      </c>
      <c r="E78" s="4" t="s">
        <v>1249</v>
      </c>
      <c r="F78" s="2">
        <v>1315</v>
      </c>
      <c r="G78" s="6"/>
      <c r="H78" s="5">
        <v>2</v>
      </c>
      <c r="I78" s="4" t="s">
        <v>22</v>
      </c>
      <c r="J78" s="15">
        <v>228523.95</v>
      </c>
      <c r="K78" s="16">
        <v>457047.9</v>
      </c>
      <c r="L78" s="17">
        <v>40169990</v>
      </c>
      <c r="M78" s="18">
        <v>0.1</v>
      </c>
      <c r="N78" s="16"/>
      <c r="O78" s="16"/>
      <c r="P78" s="16"/>
      <c r="Q78" s="18">
        <v>0.1</v>
      </c>
      <c r="R78" s="16"/>
      <c r="S78" s="19">
        <v>0.18</v>
      </c>
      <c r="T78" s="16" t="s">
        <v>40</v>
      </c>
      <c r="U78" s="20">
        <v>45704.790000000008</v>
      </c>
      <c r="V78" s="21"/>
      <c r="W78" s="21">
        <v>4570.4790000000012</v>
      </c>
      <c r="X78" s="21">
        <v>91318.170420000009</v>
      </c>
      <c r="Y78" s="22">
        <v>141593.43942000001</v>
      </c>
      <c r="Z78" s="23">
        <v>171700748192</v>
      </c>
      <c r="AA78" s="24" t="s">
        <v>184</v>
      </c>
      <c r="AB78" t="s">
        <v>1810</v>
      </c>
      <c r="AC78">
        <v>2021</v>
      </c>
      <c r="AD78">
        <v>2023</v>
      </c>
      <c r="AF78" s="37">
        <f>VLOOKUP(AB78,Sheet2!$C$3:$E$8,3,FALSE)</f>
        <v>0.1</v>
      </c>
      <c r="AG78" s="11">
        <f t="shared" si="2"/>
        <v>411343.11000000004</v>
      </c>
    </row>
    <row r="79" spans="1:33">
      <c r="A79" s="2">
        <f t="shared" si="3"/>
        <v>76</v>
      </c>
      <c r="B79" s="2">
        <v>92</v>
      </c>
      <c r="C79" s="3" t="s">
        <v>535</v>
      </c>
      <c r="D79" s="4" t="s">
        <v>539</v>
      </c>
      <c r="E79" s="4" t="s">
        <v>1493</v>
      </c>
      <c r="F79" s="2">
        <v>7238</v>
      </c>
      <c r="G79" s="6"/>
      <c r="H79" s="33">
        <v>1</v>
      </c>
      <c r="I79" s="4" t="s">
        <v>22</v>
      </c>
      <c r="J79" s="15">
        <v>451555</v>
      </c>
      <c r="K79" s="16">
        <v>451555</v>
      </c>
      <c r="L79" s="17">
        <v>84239020</v>
      </c>
      <c r="M79" s="18">
        <v>7.4999999999999997E-2</v>
      </c>
      <c r="N79" s="16"/>
      <c r="O79" s="16"/>
      <c r="P79" s="16"/>
      <c r="Q79" s="18">
        <v>0.1</v>
      </c>
      <c r="R79" s="16"/>
      <c r="S79" s="19">
        <v>0.18</v>
      </c>
      <c r="T79" s="16" t="s">
        <v>33</v>
      </c>
      <c r="U79" s="20">
        <v>33866.625</v>
      </c>
      <c r="V79" s="21"/>
      <c r="W79" s="21">
        <v>3386.6625000000004</v>
      </c>
      <c r="X79" s="21">
        <v>87985.491749999986</v>
      </c>
      <c r="Y79" s="22">
        <v>125238.77924999999</v>
      </c>
      <c r="Z79" s="23">
        <v>17190332176</v>
      </c>
      <c r="AA79" s="24">
        <v>1005899</v>
      </c>
      <c r="AB79" t="s">
        <v>1813</v>
      </c>
      <c r="AC79">
        <v>2021</v>
      </c>
      <c r="AD79">
        <v>2023</v>
      </c>
      <c r="AF79" s="37">
        <f>VLOOKUP(AB79,Sheet2!$C$3:$E$8,3,FALSE)</f>
        <v>0.3</v>
      </c>
      <c r="AG79" s="11">
        <f t="shared" si="2"/>
        <v>316088.5</v>
      </c>
    </row>
    <row r="80" spans="1:33">
      <c r="A80" s="2">
        <f t="shared" si="3"/>
        <v>77</v>
      </c>
      <c r="B80" s="2">
        <v>120</v>
      </c>
      <c r="C80" s="3" t="s">
        <v>905</v>
      </c>
      <c r="D80" s="4" t="s">
        <v>944</v>
      </c>
      <c r="E80" s="4" t="s">
        <v>1747</v>
      </c>
      <c r="F80" s="2">
        <v>686</v>
      </c>
      <c r="G80" s="6"/>
      <c r="H80" s="5">
        <v>8</v>
      </c>
      <c r="I80" s="4" t="s">
        <v>27</v>
      </c>
      <c r="J80" s="15">
        <v>428763.72999999899</v>
      </c>
      <c r="K80" s="16">
        <v>428763.72999999899</v>
      </c>
      <c r="L80" s="17">
        <v>84834000</v>
      </c>
      <c r="M80" s="18">
        <v>7.4999999999999997E-2</v>
      </c>
      <c r="N80" s="16"/>
      <c r="O80" s="16"/>
      <c r="P80" s="16"/>
      <c r="Q80" s="18">
        <v>0.1</v>
      </c>
      <c r="R80" s="16"/>
      <c r="S80" s="19">
        <v>0.18</v>
      </c>
      <c r="T80" s="16" t="s">
        <v>945</v>
      </c>
      <c r="U80" s="20">
        <v>32157.279749999921</v>
      </c>
      <c r="V80" s="21"/>
      <c r="W80" s="21">
        <v>3215.7279749999925</v>
      </c>
      <c r="X80" s="21">
        <v>83544.612790499799</v>
      </c>
      <c r="Y80" s="22">
        <v>118917.62051549972</v>
      </c>
      <c r="Z80" s="23"/>
      <c r="AA80" s="24"/>
      <c r="AB80" t="s">
        <v>1810</v>
      </c>
      <c r="AC80">
        <v>2021</v>
      </c>
      <c r="AD80">
        <v>2023</v>
      </c>
      <c r="AF80" s="37">
        <f>VLOOKUP(AB80,Sheet2!$C$3:$E$8,3,FALSE)</f>
        <v>0.1</v>
      </c>
      <c r="AG80" s="11">
        <f t="shared" si="2"/>
        <v>385887.35699999909</v>
      </c>
    </row>
    <row r="81" spans="1:33">
      <c r="A81" s="2">
        <f t="shared" si="3"/>
        <v>78</v>
      </c>
      <c r="B81" s="2">
        <v>5</v>
      </c>
      <c r="C81" s="3" t="s">
        <v>37</v>
      </c>
      <c r="D81" s="4" t="s">
        <v>714</v>
      </c>
      <c r="E81" s="4" t="s">
        <v>1632</v>
      </c>
      <c r="F81" s="2">
        <v>30</v>
      </c>
      <c r="G81" s="6"/>
      <c r="H81" s="5">
        <v>2</v>
      </c>
      <c r="I81" s="4" t="s">
        <v>22</v>
      </c>
      <c r="J81" s="15">
        <v>428106.14</v>
      </c>
      <c r="K81" s="16">
        <v>428106.14</v>
      </c>
      <c r="L81" s="17">
        <v>85389000</v>
      </c>
      <c r="M81" s="18">
        <v>7.4999999999999997E-2</v>
      </c>
      <c r="N81" s="16"/>
      <c r="O81" s="16"/>
      <c r="P81" s="16"/>
      <c r="Q81" s="18">
        <v>0.1</v>
      </c>
      <c r="R81" s="16"/>
      <c r="S81" s="19">
        <v>0.18</v>
      </c>
      <c r="T81" s="16" t="s">
        <v>715</v>
      </c>
      <c r="U81" s="20">
        <v>32107.960500000001</v>
      </c>
      <c r="V81" s="21"/>
      <c r="W81" s="21">
        <v>3210.7960500000004</v>
      </c>
      <c r="X81" s="21">
        <v>83416.481379000004</v>
      </c>
      <c r="Y81" s="22">
        <v>118735.237929</v>
      </c>
      <c r="Z81" s="23"/>
      <c r="AA81" s="24"/>
      <c r="AB81" t="s">
        <v>1810</v>
      </c>
      <c r="AC81">
        <v>2021</v>
      </c>
      <c r="AD81">
        <v>2023</v>
      </c>
      <c r="AF81" s="37">
        <f>VLOOKUP(AB81,Sheet2!$C$3:$E$8,3,FALSE)</f>
        <v>0.1</v>
      </c>
      <c r="AG81" s="11">
        <f t="shared" si="2"/>
        <v>385295.52600000001</v>
      </c>
    </row>
    <row r="82" spans="1:33">
      <c r="A82" s="2">
        <f t="shared" si="3"/>
        <v>79</v>
      </c>
      <c r="B82" s="2">
        <v>89</v>
      </c>
      <c r="C82" s="3" t="s">
        <v>441</v>
      </c>
      <c r="D82" s="4" t="s">
        <v>880</v>
      </c>
      <c r="E82" s="4" t="s">
        <v>1716</v>
      </c>
      <c r="F82" s="2">
        <v>489</v>
      </c>
      <c r="G82" s="6"/>
      <c r="H82" s="33">
        <v>1500</v>
      </c>
      <c r="I82" s="4" t="s">
        <v>22</v>
      </c>
      <c r="J82" s="15">
        <v>427422.07</v>
      </c>
      <c r="K82" s="16">
        <v>427422.07</v>
      </c>
      <c r="L82" s="17">
        <v>73269091</v>
      </c>
      <c r="M82" s="18">
        <v>7.4999999999999997E-2</v>
      </c>
      <c r="N82" s="16"/>
      <c r="O82" s="16"/>
      <c r="P82" s="16"/>
      <c r="Q82" s="18">
        <v>0.1</v>
      </c>
      <c r="R82" s="16"/>
      <c r="S82" s="19">
        <v>0.18</v>
      </c>
      <c r="T82" s="16" t="s">
        <v>881</v>
      </c>
      <c r="U82" s="20">
        <v>32056.65525</v>
      </c>
      <c r="V82" s="21"/>
      <c r="W82" s="21">
        <v>3205.6655250000003</v>
      </c>
      <c r="X82" s="21">
        <v>83283.190339499997</v>
      </c>
      <c r="Y82" s="22">
        <v>118545.5111145</v>
      </c>
      <c r="Z82" s="23"/>
      <c r="AA82" s="24"/>
      <c r="AB82" t="s">
        <v>1810</v>
      </c>
      <c r="AC82">
        <v>2021</v>
      </c>
      <c r="AD82">
        <v>2023</v>
      </c>
      <c r="AF82" s="37">
        <f>VLOOKUP(AB82,Sheet2!$C$3:$E$8,3,FALSE)</f>
        <v>0.1</v>
      </c>
      <c r="AG82" s="11">
        <f t="shared" si="2"/>
        <v>384679.86300000001</v>
      </c>
    </row>
    <row r="83" spans="1:33">
      <c r="A83" s="2">
        <f t="shared" si="3"/>
        <v>80</v>
      </c>
      <c r="B83" s="2">
        <v>272</v>
      </c>
      <c r="C83" s="3" t="s">
        <v>423</v>
      </c>
      <c r="D83" s="4" t="s">
        <v>424</v>
      </c>
      <c r="E83" s="4" t="s">
        <v>1404</v>
      </c>
      <c r="F83" s="2">
        <v>4102</v>
      </c>
      <c r="G83" s="6"/>
      <c r="H83" s="33">
        <v>3</v>
      </c>
      <c r="I83" s="4" t="s">
        <v>22</v>
      </c>
      <c r="J83" s="15">
        <v>142186.5</v>
      </c>
      <c r="K83" s="16">
        <v>426559.5</v>
      </c>
      <c r="L83" s="17">
        <v>84219900</v>
      </c>
      <c r="M83" s="18">
        <v>0.1</v>
      </c>
      <c r="N83" s="16"/>
      <c r="O83" s="16"/>
      <c r="P83" s="16"/>
      <c r="Q83" s="18">
        <v>0.1</v>
      </c>
      <c r="R83" s="16"/>
      <c r="S83" s="19">
        <v>0.18</v>
      </c>
      <c r="T83" s="16" t="s">
        <v>25</v>
      </c>
      <c r="U83" s="20">
        <v>42655.950000000004</v>
      </c>
      <c r="V83" s="21"/>
      <c r="W83" s="21">
        <v>4265.5950000000003</v>
      </c>
      <c r="X83" s="21">
        <v>85226.588099999994</v>
      </c>
      <c r="Y83" s="22">
        <v>132148.13310000001</v>
      </c>
      <c r="Z83" s="23">
        <v>171803185595</v>
      </c>
      <c r="AA83" s="24" t="s">
        <v>425</v>
      </c>
      <c r="AB83" t="s">
        <v>1810</v>
      </c>
      <c r="AC83">
        <v>2021</v>
      </c>
      <c r="AD83">
        <v>2023</v>
      </c>
      <c r="AF83" s="37">
        <f>VLOOKUP(AB83,Sheet2!$C$3:$E$8,3,FALSE)</f>
        <v>0.1</v>
      </c>
      <c r="AG83" s="11">
        <f t="shared" si="2"/>
        <v>383903.55</v>
      </c>
    </row>
    <row r="84" spans="1:33">
      <c r="A84" s="2">
        <f t="shared" si="3"/>
        <v>81</v>
      </c>
      <c r="B84" s="2">
        <v>214</v>
      </c>
      <c r="C84" s="3" t="s">
        <v>643</v>
      </c>
      <c r="D84" s="4" t="s">
        <v>644</v>
      </c>
      <c r="E84" s="4" t="s">
        <v>1572</v>
      </c>
      <c r="F84" s="2">
        <v>18278</v>
      </c>
      <c r="G84" s="6"/>
      <c r="H84" s="5">
        <v>2</v>
      </c>
      <c r="I84" s="4" t="s">
        <v>22</v>
      </c>
      <c r="J84" s="15">
        <v>212895</v>
      </c>
      <c r="K84" s="16">
        <v>425790</v>
      </c>
      <c r="L84" s="17">
        <v>84818090</v>
      </c>
      <c r="M84" s="18">
        <v>7.4999999999999997E-2</v>
      </c>
      <c r="N84" s="16"/>
      <c r="O84" s="16"/>
      <c r="P84" s="16"/>
      <c r="Q84" s="18">
        <v>0.1</v>
      </c>
      <c r="R84" s="16"/>
      <c r="S84" s="19">
        <v>0.18</v>
      </c>
      <c r="T84" s="16" t="s">
        <v>28</v>
      </c>
      <c r="U84" s="20">
        <v>31934.25</v>
      </c>
      <c r="V84" s="21"/>
      <c r="W84" s="21">
        <v>3193.4250000000002</v>
      </c>
      <c r="X84" s="21">
        <v>82965.181499999992</v>
      </c>
      <c r="Y84" s="22">
        <v>118092.85649999999</v>
      </c>
      <c r="Z84" s="23">
        <v>171803040673</v>
      </c>
      <c r="AA84" s="24">
        <v>1004832</v>
      </c>
      <c r="AB84" t="s">
        <v>1810</v>
      </c>
      <c r="AC84">
        <v>2021</v>
      </c>
      <c r="AD84">
        <v>2023</v>
      </c>
      <c r="AF84" s="37">
        <f>VLOOKUP(AB84,Sheet2!$C$3:$E$8,3,FALSE)</f>
        <v>0.1</v>
      </c>
      <c r="AG84" s="11">
        <f t="shared" si="2"/>
        <v>383211</v>
      </c>
    </row>
    <row r="85" spans="1:33">
      <c r="A85" s="2">
        <f t="shared" si="3"/>
        <v>82</v>
      </c>
      <c r="B85" s="2">
        <v>121</v>
      </c>
      <c r="C85" s="3" t="s">
        <v>37</v>
      </c>
      <c r="D85" s="4" t="s">
        <v>87</v>
      </c>
      <c r="E85" s="4" t="s">
        <v>1109</v>
      </c>
      <c r="F85" s="2">
        <v>513</v>
      </c>
      <c r="G85" s="6"/>
      <c r="H85" s="5">
        <v>1</v>
      </c>
      <c r="I85" s="4" t="s">
        <v>22</v>
      </c>
      <c r="J85" s="15">
        <v>375240</v>
      </c>
      <c r="K85" s="16">
        <v>375240</v>
      </c>
      <c r="L85" s="17">
        <v>84149090</v>
      </c>
      <c r="M85" s="18">
        <v>7.4999999999999997E-2</v>
      </c>
      <c r="N85" s="16"/>
      <c r="O85" s="16"/>
      <c r="P85" s="16"/>
      <c r="Q85" s="18">
        <v>0.1</v>
      </c>
      <c r="R85" s="16"/>
      <c r="S85" s="19">
        <v>0.18</v>
      </c>
      <c r="T85" s="16" t="s">
        <v>26</v>
      </c>
      <c r="U85" s="20">
        <v>28143</v>
      </c>
      <c r="V85" s="21"/>
      <c r="W85" s="21">
        <v>2814.3</v>
      </c>
      <c r="X85" s="21">
        <v>73115.513999999996</v>
      </c>
      <c r="Y85" s="22">
        <v>104072.814</v>
      </c>
      <c r="Z85" s="23">
        <v>171901200074</v>
      </c>
      <c r="AA85" s="24" t="s">
        <v>83</v>
      </c>
      <c r="AB85" t="s">
        <v>1810</v>
      </c>
      <c r="AC85">
        <v>2021</v>
      </c>
      <c r="AD85">
        <v>2023</v>
      </c>
      <c r="AF85" s="37">
        <f>VLOOKUP(AB85,Sheet2!$C$3:$E$8,3,FALSE)</f>
        <v>0.1</v>
      </c>
      <c r="AG85" s="11">
        <f t="shared" si="2"/>
        <v>337716</v>
      </c>
    </row>
    <row r="86" spans="1:33">
      <c r="A86" s="2">
        <f t="shared" si="3"/>
        <v>83</v>
      </c>
      <c r="B86" s="2">
        <v>122</v>
      </c>
      <c r="C86" s="3" t="s">
        <v>37</v>
      </c>
      <c r="D86" s="4" t="s">
        <v>88</v>
      </c>
      <c r="E86" s="4" t="s">
        <v>1110</v>
      </c>
      <c r="F86" s="2">
        <v>514</v>
      </c>
      <c r="G86" s="6"/>
      <c r="H86" s="5">
        <v>1</v>
      </c>
      <c r="I86" s="4" t="s">
        <v>22</v>
      </c>
      <c r="J86" s="15">
        <v>375240</v>
      </c>
      <c r="K86" s="16">
        <v>375240</v>
      </c>
      <c r="L86" s="17">
        <v>84833000</v>
      </c>
      <c r="M86" s="18">
        <v>7.4999999999999997E-2</v>
      </c>
      <c r="N86" s="16"/>
      <c r="O86" s="16"/>
      <c r="P86" s="16"/>
      <c r="Q86" s="18">
        <v>0.1</v>
      </c>
      <c r="R86" s="16"/>
      <c r="S86" s="19">
        <v>0.18</v>
      </c>
      <c r="T86" s="16" t="s">
        <v>23</v>
      </c>
      <c r="U86" s="20">
        <v>28143</v>
      </c>
      <c r="V86" s="21"/>
      <c r="W86" s="21">
        <v>2814.3</v>
      </c>
      <c r="X86" s="21">
        <v>73115.513999999996</v>
      </c>
      <c r="Y86" s="22">
        <v>104072.814</v>
      </c>
      <c r="Z86" s="23">
        <v>171901200074</v>
      </c>
      <c r="AA86" s="24" t="s">
        <v>83</v>
      </c>
      <c r="AB86" t="s">
        <v>1810</v>
      </c>
      <c r="AC86">
        <v>2021</v>
      </c>
      <c r="AD86">
        <v>2023</v>
      </c>
      <c r="AF86" s="37">
        <f>VLOOKUP(AB86,Sheet2!$C$3:$E$8,3,FALSE)</f>
        <v>0.1</v>
      </c>
      <c r="AG86" s="11">
        <f t="shared" si="2"/>
        <v>337716</v>
      </c>
    </row>
    <row r="87" spans="1:33">
      <c r="A87" s="2">
        <f t="shared" si="3"/>
        <v>84</v>
      </c>
      <c r="B87" s="2">
        <v>48</v>
      </c>
      <c r="C87" s="3" t="s">
        <v>441</v>
      </c>
      <c r="D87" s="4" t="s">
        <v>800</v>
      </c>
      <c r="E87" s="4" t="s">
        <v>1675</v>
      </c>
      <c r="F87" s="2">
        <v>73</v>
      </c>
      <c r="G87" s="6"/>
      <c r="H87" s="33">
        <v>1600</v>
      </c>
      <c r="I87" s="4" t="s">
        <v>22</v>
      </c>
      <c r="J87" s="15">
        <v>362604.19</v>
      </c>
      <c r="K87" s="16">
        <v>362604.19</v>
      </c>
      <c r="L87" s="17">
        <v>73181541</v>
      </c>
      <c r="M87" s="18">
        <v>7.4999999999999997E-2</v>
      </c>
      <c r="N87" s="16"/>
      <c r="O87" s="16"/>
      <c r="P87" s="16"/>
      <c r="Q87" s="18">
        <v>0.1</v>
      </c>
      <c r="R87" s="16"/>
      <c r="S87" s="19">
        <v>0.18</v>
      </c>
      <c r="T87" s="16" t="s">
        <v>801</v>
      </c>
      <c r="U87" s="20">
        <v>27195.314249999999</v>
      </c>
      <c r="V87" s="21"/>
      <c r="W87" s="21">
        <v>2719.5314250000001</v>
      </c>
      <c r="X87" s="21">
        <v>70653.4264215</v>
      </c>
      <c r="Y87" s="22">
        <v>100568.2720965</v>
      </c>
      <c r="Z87" s="23"/>
      <c r="AA87" s="24"/>
      <c r="AB87" t="s">
        <v>1810</v>
      </c>
      <c r="AC87">
        <v>2021</v>
      </c>
      <c r="AD87">
        <v>2023</v>
      </c>
      <c r="AF87" s="37">
        <f>VLOOKUP(AB87,Sheet2!$C$3:$E$8,3,FALSE)</f>
        <v>0.1</v>
      </c>
      <c r="AG87" s="11">
        <f t="shared" si="2"/>
        <v>326343.77100000001</v>
      </c>
    </row>
    <row r="88" spans="1:33">
      <c r="A88" s="2">
        <f t="shared" si="3"/>
        <v>85</v>
      </c>
      <c r="B88" s="2">
        <v>82</v>
      </c>
      <c r="C88" s="3" t="s">
        <v>394</v>
      </c>
      <c r="D88" s="4" t="s">
        <v>866</v>
      </c>
      <c r="E88" s="4" t="s">
        <v>1709</v>
      </c>
      <c r="F88" s="2">
        <v>299</v>
      </c>
      <c r="G88" s="6"/>
      <c r="H88" s="33">
        <v>27</v>
      </c>
      <c r="I88" s="4" t="s">
        <v>22</v>
      </c>
      <c r="J88" s="15">
        <v>361514.88</v>
      </c>
      <c r="K88" s="16">
        <v>361514.88</v>
      </c>
      <c r="L88" s="17">
        <v>85423200</v>
      </c>
      <c r="M88" s="18">
        <v>7.4999999999999997E-2</v>
      </c>
      <c r="N88" s="16"/>
      <c r="O88" s="16"/>
      <c r="P88" s="16"/>
      <c r="Q88" s="18">
        <v>0.1</v>
      </c>
      <c r="R88" s="16"/>
      <c r="S88" s="19">
        <v>0.18</v>
      </c>
      <c r="T88" s="16" t="s">
        <v>867</v>
      </c>
      <c r="U88" s="20">
        <v>27113.615999999998</v>
      </c>
      <c r="V88" s="21"/>
      <c r="W88" s="21">
        <v>2711.3616000000002</v>
      </c>
      <c r="X88" s="21">
        <v>70441.174367999993</v>
      </c>
      <c r="Y88" s="22">
        <v>100266.15196799999</v>
      </c>
      <c r="Z88" s="23"/>
      <c r="AA88" s="24"/>
      <c r="AB88" t="s">
        <v>1813</v>
      </c>
      <c r="AC88">
        <v>2021</v>
      </c>
      <c r="AD88">
        <v>2023</v>
      </c>
      <c r="AF88" s="37">
        <f>VLOOKUP(AB88,Sheet2!$C$3:$E$8,3,FALSE)</f>
        <v>0.3</v>
      </c>
      <c r="AG88" s="11">
        <f t="shared" si="2"/>
        <v>253060.416</v>
      </c>
    </row>
    <row r="89" spans="1:33">
      <c r="A89" s="2">
        <f t="shared" si="3"/>
        <v>86</v>
      </c>
      <c r="B89" s="2">
        <v>4</v>
      </c>
      <c r="C89" s="3" t="s">
        <v>37</v>
      </c>
      <c r="D89" s="4" t="s">
        <v>712</v>
      </c>
      <c r="E89" s="4" t="s">
        <v>1631</v>
      </c>
      <c r="F89" s="2">
        <v>29</v>
      </c>
      <c r="G89" s="6"/>
      <c r="H89" s="5">
        <v>1</v>
      </c>
      <c r="I89" s="4" t="s">
        <v>22</v>
      </c>
      <c r="J89" s="15">
        <v>354716.52</v>
      </c>
      <c r="K89" s="16">
        <v>354716.52</v>
      </c>
      <c r="L89" s="17">
        <v>85389000</v>
      </c>
      <c r="M89" s="18">
        <v>7.4999999999999997E-2</v>
      </c>
      <c r="N89" s="16"/>
      <c r="O89" s="16"/>
      <c r="P89" s="16"/>
      <c r="Q89" s="18">
        <v>0.1</v>
      </c>
      <c r="R89" s="16"/>
      <c r="S89" s="19">
        <v>0.18</v>
      </c>
      <c r="T89" s="16" t="s">
        <v>713</v>
      </c>
      <c r="U89" s="20">
        <v>26603.739000000001</v>
      </c>
      <c r="V89" s="21"/>
      <c r="W89" s="21">
        <v>2660.3739000000005</v>
      </c>
      <c r="X89" s="21">
        <v>69116.513921999998</v>
      </c>
      <c r="Y89" s="22">
        <v>98380.626821999991</v>
      </c>
      <c r="Z89" s="23"/>
      <c r="AA89" s="24"/>
      <c r="AB89" t="s">
        <v>1810</v>
      </c>
      <c r="AC89">
        <v>2021</v>
      </c>
      <c r="AD89">
        <v>2023</v>
      </c>
      <c r="AF89" s="37">
        <f>VLOOKUP(AB89,Sheet2!$C$3:$E$8,3,FALSE)</f>
        <v>0.1</v>
      </c>
      <c r="AG89" s="11">
        <f t="shared" si="2"/>
        <v>319244.86800000002</v>
      </c>
    </row>
    <row r="90" spans="1:33">
      <c r="A90" s="2">
        <f t="shared" si="3"/>
        <v>87</v>
      </c>
      <c r="B90" s="2">
        <v>3</v>
      </c>
      <c r="C90" s="3" t="s">
        <v>37</v>
      </c>
      <c r="D90" s="4" t="s">
        <v>710</v>
      </c>
      <c r="E90" s="4" t="s">
        <v>1630</v>
      </c>
      <c r="F90" s="2">
        <v>28</v>
      </c>
      <c r="G90" s="6"/>
      <c r="H90" s="5">
        <v>1</v>
      </c>
      <c r="I90" s="4" t="s">
        <v>22</v>
      </c>
      <c r="J90" s="15">
        <v>354671.59999999899</v>
      </c>
      <c r="K90" s="16">
        <v>354671.59999999899</v>
      </c>
      <c r="L90" s="17">
        <v>85389000</v>
      </c>
      <c r="M90" s="18">
        <v>7.4999999999999997E-2</v>
      </c>
      <c r="N90" s="16"/>
      <c r="O90" s="16"/>
      <c r="P90" s="16"/>
      <c r="Q90" s="18">
        <v>0.1</v>
      </c>
      <c r="R90" s="16"/>
      <c r="S90" s="19">
        <v>0.18</v>
      </c>
      <c r="T90" s="16" t="s">
        <v>711</v>
      </c>
      <c r="U90" s="20">
        <v>26600.369999999923</v>
      </c>
      <c r="V90" s="21"/>
      <c r="W90" s="21">
        <v>2660.0369999999925</v>
      </c>
      <c r="X90" s="21">
        <v>69107.76125999981</v>
      </c>
      <c r="Y90" s="22">
        <v>98368.168259999729</v>
      </c>
      <c r="Z90" s="23"/>
      <c r="AA90" s="24"/>
      <c r="AB90" t="s">
        <v>1810</v>
      </c>
      <c r="AC90">
        <v>2021</v>
      </c>
      <c r="AD90">
        <v>2023</v>
      </c>
      <c r="AF90" s="37">
        <f>VLOOKUP(AB90,Sheet2!$C$3:$E$8,3,FALSE)</f>
        <v>0.1</v>
      </c>
      <c r="AG90" s="11">
        <f t="shared" si="2"/>
        <v>319204.43999999907</v>
      </c>
    </row>
    <row r="91" spans="1:33">
      <c r="A91" s="2">
        <f t="shared" si="3"/>
        <v>88</v>
      </c>
      <c r="B91" s="2">
        <v>184</v>
      </c>
      <c r="C91" s="3" t="s">
        <v>946</v>
      </c>
      <c r="D91" s="4" t="s">
        <v>1082</v>
      </c>
      <c r="E91" s="4" t="s">
        <v>1808</v>
      </c>
      <c r="F91" s="2">
        <v>2336</v>
      </c>
      <c r="G91" s="6"/>
      <c r="H91" s="33">
        <v>23</v>
      </c>
      <c r="I91" s="4" t="s">
        <v>22</v>
      </c>
      <c r="J91" s="15">
        <v>349739.51</v>
      </c>
      <c r="K91" s="16">
        <v>349739.51</v>
      </c>
      <c r="L91" s="17">
        <v>85389000</v>
      </c>
      <c r="M91" s="18">
        <v>7.4999999999999997E-2</v>
      </c>
      <c r="N91" s="16"/>
      <c r="O91" s="16"/>
      <c r="P91" s="16"/>
      <c r="Q91" s="18">
        <v>0.1</v>
      </c>
      <c r="R91" s="16"/>
      <c r="S91" s="19">
        <v>0.18</v>
      </c>
      <c r="T91" s="16" t="s">
        <v>1083</v>
      </c>
      <c r="U91" s="20">
        <v>26230.463250000001</v>
      </c>
      <c r="V91" s="21"/>
      <c r="W91" s="21">
        <v>2623.0463250000003</v>
      </c>
      <c r="X91" s="21">
        <v>68146.743523500001</v>
      </c>
      <c r="Y91" s="22">
        <v>97000.253098500005</v>
      </c>
      <c r="Z91" s="23"/>
      <c r="AA91" s="24"/>
      <c r="AB91" t="s">
        <v>1810</v>
      </c>
      <c r="AC91">
        <v>2021</v>
      </c>
      <c r="AD91">
        <v>2023</v>
      </c>
      <c r="AF91" s="37">
        <f>VLOOKUP(AB91,Sheet2!$C$3:$E$8,3,FALSE)</f>
        <v>0.1</v>
      </c>
      <c r="AG91" s="11">
        <f t="shared" si="2"/>
        <v>314765.55900000001</v>
      </c>
    </row>
    <row r="92" spans="1:33">
      <c r="A92" s="2">
        <f t="shared" si="3"/>
        <v>89</v>
      </c>
      <c r="B92" s="2">
        <v>285</v>
      </c>
      <c r="C92" s="3" t="s">
        <v>448</v>
      </c>
      <c r="D92" s="4" t="s">
        <v>689</v>
      </c>
      <c r="E92" s="4" t="s">
        <v>1617</v>
      </c>
      <c r="F92" s="2">
        <v>18708</v>
      </c>
      <c r="G92" s="6"/>
      <c r="H92" s="5">
        <v>1</v>
      </c>
      <c r="I92" s="4" t="s">
        <v>22</v>
      </c>
      <c r="J92" s="15">
        <v>346183.81</v>
      </c>
      <c r="K92" s="16">
        <v>346183.81</v>
      </c>
      <c r="L92" s="17">
        <v>84818090</v>
      </c>
      <c r="M92" s="18">
        <v>7.4999999999999997E-2</v>
      </c>
      <c r="N92" s="16"/>
      <c r="O92" s="16"/>
      <c r="P92" s="16"/>
      <c r="Q92" s="18">
        <v>0.1</v>
      </c>
      <c r="R92" s="16"/>
      <c r="S92" s="19">
        <v>0.18</v>
      </c>
      <c r="T92" s="16" t="s">
        <v>28</v>
      </c>
      <c r="U92" s="20">
        <v>25963.785749999999</v>
      </c>
      <c r="V92" s="21"/>
      <c r="W92" s="21">
        <v>2596.3785750000002</v>
      </c>
      <c r="X92" s="21">
        <v>67453.915378499994</v>
      </c>
      <c r="Y92" s="22">
        <v>96014.0797035</v>
      </c>
      <c r="Z92" s="23">
        <v>171901581493</v>
      </c>
      <c r="AA92" s="24" t="s">
        <v>507</v>
      </c>
      <c r="AB92" t="s">
        <v>1810</v>
      </c>
      <c r="AC92">
        <v>2021</v>
      </c>
      <c r="AD92">
        <v>2023</v>
      </c>
      <c r="AF92" s="37">
        <f>VLOOKUP(AB92,Sheet2!$C$3:$E$8,3,FALSE)</f>
        <v>0.1</v>
      </c>
      <c r="AG92" s="11">
        <f t="shared" si="2"/>
        <v>311565.429</v>
      </c>
    </row>
    <row r="93" spans="1:33">
      <c r="A93" s="2">
        <f t="shared" si="3"/>
        <v>90</v>
      </c>
      <c r="B93" s="2">
        <v>157</v>
      </c>
      <c r="C93" s="3" t="s">
        <v>37</v>
      </c>
      <c r="D93" s="4" t="s">
        <v>126</v>
      </c>
      <c r="E93" s="4" t="s">
        <v>1144</v>
      </c>
      <c r="F93" s="2">
        <v>797</v>
      </c>
      <c r="G93" s="6"/>
      <c r="H93" s="5">
        <v>2</v>
      </c>
      <c r="I93" s="4" t="s">
        <v>22</v>
      </c>
      <c r="J93" s="15">
        <v>171720</v>
      </c>
      <c r="K93" s="16">
        <v>343440</v>
      </c>
      <c r="L93" s="17">
        <v>84149090</v>
      </c>
      <c r="M93" s="18">
        <v>7.4999999999999997E-2</v>
      </c>
      <c r="N93" s="16"/>
      <c r="O93" s="16"/>
      <c r="P93" s="16"/>
      <c r="Q93" s="18">
        <v>0.1</v>
      </c>
      <c r="R93" s="16"/>
      <c r="S93" s="19">
        <v>0.18</v>
      </c>
      <c r="T93" s="16" t="s">
        <v>26</v>
      </c>
      <c r="U93" s="20">
        <v>25758</v>
      </c>
      <c r="V93" s="21"/>
      <c r="W93" s="21">
        <v>2575.8000000000002</v>
      </c>
      <c r="X93" s="21">
        <v>66919.284</v>
      </c>
      <c r="Y93" s="22">
        <v>95253.084000000003</v>
      </c>
      <c r="Z93" s="23">
        <v>171901200074</v>
      </c>
      <c r="AA93" s="24" t="s">
        <v>83</v>
      </c>
      <c r="AB93" t="s">
        <v>1810</v>
      </c>
      <c r="AC93">
        <v>2021</v>
      </c>
      <c r="AD93">
        <v>2023</v>
      </c>
      <c r="AF93" s="37">
        <f>VLOOKUP(AB93,Sheet2!$C$3:$E$8,3,FALSE)</f>
        <v>0.1</v>
      </c>
      <c r="AG93" s="11">
        <f t="shared" si="2"/>
        <v>309096</v>
      </c>
    </row>
    <row r="94" spans="1:33">
      <c r="A94" s="2">
        <f t="shared" si="3"/>
        <v>91</v>
      </c>
      <c r="B94" s="2">
        <v>58</v>
      </c>
      <c r="C94" s="3" t="s">
        <v>448</v>
      </c>
      <c r="D94" s="4" t="s">
        <v>503</v>
      </c>
      <c r="E94" s="4" t="s">
        <v>1459</v>
      </c>
      <c r="F94" s="2">
        <v>7190</v>
      </c>
      <c r="G94" s="6"/>
      <c r="H94" s="5">
        <v>4</v>
      </c>
      <c r="I94" s="4" t="s">
        <v>22</v>
      </c>
      <c r="J94" s="15">
        <v>84088.892500000002</v>
      </c>
      <c r="K94" s="16">
        <v>336355.57</v>
      </c>
      <c r="L94" s="17">
        <v>84229090</v>
      </c>
      <c r="M94" s="18">
        <v>7.4999999999999997E-2</v>
      </c>
      <c r="N94" s="16"/>
      <c r="O94" s="16"/>
      <c r="P94" s="16"/>
      <c r="Q94" s="18">
        <v>0.1</v>
      </c>
      <c r="R94" s="16"/>
      <c r="S94" s="19">
        <v>0.18</v>
      </c>
      <c r="T94" s="16" t="s">
        <v>496</v>
      </c>
      <c r="U94" s="20">
        <v>25226.667750000001</v>
      </c>
      <c r="V94" s="21"/>
      <c r="W94" s="21">
        <v>2522.6667750000001</v>
      </c>
      <c r="X94" s="21">
        <v>65538.882814500001</v>
      </c>
      <c r="Y94" s="22">
        <v>93288.217339499999</v>
      </c>
      <c r="Z94" s="23">
        <v>171801924210</v>
      </c>
      <c r="AA94" s="24" t="s">
        <v>450</v>
      </c>
      <c r="AB94" t="s">
        <v>1810</v>
      </c>
      <c r="AC94">
        <v>2021</v>
      </c>
      <c r="AD94">
        <v>2023</v>
      </c>
      <c r="AF94" s="37">
        <f>VLOOKUP(AB94,Sheet2!$C$3:$E$8,3,FALSE)</f>
        <v>0.1</v>
      </c>
      <c r="AG94" s="11">
        <f t="shared" si="2"/>
        <v>302720.01300000004</v>
      </c>
    </row>
    <row r="95" spans="1:33">
      <c r="A95" s="2">
        <f t="shared" si="3"/>
        <v>92</v>
      </c>
      <c r="B95" s="2">
        <v>142</v>
      </c>
      <c r="C95" s="3" t="s">
        <v>616</v>
      </c>
      <c r="D95" s="4" t="s">
        <v>992</v>
      </c>
      <c r="E95" s="4" t="s">
        <v>1769</v>
      </c>
      <c r="F95" s="2">
        <v>1108</v>
      </c>
      <c r="G95" s="6"/>
      <c r="H95" s="33">
        <v>2</v>
      </c>
      <c r="I95" s="4" t="s">
        <v>22</v>
      </c>
      <c r="J95" s="15">
        <v>330729.38</v>
      </c>
      <c r="K95" s="16">
        <v>330729.38</v>
      </c>
      <c r="L95" s="17">
        <v>84239020</v>
      </c>
      <c r="M95" s="18">
        <v>7.4999999999999997E-2</v>
      </c>
      <c r="N95" s="16"/>
      <c r="O95" s="16"/>
      <c r="P95" s="16"/>
      <c r="Q95" s="18">
        <v>0.1</v>
      </c>
      <c r="R95" s="16"/>
      <c r="S95" s="19">
        <v>0.18</v>
      </c>
      <c r="T95" s="16" t="s">
        <v>993</v>
      </c>
      <c r="U95" s="20">
        <v>24804.7035</v>
      </c>
      <c r="V95" s="21"/>
      <c r="W95" s="21">
        <v>2480.4703500000001</v>
      </c>
      <c r="X95" s="21">
        <v>64442.619693000001</v>
      </c>
      <c r="Y95" s="22">
        <v>91727.793543000007</v>
      </c>
      <c r="Z95" s="23"/>
      <c r="AA95" s="24"/>
      <c r="AB95" t="s">
        <v>1814</v>
      </c>
      <c r="AC95">
        <v>2021</v>
      </c>
      <c r="AD95">
        <v>2023</v>
      </c>
      <c r="AF95" s="47">
        <v>0.3</v>
      </c>
      <c r="AG95" s="11">
        <f t="shared" si="2"/>
        <v>231510.56599999999</v>
      </c>
    </row>
    <row r="96" spans="1:33">
      <c r="A96" s="2">
        <f t="shared" si="3"/>
        <v>93</v>
      </c>
      <c r="B96" s="2">
        <v>7</v>
      </c>
      <c r="C96" s="3" t="s">
        <v>37</v>
      </c>
      <c r="D96" s="4" t="s">
        <v>718</v>
      </c>
      <c r="E96" s="4" t="s">
        <v>1634</v>
      </c>
      <c r="F96" s="2">
        <v>32</v>
      </c>
      <c r="G96" s="6"/>
      <c r="H96" s="5">
        <v>1</v>
      </c>
      <c r="I96" s="4" t="s">
        <v>22</v>
      </c>
      <c r="J96" s="15">
        <v>330253.299999999</v>
      </c>
      <c r="K96" s="16">
        <v>330253.299999999</v>
      </c>
      <c r="L96" s="17">
        <v>85389000</v>
      </c>
      <c r="M96" s="18">
        <v>7.4999999999999997E-2</v>
      </c>
      <c r="N96" s="16"/>
      <c r="O96" s="16"/>
      <c r="P96" s="16"/>
      <c r="Q96" s="18">
        <v>0.1</v>
      </c>
      <c r="R96" s="16"/>
      <c r="S96" s="19">
        <v>0.18</v>
      </c>
      <c r="T96" s="16" t="s">
        <v>719</v>
      </c>
      <c r="U96" s="20">
        <v>24768.997499999925</v>
      </c>
      <c r="V96" s="21"/>
      <c r="W96" s="21">
        <v>2476.8997499999928</v>
      </c>
      <c r="X96" s="21">
        <v>64349.855504999803</v>
      </c>
      <c r="Y96" s="22">
        <v>91595.752754999718</v>
      </c>
      <c r="Z96" s="23"/>
      <c r="AA96" s="24"/>
      <c r="AB96" t="s">
        <v>1810</v>
      </c>
      <c r="AC96">
        <v>2021</v>
      </c>
      <c r="AD96">
        <v>2023</v>
      </c>
      <c r="AF96" s="37">
        <f>VLOOKUP(AB96,Sheet2!$C$3:$E$8,3,FALSE)</f>
        <v>0.1</v>
      </c>
      <c r="AG96" s="11">
        <f t="shared" si="2"/>
        <v>297227.9699999991</v>
      </c>
    </row>
    <row r="97" spans="1:33">
      <c r="A97" s="2">
        <f t="shared" si="3"/>
        <v>94</v>
      </c>
      <c r="B97" s="2">
        <v>30</v>
      </c>
      <c r="C97" s="3" t="s">
        <v>37</v>
      </c>
      <c r="D97" s="4" t="s">
        <v>764</v>
      </c>
      <c r="E97" s="4" t="s">
        <v>1657</v>
      </c>
      <c r="F97" s="2">
        <v>55</v>
      </c>
      <c r="G97" s="6"/>
      <c r="H97" s="5">
        <v>2</v>
      </c>
      <c r="I97" s="4" t="s">
        <v>22</v>
      </c>
      <c r="J97" s="15">
        <v>330253.299999999</v>
      </c>
      <c r="K97" s="16">
        <v>330253.299999999</v>
      </c>
      <c r="L97" s="17">
        <v>85389000</v>
      </c>
      <c r="M97" s="18">
        <v>7.4999999999999997E-2</v>
      </c>
      <c r="N97" s="16"/>
      <c r="O97" s="16"/>
      <c r="P97" s="16"/>
      <c r="Q97" s="18">
        <v>0.1</v>
      </c>
      <c r="R97" s="16"/>
      <c r="S97" s="19">
        <v>0.18</v>
      </c>
      <c r="T97" s="16" t="s">
        <v>765</v>
      </c>
      <c r="U97" s="20">
        <v>24768.997499999925</v>
      </c>
      <c r="V97" s="21"/>
      <c r="W97" s="21">
        <v>2476.8997499999928</v>
      </c>
      <c r="X97" s="21">
        <v>64349.855504999803</v>
      </c>
      <c r="Y97" s="22">
        <v>91595.752754999718</v>
      </c>
      <c r="Z97" s="23"/>
      <c r="AA97" s="24"/>
      <c r="AB97" t="s">
        <v>1810</v>
      </c>
      <c r="AC97">
        <v>2021</v>
      </c>
      <c r="AD97">
        <v>2023</v>
      </c>
      <c r="AF97" s="37">
        <f>VLOOKUP(AB97,Sheet2!$C$3:$E$8,3,FALSE)</f>
        <v>0.1</v>
      </c>
      <c r="AG97" s="11">
        <f t="shared" si="2"/>
        <v>297227.9699999991</v>
      </c>
    </row>
    <row r="98" spans="1:33">
      <c r="A98" s="2">
        <f t="shared" si="3"/>
        <v>95</v>
      </c>
      <c r="B98" s="2">
        <v>196</v>
      </c>
      <c r="C98" s="3" t="s">
        <v>77</v>
      </c>
      <c r="D98" s="4" t="s">
        <v>166</v>
      </c>
      <c r="E98" s="4" t="s">
        <v>1183</v>
      </c>
      <c r="F98" s="2">
        <v>1143</v>
      </c>
      <c r="G98" s="6"/>
      <c r="H98" s="33">
        <v>1</v>
      </c>
      <c r="I98" s="4" t="s">
        <v>22</v>
      </c>
      <c r="J98" s="15">
        <v>327556.96000000002</v>
      </c>
      <c r="K98" s="16">
        <v>327556.96000000002</v>
      </c>
      <c r="L98" s="17">
        <v>84839000</v>
      </c>
      <c r="M98" s="18">
        <v>7.4999999999999997E-2</v>
      </c>
      <c r="N98" s="16"/>
      <c r="O98" s="16"/>
      <c r="P98" s="16"/>
      <c r="Q98" s="18">
        <v>0.1</v>
      </c>
      <c r="R98" s="16"/>
      <c r="S98" s="19">
        <v>0.18</v>
      </c>
      <c r="T98" s="16" t="s">
        <v>23</v>
      </c>
      <c r="U98" s="20">
        <v>24566.772000000001</v>
      </c>
      <c r="V98" s="21"/>
      <c r="W98" s="21">
        <v>2456.6772000000001</v>
      </c>
      <c r="X98" s="21">
        <v>63824.473655999995</v>
      </c>
      <c r="Y98" s="22">
        <v>90847.92285599999</v>
      </c>
      <c r="Z98" s="23">
        <v>171902524253</v>
      </c>
      <c r="AA98" s="24" t="s">
        <v>79</v>
      </c>
      <c r="AB98" t="s">
        <v>1810</v>
      </c>
      <c r="AC98">
        <v>2021</v>
      </c>
      <c r="AD98">
        <v>2023</v>
      </c>
      <c r="AF98" s="37">
        <f>VLOOKUP(AB98,Sheet2!$C$3:$E$8,3,FALSE)</f>
        <v>0.1</v>
      </c>
      <c r="AG98" s="11">
        <f t="shared" si="2"/>
        <v>294801.26400000002</v>
      </c>
    </row>
    <row r="99" spans="1:33">
      <c r="A99" s="2">
        <f t="shared" si="3"/>
        <v>96</v>
      </c>
      <c r="B99" s="2">
        <v>117</v>
      </c>
      <c r="C99" s="3" t="s">
        <v>37</v>
      </c>
      <c r="D99" s="4" t="s">
        <v>82</v>
      </c>
      <c r="E99" s="4" t="s">
        <v>1105</v>
      </c>
      <c r="F99" s="2">
        <v>509</v>
      </c>
      <c r="G99" s="6"/>
      <c r="H99" s="5">
        <v>1</v>
      </c>
      <c r="I99" s="4" t="s">
        <v>22</v>
      </c>
      <c r="J99" s="15">
        <v>318000</v>
      </c>
      <c r="K99" s="16">
        <v>318000</v>
      </c>
      <c r="L99" s="17">
        <v>84149090</v>
      </c>
      <c r="M99" s="18">
        <v>7.4999999999999997E-2</v>
      </c>
      <c r="N99" s="16"/>
      <c r="O99" s="16"/>
      <c r="P99" s="16"/>
      <c r="Q99" s="18">
        <v>0.1</v>
      </c>
      <c r="R99" s="16"/>
      <c r="S99" s="19">
        <v>0.18</v>
      </c>
      <c r="T99" s="16" t="s">
        <v>26</v>
      </c>
      <c r="U99" s="20">
        <v>23850</v>
      </c>
      <c r="V99" s="21"/>
      <c r="W99" s="21">
        <v>2385</v>
      </c>
      <c r="X99" s="21">
        <v>61962.299999999996</v>
      </c>
      <c r="Y99" s="22">
        <v>88197.299999999988</v>
      </c>
      <c r="Z99" s="23">
        <v>171901200074</v>
      </c>
      <c r="AA99" s="24" t="s">
        <v>83</v>
      </c>
      <c r="AB99" t="s">
        <v>1810</v>
      </c>
      <c r="AC99">
        <v>2021</v>
      </c>
      <c r="AD99">
        <v>2023</v>
      </c>
      <c r="AF99" s="37">
        <f>VLOOKUP(AB99,Sheet2!$C$3:$E$8,3,FALSE)</f>
        <v>0.1</v>
      </c>
      <c r="AG99" s="11">
        <f t="shared" si="2"/>
        <v>286200</v>
      </c>
    </row>
    <row r="100" spans="1:33">
      <c r="A100" s="2">
        <f t="shared" si="3"/>
        <v>97</v>
      </c>
      <c r="B100" s="2">
        <v>118</v>
      </c>
      <c r="C100" s="3" t="s">
        <v>37</v>
      </c>
      <c r="D100" s="4" t="s">
        <v>84</v>
      </c>
      <c r="E100" s="4" t="s">
        <v>1106</v>
      </c>
      <c r="F100" s="2">
        <v>510</v>
      </c>
      <c r="G100" s="6"/>
      <c r="H100" s="5">
        <v>1</v>
      </c>
      <c r="I100" s="4" t="s">
        <v>22</v>
      </c>
      <c r="J100" s="15">
        <v>318000</v>
      </c>
      <c r="K100" s="16">
        <v>318000</v>
      </c>
      <c r="L100" s="17">
        <v>84149090</v>
      </c>
      <c r="M100" s="18">
        <v>7.4999999999999997E-2</v>
      </c>
      <c r="N100" s="16"/>
      <c r="O100" s="16"/>
      <c r="P100" s="16"/>
      <c r="Q100" s="18">
        <v>0.1</v>
      </c>
      <c r="R100" s="16"/>
      <c r="S100" s="19">
        <v>0.18</v>
      </c>
      <c r="T100" s="16" t="s">
        <v>26</v>
      </c>
      <c r="U100" s="20">
        <v>23850</v>
      </c>
      <c r="V100" s="21"/>
      <c r="W100" s="21">
        <v>2385</v>
      </c>
      <c r="X100" s="21">
        <v>61962.299999999996</v>
      </c>
      <c r="Y100" s="22">
        <v>88197.299999999988</v>
      </c>
      <c r="Z100" s="23">
        <v>171901200074</v>
      </c>
      <c r="AA100" s="24" t="s">
        <v>83</v>
      </c>
      <c r="AB100" t="s">
        <v>1810</v>
      </c>
      <c r="AC100">
        <v>2021</v>
      </c>
      <c r="AD100">
        <v>2023</v>
      </c>
      <c r="AF100" s="37">
        <f>VLOOKUP(AB100,Sheet2!$C$3:$E$8,3,FALSE)</f>
        <v>0.1</v>
      </c>
      <c r="AG100" s="11">
        <f t="shared" si="2"/>
        <v>286200</v>
      </c>
    </row>
    <row r="101" spans="1:33">
      <c r="A101" s="2">
        <f t="shared" si="3"/>
        <v>98</v>
      </c>
      <c r="B101" s="2">
        <v>119</v>
      </c>
      <c r="C101" s="3" t="s">
        <v>37</v>
      </c>
      <c r="D101" s="4" t="s">
        <v>85</v>
      </c>
      <c r="E101" s="4" t="s">
        <v>1107</v>
      </c>
      <c r="F101" s="2">
        <v>511</v>
      </c>
      <c r="G101" s="6"/>
      <c r="H101" s="5">
        <v>1</v>
      </c>
      <c r="I101" s="4" t="s">
        <v>22</v>
      </c>
      <c r="J101" s="15">
        <v>318000</v>
      </c>
      <c r="K101" s="16">
        <v>318000</v>
      </c>
      <c r="L101" s="17">
        <v>84149090</v>
      </c>
      <c r="M101" s="18">
        <v>7.4999999999999997E-2</v>
      </c>
      <c r="N101" s="16"/>
      <c r="O101" s="16"/>
      <c r="P101" s="16"/>
      <c r="Q101" s="18">
        <v>0.1</v>
      </c>
      <c r="R101" s="16"/>
      <c r="S101" s="19">
        <v>0.18</v>
      </c>
      <c r="T101" s="16" t="s">
        <v>26</v>
      </c>
      <c r="U101" s="20">
        <v>23850</v>
      </c>
      <c r="V101" s="21"/>
      <c r="W101" s="21">
        <v>2385</v>
      </c>
      <c r="X101" s="21">
        <v>61962.299999999996</v>
      </c>
      <c r="Y101" s="22">
        <v>88197.299999999988</v>
      </c>
      <c r="Z101" s="23">
        <v>171901200074</v>
      </c>
      <c r="AA101" s="24" t="s">
        <v>83</v>
      </c>
      <c r="AB101" t="s">
        <v>1810</v>
      </c>
      <c r="AC101">
        <v>2021</v>
      </c>
      <c r="AD101">
        <v>2023</v>
      </c>
      <c r="AF101" s="37">
        <f>VLOOKUP(AB101,Sheet2!$C$3:$E$8,3,FALSE)</f>
        <v>0.1</v>
      </c>
      <c r="AG101" s="11">
        <f t="shared" si="2"/>
        <v>286200</v>
      </c>
    </row>
    <row r="102" spans="1:33">
      <c r="A102" s="2">
        <f t="shared" si="3"/>
        <v>99</v>
      </c>
      <c r="B102" s="2">
        <v>120</v>
      </c>
      <c r="C102" s="3" t="s">
        <v>37</v>
      </c>
      <c r="D102" s="4" t="s">
        <v>86</v>
      </c>
      <c r="E102" s="4" t="s">
        <v>1108</v>
      </c>
      <c r="F102" s="2">
        <v>512</v>
      </c>
      <c r="G102" s="6"/>
      <c r="H102" s="5">
        <v>1</v>
      </c>
      <c r="I102" s="4" t="s">
        <v>22</v>
      </c>
      <c r="J102" s="15">
        <v>318000</v>
      </c>
      <c r="K102" s="16">
        <v>318000</v>
      </c>
      <c r="L102" s="17">
        <v>84149090</v>
      </c>
      <c r="M102" s="18">
        <v>7.4999999999999997E-2</v>
      </c>
      <c r="N102" s="16"/>
      <c r="O102" s="16"/>
      <c r="P102" s="16"/>
      <c r="Q102" s="18">
        <v>0.1</v>
      </c>
      <c r="R102" s="16"/>
      <c r="S102" s="19">
        <v>0.18</v>
      </c>
      <c r="T102" s="16" t="s">
        <v>26</v>
      </c>
      <c r="U102" s="20">
        <v>23850</v>
      </c>
      <c r="V102" s="21"/>
      <c r="W102" s="21">
        <v>2385</v>
      </c>
      <c r="X102" s="21">
        <v>61962.299999999996</v>
      </c>
      <c r="Y102" s="22">
        <v>88197.299999999988</v>
      </c>
      <c r="Z102" s="23">
        <v>171901200074</v>
      </c>
      <c r="AA102" s="24" t="s">
        <v>83</v>
      </c>
      <c r="AB102" t="s">
        <v>1810</v>
      </c>
      <c r="AC102">
        <v>2021</v>
      </c>
      <c r="AD102">
        <v>2023</v>
      </c>
      <c r="AF102" s="37">
        <f>VLOOKUP(AB102,Sheet2!$C$3:$E$8,3,FALSE)</f>
        <v>0.1</v>
      </c>
      <c r="AG102" s="11">
        <f t="shared" si="2"/>
        <v>286200</v>
      </c>
    </row>
    <row r="103" spans="1:33">
      <c r="A103" s="2">
        <f t="shared" si="3"/>
        <v>100</v>
      </c>
      <c r="B103" s="2">
        <v>8</v>
      </c>
      <c r="C103" s="3" t="s">
        <v>37</v>
      </c>
      <c r="D103" s="4" t="s">
        <v>720</v>
      </c>
      <c r="E103" s="4" t="s">
        <v>1635</v>
      </c>
      <c r="F103" s="2">
        <v>33</v>
      </c>
      <c r="G103" s="6"/>
      <c r="H103" s="5">
        <v>1</v>
      </c>
      <c r="I103" s="4" t="s">
        <v>22</v>
      </c>
      <c r="J103" s="15">
        <v>311906.2</v>
      </c>
      <c r="K103" s="16">
        <v>311906.2</v>
      </c>
      <c r="L103" s="17">
        <v>85389000</v>
      </c>
      <c r="M103" s="18">
        <v>7.4999999999999997E-2</v>
      </c>
      <c r="N103" s="16"/>
      <c r="O103" s="16"/>
      <c r="P103" s="16"/>
      <c r="Q103" s="18">
        <v>0.1</v>
      </c>
      <c r="R103" s="16"/>
      <c r="S103" s="19">
        <v>0.18</v>
      </c>
      <c r="T103" s="16" t="s">
        <v>721</v>
      </c>
      <c r="U103" s="20">
        <v>23392.965</v>
      </c>
      <c r="V103" s="21"/>
      <c r="W103" s="21">
        <v>2339.2964999999999</v>
      </c>
      <c r="X103" s="21">
        <v>60774.923070000004</v>
      </c>
      <c r="Y103" s="22">
        <v>86507.184570000012</v>
      </c>
      <c r="Z103" s="23"/>
      <c r="AA103" s="24"/>
      <c r="AB103" t="s">
        <v>1810</v>
      </c>
      <c r="AC103">
        <v>2021</v>
      </c>
      <c r="AD103">
        <v>2023</v>
      </c>
      <c r="AF103" s="37">
        <f>VLOOKUP(AB103,Sheet2!$C$3:$E$8,3,FALSE)</f>
        <v>0.1</v>
      </c>
      <c r="AG103" s="11">
        <f t="shared" si="2"/>
        <v>280715.58</v>
      </c>
    </row>
    <row r="104" spans="1:33">
      <c r="A104" s="2">
        <f t="shared" si="3"/>
        <v>101</v>
      </c>
      <c r="B104" s="2">
        <v>79</v>
      </c>
      <c r="C104" s="3" t="s">
        <v>395</v>
      </c>
      <c r="D104" s="4" t="s">
        <v>861</v>
      </c>
      <c r="E104" s="4" t="s">
        <v>1706</v>
      </c>
      <c r="F104" s="2">
        <v>296</v>
      </c>
      <c r="G104" s="6"/>
      <c r="H104" s="33">
        <v>10</v>
      </c>
      <c r="I104" s="4" t="s">
        <v>22</v>
      </c>
      <c r="J104" s="15">
        <v>306345.06</v>
      </c>
      <c r="K104" s="16">
        <v>306345.06</v>
      </c>
      <c r="L104" s="17">
        <v>85389040</v>
      </c>
      <c r="M104" s="18">
        <v>7.4999999999999997E-2</v>
      </c>
      <c r="N104" s="16"/>
      <c r="O104" s="16"/>
      <c r="P104" s="16"/>
      <c r="Q104" s="18">
        <v>0.1</v>
      </c>
      <c r="R104" s="16"/>
      <c r="S104" s="19">
        <v>0.18</v>
      </c>
      <c r="T104" s="16" t="s">
        <v>167</v>
      </c>
      <c r="U104" s="20">
        <v>22975.879499999999</v>
      </c>
      <c r="V104" s="21"/>
      <c r="W104" s="21">
        <v>2297.5879500000001</v>
      </c>
      <c r="X104" s="21">
        <v>59691.334940999994</v>
      </c>
      <c r="Y104" s="22">
        <v>84964.80239099999</v>
      </c>
      <c r="Z104" s="23"/>
      <c r="AA104" s="24"/>
      <c r="AB104" t="s">
        <v>1813</v>
      </c>
      <c r="AC104">
        <v>2021</v>
      </c>
      <c r="AD104">
        <v>2023</v>
      </c>
      <c r="AF104" s="37">
        <f>VLOOKUP(AB104,Sheet2!$C$3:$E$8,3,FALSE)</f>
        <v>0.3</v>
      </c>
      <c r="AG104" s="11">
        <f t="shared" si="2"/>
        <v>214441.54199999999</v>
      </c>
    </row>
    <row r="105" spans="1:33">
      <c r="A105" s="2">
        <f t="shared" si="3"/>
        <v>102</v>
      </c>
      <c r="B105" s="2">
        <v>114</v>
      </c>
      <c r="C105" s="3" t="s">
        <v>77</v>
      </c>
      <c r="D105" s="4" t="s">
        <v>78</v>
      </c>
      <c r="E105" s="4" t="s">
        <v>1102</v>
      </c>
      <c r="F105" s="2">
        <v>480</v>
      </c>
      <c r="G105" s="6"/>
      <c r="H105" s="33">
        <v>1</v>
      </c>
      <c r="I105" s="4" t="s">
        <v>22</v>
      </c>
      <c r="J105" s="15">
        <v>297530.42</v>
      </c>
      <c r="K105" s="16">
        <v>297530.42</v>
      </c>
      <c r="L105" s="17">
        <v>84839000</v>
      </c>
      <c r="M105" s="18">
        <v>7.4999999999999997E-2</v>
      </c>
      <c r="N105" s="16"/>
      <c r="O105" s="16"/>
      <c r="P105" s="16"/>
      <c r="Q105" s="18">
        <v>0.1</v>
      </c>
      <c r="R105" s="16"/>
      <c r="S105" s="19">
        <v>0.18</v>
      </c>
      <c r="T105" s="16" t="s">
        <v>23</v>
      </c>
      <c r="U105" s="20">
        <v>22314.781499999997</v>
      </c>
      <c r="V105" s="21"/>
      <c r="W105" s="21">
        <v>2231.4781499999999</v>
      </c>
      <c r="X105" s="21">
        <v>57973.802336999986</v>
      </c>
      <c r="Y105" s="22">
        <v>82520.061986999979</v>
      </c>
      <c r="Z105" s="23">
        <v>171902524253</v>
      </c>
      <c r="AA105" s="25" t="s">
        <v>79</v>
      </c>
      <c r="AB105" t="s">
        <v>1810</v>
      </c>
      <c r="AC105">
        <v>2021</v>
      </c>
      <c r="AD105">
        <v>2023</v>
      </c>
      <c r="AF105" s="37">
        <f>VLOOKUP(AB105,Sheet2!$C$3:$E$8,3,FALSE)</f>
        <v>0.1</v>
      </c>
      <c r="AG105" s="11">
        <f t="shared" si="2"/>
        <v>267777.37799999997</v>
      </c>
    </row>
    <row r="106" spans="1:33">
      <c r="A106" s="2">
        <f t="shared" si="3"/>
        <v>103</v>
      </c>
      <c r="B106" s="2">
        <v>125</v>
      </c>
      <c r="C106" s="3" t="s">
        <v>423</v>
      </c>
      <c r="D106" s="4" t="s">
        <v>575</v>
      </c>
      <c r="E106" s="4" t="s">
        <v>1526</v>
      </c>
      <c r="F106" s="2">
        <v>7437</v>
      </c>
      <c r="G106" s="6"/>
      <c r="H106" s="5">
        <v>1</v>
      </c>
      <c r="I106" s="4" t="s">
        <v>27</v>
      </c>
      <c r="J106" s="15">
        <v>294101.55</v>
      </c>
      <c r="K106" s="16">
        <v>294101.55</v>
      </c>
      <c r="L106" s="17">
        <v>84219900</v>
      </c>
      <c r="M106" s="18">
        <v>0.1</v>
      </c>
      <c r="N106" s="16"/>
      <c r="O106" s="16"/>
      <c r="P106" s="16"/>
      <c r="Q106" s="18">
        <v>0.1</v>
      </c>
      <c r="R106" s="16"/>
      <c r="S106" s="19">
        <v>0.18</v>
      </c>
      <c r="T106" s="16" t="s">
        <v>25</v>
      </c>
      <c r="U106" s="20">
        <v>29410.154999999999</v>
      </c>
      <c r="V106" s="21"/>
      <c r="W106" s="21">
        <v>2941.0155</v>
      </c>
      <c r="X106" s="21">
        <v>58761.489689999988</v>
      </c>
      <c r="Y106" s="22">
        <v>91112.660189999995</v>
      </c>
      <c r="Z106" s="23">
        <v>171803185595</v>
      </c>
      <c r="AA106" s="24" t="s">
        <v>425</v>
      </c>
      <c r="AB106" t="s">
        <v>1810</v>
      </c>
      <c r="AC106">
        <v>2021</v>
      </c>
      <c r="AD106">
        <v>2023</v>
      </c>
      <c r="AF106" s="37">
        <f>VLOOKUP(AB106,Sheet2!$C$3:$E$8,3,FALSE)</f>
        <v>0.1</v>
      </c>
      <c r="AG106" s="11">
        <f t="shared" si="2"/>
        <v>264691.39500000002</v>
      </c>
    </row>
    <row r="107" spans="1:33">
      <c r="A107" s="2">
        <f t="shared" si="3"/>
        <v>104</v>
      </c>
      <c r="B107" s="2">
        <v>134</v>
      </c>
      <c r="C107" s="3" t="s">
        <v>966</v>
      </c>
      <c r="D107" s="4" t="s">
        <v>975</v>
      </c>
      <c r="E107" s="4" t="s">
        <v>1761</v>
      </c>
      <c r="F107" s="2">
        <v>1027</v>
      </c>
      <c r="G107" s="6"/>
      <c r="H107" s="5">
        <v>1</v>
      </c>
      <c r="I107" s="4" t="s">
        <v>22</v>
      </c>
      <c r="J107" s="15">
        <v>292573.19</v>
      </c>
      <c r="K107" s="16">
        <v>292573.19</v>
      </c>
      <c r="L107" s="17">
        <v>85389000</v>
      </c>
      <c r="M107" s="18">
        <v>7.4999999999999997E-2</v>
      </c>
      <c r="N107" s="16"/>
      <c r="O107" s="16"/>
      <c r="P107" s="16"/>
      <c r="Q107" s="18">
        <v>0.1</v>
      </c>
      <c r="R107" s="16"/>
      <c r="S107" s="19">
        <v>0.18</v>
      </c>
      <c r="T107" s="16" t="s">
        <v>976</v>
      </c>
      <c r="U107" s="20">
        <v>21942.989249999999</v>
      </c>
      <c r="V107" s="21"/>
      <c r="W107" s="21">
        <v>2194.2989250000001</v>
      </c>
      <c r="X107" s="21">
        <v>57007.886071499997</v>
      </c>
      <c r="Y107" s="22">
        <v>81145.174246499999</v>
      </c>
      <c r="Z107" s="23"/>
      <c r="AA107" s="24"/>
      <c r="AB107" t="s">
        <v>1810</v>
      </c>
      <c r="AC107">
        <v>2021</v>
      </c>
      <c r="AD107">
        <v>2023</v>
      </c>
      <c r="AF107" s="37">
        <f>VLOOKUP(AB107,Sheet2!$C$3:$E$8,3,FALSE)</f>
        <v>0.1</v>
      </c>
      <c r="AG107" s="11">
        <f t="shared" si="2"/>
        <v>263315.87099999998</v>
      </c>
    </row>
    <row r="108" spans="1:33">
      <c r="A108" s="2">
        <f t="shared" si="3"/>
        <v>105</v>
      </c>
      <c r="B108" s="2">
        <v>148</v>
      </c>
      <c r="C108" s="3" t="s">
        <v>441</v>
      </c>
      <c r="D108" s="4" t="s">
        <v>1004</v>
      </c>
      <c r="E108" s="4" t="s">
        <v>1775</v>
      </c>
      <c r="F108" s="2">
        <v>1531</v>
      </c>
      <c r="G108" s="6"/>
      <c r="H108" s="33">
        <v>230</v>
      </c>
      <c r="I108" s="4" t="s">
        <v>22</v>
      </c>
      <c r="J108" s="15">
        <v>288755.76</v>
      </c>
      <c r="K108" s="16">
        <v>288755.76</v>
      </c>
      <c r="L108" s="17">
        <v>73269098</v>
      </c>
      <c r="M108" s="18">
        <v>7.4999999999999997E-2</v>
      </c>
      <c r="N108" s="16"/>
      <c r="O108" s="16"/>
      <c r="P108" s="16"/>
      <c r="Q108" s="18">
        <v>0.1</v>
      </c>
      <c r="R108" s="16"/>
      <c r="S108" s="19">
        <v>0.18</v>
      </c>
      <c r="T108" s="16" t="s">
        <v>1005</v>
      </c>
      <c r="U108" s="20">
        <v>21656.682000000001</v>
      </c>
      <c r="V108" s="21"/>
      <c r="W108" s="21">
        <v>2165.6682000000001</v>
      </c>
      <c r="X108" s="21">
        <v>56264.059836000008</v>
      </c>
      <c r="Y108" s="22">
        <v>80086.410036000016</v>
      </c>
      <c r="Z108" s="23"/>
      <c r="AA108" s="24"/>
      <c r="AB108" t="s">
        <v>1810</v>
      </c>
      <c r="AC108">
        <v>2021</v>
      </c>
      <c r="AD108">
        <v>2023</v>
      </c>
      <c r="AF108" s="37">
        <f>VLOOKUP(AB108,Sheet2!$C$3:$E$8,3,FALSE)</f>
        <v>0.1</v>
      </c>
      <c r="AG108" s="11">
        <f t="shared" si="2"/>
        <v>259880.18400000001</v>
      </c>
    </row>
    <row r="109" spans="1:33">
      <c r="A109" s="2">
        <f t="shared" si="3"/>
        <v>106</v>
      </c>
      <c r="B109" s="2">
        <v>275</v>
      </c>
      <c r="C109" s="3" t="s">
        <v>177</v>
      </c>
      <c r="D109" s="4" t="s">
        <v>243</v>
      </c>
      <c r="E109" s="4" t="s">
        <v>1252</v>
      </c>
      <c r="F109" s="2">
        <v>1318</v>
      </c>
      <c r="G109" s="6"/>
      <c r="H109" s="5">
        <v>1</v>
      </c>
      <c r="I109" s="4" t="s">
        <v>22</v>
      </c>
      <c r="J109" s="15">
        <v>287300.47999999998</v>
      </c>
      <c r="K109" s="16">
        <v>287300.47999999998</v>
      </c>
      <c r="L109" s="17">
        <v>84069000</v>
      </c>
      <c r="M109" s="18">
        <v>0.1</v>
      </c>
      <c r="N109" s="16"/>
      <c r="O109" s="16"/>
      <c r="P109" s="16"/>
      <c r="Q109" s="18">
        <v>0.1</v>
      </c>
      <c r="R109" s="16"/>
      <c r="S109" s="19">
        <v>0.18</v>
      </c>
      <c r="T109" s="16" t="s">
        <v>206</v>
      </c>
      <c r="U109" s="20">
        <v>28730.047999999999</v>
      </c>
      <c r="V109" s="21"/>
      <c r="W109" s="21">
        <v>2873.0048000000002</v>
      </c>
      <c r="X109" s="21">
        <v>57402.635903999995</v>
      </c>
      <c r="Y109" s="22">
        <v>89005.688704</v>
      </c>
      <c r="Z109" s="23">
        <v>171900275853</v>
      </c>
      <c r="AA109" s="24" t="s">
        <v>207</v>
      </c>
      <c r="AB109" t="s">
        <v>1810</v>
      </c>
      <c r="AC109">
        <v>2021</v>
      </c>
      <c r="AD109">
        <v>2023</v>
      </c>
      <c r="AF109" s="37">
        <f>VLOOKUP(AB109,Sheet2!$C$3:$E$8,3,FALSE)</f>
        <v>0.1</v>
      </c>
      <c r="AG109" s="11">
        <f t="shared" si="2"/>
        <v>258570.432</v>
      </c>
    </row>
    <row r="110" spans="1:33">
      <c r="A110" s="2">
        <f t="shared" si="3"/>
        <v>107</v>
      </c>
      <c r="B110" s="2">
        <v>21</v>
      </c>
      <c r="C110" s="3" t="s">
        <v>268</v>
      </c>
      <c r="D110" s="4" t="s">
        <v>287</v>
      </c>
      <c r="E110" s="4" t="s">
        <v>1288</v>
      </c>
      <c r="F110" s="2">
        <v>1516</v>
      </c>
      <c r="G110" s="6"/>
      <c r="H110" s="5">
        <v>1</v>
      </c>
      <c r="I110" s="4" t="s">
        <v>22</v>
      </c>
      <c r="J110" s="15">
        <v>272043.45</v>
      </c>
      <c r="K110" s="16">
        <v>272043.45</v>
      </c>
      <c r="L110" s="17">
        <v>85015210</v>
      </c>
      <c r="M110" s="18">
        <v>0.15</v>
      </c>
      <c r="N110" s="16"/>
      <c r="O110" s="16"/>
      <c r="P110" s="16"/>
      <c r="Q110" s="18">
        <v>0.1</v>
      </c>
      <c r="R110" s="16"/>
      <c r="S110" s="19">
        <v>0.18</v>
      </c>
      <c r="T110" s="16" t="s">
        <v>267</v>
      </c>
      <c r="U110" s="20">
        <v>40806.517500000002</v>
      </c>
      <c r="V110" s="21"/>
      <c r="W110" s="21">
        <v>4080.6517500000004</v>
      </c>
      <c r="X110" s="21">
        <v>57047.511465000003</v>
      </c>
      <c r="Y110" s="22">
        <v>101934.68071499999</v>
      </c>
      <c r="Z110" s="23">
        <v>171801881672</v>
      </c>
      <c r="AA110" s="24" t="s">
        <v>270</v>
      </c>
      <c r="AB110" t="s">
        <v>1810</v>
      </c>
      <c r="AC110">
        <v>2021</v>
      </c>
      <c r="AD110">
        <v>2023</v>
      </c>
      <c r="AF110" s="37">
        <f>VLOOKUP(AB110,Sheet2!$C$3:$E$8,3,FALSE)</f>
        <v>0.1</v>
      </c>
      <c r="AG110" s="11">
        <f t="shared" si="2"/>
        <v>244839.10500000001</v>
      </c>
    </row>
    <row r="111" spans="1:33">
      <c r="A111" s="2">
        <f t="shared" si="3"/>
        <v>108</v>
      </c>
      <c r="B111" s="2">
        <v>51</v>
      </c>
      <c r="C111" s="3" t="s">
        <v>43</v>
      </c>
      <c r="D111" s="4" t="s">
        <v>55</v>
      </c>
      <c r="E111" s="4" t="s">
        <v>1093</v>
      </c>
      <c r="F111" s="2">
        <v>173</v>
      </c>
      <c r="G111" s="6"/>
      <c r="H111" s="33">
        <v>8</v>
      </c>
      <c r="I111" s="4" t="s">
        <v>27</v>
      </c>
      <c r="J111" s="15">
        <v>32174.603749999998</v>
      </c>
      <c r="K111" s="16">
        <v>257396.83</v>
      </c>
      <c r="L111" s="17">
        <v>84779000</v>
      </c>
      <c r="M111" s="18">
        <v>7.4999999999999997E-2</v>
      </c>
      <c r="N111" s="16"/>
      <c r="O111" s="16"/>
      <c r="P111" s="16"/>
      <c r="Q111" s="18">
        <v>0.1</v>
      </c>
      <c r="R111" s="16"/>
      <c r="S111" s="19">
        <v>0.18</v>
      </c>
      <c r="T111" s="16" t="s">
        <v>38</v>
      </c>
      <c r="U111" s="20">
        <v>19304.76225</v>
      </c>
      <c r="V111" s="21"/>
      <c r="W111" s="21">
        <v>1930.4762250000001</v>
      </c>
      <c r="X111" s="21">
        <v>50153.772325499995</v>
      </c>
      <c r="Y111" s="22">
        <v>71389.010800499993</v>
      </c>
      <c r="Z111" s="23">
        <v>171900919610</v>
      </c>
      <c r="AA111" s="24" t="s">
        <v>45</v>
      </c>
      <c r="AB111" t="s">
        <v>1810</v>
      </c>
      <c r="AC111">
        <v>2021</v>
      </c>
      <c r="AD111">
        <v>2023</v>
      </c>
      <c r="AF111" s="37">
        <f>VLOOKUP(AB111,Sheet2!$C$3:$E$8,3,FALSE)</f>
        <v>0.1</v>
      </c>
      <c r="AG111" s="11">
        <f t="shared" si="2"/>
        <v>231657.147</v>
      </c>
    </row>
    <row r="112" spans="1:33">
      <c r="A112" s="2">
        <f t="shared" si="3"/>
        <v>109</v>
      </c>
      <c r="B112" s="2">
        <v>86</v>
      </c>
      <c r="C112" s="3" t="s">
        <v>448</v>
      </c>
      <c r="D112" s="4" t="s">
        <v>532</v>
      </c>
      <c r="E112" s="4" t="s">
        <v>1487</v>
      </c>
      <c r="F112" s="2">
        <v>7228</v>
      </c>
      <c r="G112" s="6"/>
      <c r="H112" s="33">
        <v>1</v>
      </c>
      <c r="I112" s="4" t="s">
        <v>22</v>
      </c>
      <c r="J112" s="15">
        <v>256864.64000000001</v>
      </c>
      <c r="K112" s="16">
        <v>256864.64000000001</v>
      </c>
      <c r="L112" s="17">
        <v>84229090</v>
      </c>
      <c r="M112" s="18">
        <v>7.4999999999999997E-2</v>
      </c>
      <c r="N112" s="16"/>
      <c r="O112" s="16"/>
      <c r="P112" s="16"/>
      <c r="Q112" s="18">
        <v>0.1</v>
      </c>
      <c r="R112" s="16"/>
      <c r="S112" s="19">
        <v>0.18</v>
      </c>
      <c r="T112" s="16" t="s">
        <v>496</v>
      </c>
      <c r="U112" s="20">
        <v>19264.848000000002</v>
      </c>
      <c r="V112" s="21"/>
      <c r="W112" s="21">
        <v>1926.4848000000002</v>
      </c>
      <c r="X112" s="21">
        <v>50050.075103999996</v>
      </c>
      <c r="Y112" s="22">
        <v>71241.407903999992</v>
      </c>
      <c r="Z112" s="23">
        <v>171801924210</v>
      </c>
      <c r="AA112" s="24" t="s">
        <v>450</v>
      </c>
      <c r="AB112" t="s">
        <v>1813</v>
      </c>
      <c r="AC112">
        <v>2021</v>
      </c>
      <c r="AD112">
        <v>2023</v>
      </c>
      <c r="AF112" s="37">
        <f>VLOOKUP(AB112,Sheet2!$C$3:$E$8,3,FALSE)</f>
        <v>0.3</v>
      </c>
      <c r="AG112" s="11">
        <f t="shared" si="2"/>
        <v>179805.24799999999</v>
      </c>
    </row>
    <row r="113" spans="1:33">
      <c r="A113" s="2">
        <f t="shared" si="3"/>
        <v>110</v>
      </c>
      <c r="B113" s="2">
        <v>18</v>
      </c>
      <c r="C113" s="3" t="s">
        <v>37</v>
      </c>
      <c r="D113" s="4" t="s">
        <v>740</v>
      </c>
      <c r="E113" s="4" t="s">
        <v>1645</v>
      </c>
      <c r="F113" s="2">
        <v>43</v>
      </c>
      <c r="G113" s="6"/>
      <c r="H113" s="5">
        <v>2</v>
      </c>
      <c r="I113" s="4" t="s">
        <v>22</v>
      </c>
      <c r="J113" s="15">
        <v>256859.609999999</v>
      </c>
      <c r="K113" s="16">
        <v>256859.609999999</v>
      </c>
      <c r="L113" s="17">
        <v>85389000</v>
      </c>
      <c r="M113" s="18">
        <v>7.4999999999999997E-2</v>
      </c>
      <c r="N113" s="16"/>
      <c r="O113" s="16"/>
      <c r="P113" s="16"/>
      <c r="Q113" s="18">
        <v>0.1</v>
      </c>
      <c r="R113" s="16"/>
      <c r="S113" s="19">
        <v>0.18</v>
      </c>
      <c r="T113" s="16" t="s">
        <v>741</v>
      </c>
      <c r="U113" s="20">
        <v>19264.470749999924</v>
      </c>
      <c r="V113" s="21"/>
      <c r="W113" s="21">
        <v>1926.4470749999925</v>
      </c>
      <c r="X113" s="21">
        <v>50049.095008499797</v>
      </c>
      <c r="Y113" s="22">
        <v>71240.012833499713</v>
      </c>
      <c r="Z113" s="23"/>
      <c r="AA113" s="24"/>
      <c r="AB113" t="s">
        <v>1810</v>
      </c>
      <c r="AC113">
        <v>2021</v>
      </c>
      <c r="AD113">
        <v>2023</v>
      </c>
      <c r="AF113" s="37">
        <f>VLOOKUP(AB113,Sheet2!$C$3:$E$8,3,FALSE)</f>
        <v>0.1</v>
      </c>
      <c r="AG113" s="11">
        <f t="shared" si="2"/>
        <v>231173.6489999991</v>
      </c>
    </row>
    <row r="114" spans="1:33">
      <c r="A114" s="2">
        <f t="shared" si="3"/>
        <v>111</v>
      </c>
      <c r="B114" s="2">
        <v>195</v>
      </c>
      <c r="C114" s="3" t="s">
        <v>77</v>
      </c>
      <c r="D114" s="4" t="s">
        <v>165</v>
      </c>
      <c r="E114" s="4" t="s">
        <v>1182</v>
      </c>
      <c r="F114" s="2">
        <v>1128</v>
      </c>
      <c r="G114" s="6"/>
      <c r="H114" s="5">
        <v>4</v>
      </c>
      <c r="I114" s="4" t="s">
        <v>22</v>
      </c>
      <c r="J114" s="15">
        <v>62679.707499999997</v>
      </c>
      <c r="K114" s="16">
        <v>250718.83</v>
      </c>
      <c r="L114" s="17">
        <v>84818030</v>
      </c>
      <c r="M114" s="18">
        <v>7.4999999999999997E-2</v>
      </c>
      <c r="N114" s="16"/>
      <c r="O114" s="16"/>
      <c r="P114" s="16"/>
      <c r="Q114" s="18">
        <v>0.1</v>
      </c>
      <c r="R114" s="16"/>
      <c r="S114" s="19">
        <v>0.18</v>
      </c>
      <c r="T114" s="16" t="s">
        <v>28</v>
      </c>
      <c r="U114" s="20">
        <v>18803.912249999998</v>
      </c>
      <c r="V114" s="21"/>
      <c r="W114" s="21">
        <v>1880.3912249999998</v>
      </c>
      <c r="X114" s="21">
        <v>48852.564025500003</v>
      </c>
      <c r="Y114" s="22">
        <v>69536.867500499997</v>
      </c>
      <c r="Z114" s="23">
        <v>171902524253</v>
      </c>
      <c r="AA114" s="24" t="s">
        <v>79</v>
      </c>
      <c r="AB114" t="s">
        <v>1810</v>
      </c>
      <c r="AC114">
        <v>2021</v>
      </c>
      <c r="AD114">
        <v>2023</v>
      </c>
      <c r="AF114" s="37">
        <f>VLOOKUP(AB114,Sheet2!$C$3:$E$8,3,FALSE)</f>
        <v>0.1</v>
      </c>
      <c r="AG114" s="11">
        <f t="shared" si="2"/>
        <v>225646.94699999999</v>
      </c>
    </row>
    <row r="115" spans="1:33">
      <c r="A115" s="2">
        <f t="shared" si="3"/>
        <v>112</v>
      </c>
      <c r="B115" s="2">
        <v>93</v>
      </c>
      <c r="C115" s="3" t="s">
        <v>535</v>
      </c>
      <c r="D115" s="4" t="s">
        <v>540</v>
      </c>
      <c r="E115" s="4" t="s">
        <v>1494</v>
      </c>
      <c r="F115" s="2">
        <v>7239</v>
      </c>
      <c r="G115" s="6"/>
      <c r="H115" s="33">
        <v>1</v>
      </c>
      <c r="I115" s="4" t="s">
        <v>22</v>
      </c>
      <c r="J115" s="15">
        <v>250061</v>
      </c>
      <c r="K115" s="16">
        <v>250061</v>
      </c>
      <c r="L115" s="17">
        <v>84239020</v>
      </c>
      <c r="M115" s="18">
        <v>7.4999999999999997E-2</v>
      </c>
      <c r="N115" s="16"/>
      <c r="O115" s="16"/>
      <c r="P115" s="16"/>
      <c r="Q115" s="18">
        <v>0.1</v>
      </c>
      <c r="R115" s="16"/>
      <c r="S115" s="19">
        <v>0.18</v>
      </c>
      <c r="T115" s="16" t="s">
        <v>33</v>
      </c>
      <c r="U115" s="20">
        <v>18754.575000000001</v>
      </c>
      <c r="V115" s="21"/>
      <c r="W115" s="21">
        <v>1875.4575000000002</v>
      </c>
      <c r="X115" s="21">
        <v>48724.385850000006</v>
      </c>
      <c r="Y115" s="22">
        <v>69354.418350000007</v>
      </c>
      <c r="Z115" s="23">
        <v>17190332176</v>
      </c>
      <c r="AA115" s="24">
        <v>1005899</v>
      </c>
      <c r="AB115" t="s">
        <v>1810</v>
      </c>
      <c r="AC115">
        <v>2021</v>
      </c>
      <c r="AD115">
        <v>2023</v>
      </c>
      <c r="AF115" s="37">
        <f>VLOOKUP(AB115,Sheet2!$C$3:$E$8,3,FALSE)</f>
        <v>0.1</v>
      </c>
      <c r="AG115" s="11">
        <f t="shared" si="2"/>
        <v>225054.9</v>
      </c>
    </row>
    <row r="116" spans="1:33">
      <c r="A116" s="2">
        <f t="shared" si="3"/>
        <v>113</v>
      </c>
      <c r="B116" s="2">
        <v>267</v>
      </c>
      <c r="C116" s="3" t="s">
        <v>417</v>
      </c>
      <c r="D116" s="4" t="s">
        <v>418</v>
      </c>
      <c r="E116" s="4" t="s">
        <v>1402</v>
      </c>
      <c r="F116" s="2">
        <v>3940</v>
      </c>
      <c r="G116" s="6"/>
      <c r="H116" s="33">
        <v>11</v>
      </c>
      <c r="I116" s="4" t="s">
        <v>22</v>
      </c>
      <c r="J116" s="15">
        <v>21496.28</v>
      </c>
      <c r="K116" s="16">
        <v>236459.08</v>
      </c>
      <c r="L116" s="17" t="s">
        <v>419</v>
      </c>
      <c r="M116" s="18">
        <v>7.4999999999999997E-2</v>
      </c>
      <c r="N116" s="16"/>
      <c r="O116" s="16"/>
      <c r="P116" s="16"/>
      <c r="Q116" s="18">
        <v>0.1</v>
      </c>
      <c r="R116" s="16"/>
      <c r="S116" s="19">
        <v>0.18</v>
      </c>
      <c r="T116" s="16" t="s">
        <v>289</v>
      </c>
      <c r="U116" s="20">
        <v>17734.430999999997</v>
      </c>
      <c r="V116" s="21"/>
      <c r="W116" s="21">
        <v>1773.4430999999997</v>
      </c>
      <c r="X116" s="21">
        <v>46074.051738000002</v>
      </c>
      <c r="Y116" s="22">
        <v>65581.925837999996</v>
      </c>
      <c r="Z116" s="23">
        <v>171801580090</v>
      </c>
      <c r="AA116" s="24" t="s">
        <v>420</v>
      </c>
      <c r="AB116" t="s">
        <v>1814</v>
      </c>
      <c r="AC116">
        <v>2021</v>
      </c>
      <c r="AD116">
        <v>2023</v>
      </c>
      <c r="AF116" s="47">
        <v>0.3</v>
      </c>
      <c r="AG116" s="11">
        <f t="shared" si="2"/>
        <v>165521.35599999997</v>
      </c>
    </row>
    <row r="117" spans="1:33">
      <c r="A117" s="2">
        <f t="shared" si="3"/>
        <v>114</v>
      </c>
      <c r="B117" s="2">
        <v>90</v>
      </c>
      <c r="C117" s="3" t="s">
        <v>441</v>
      </c>
      <c r="D117" s="4" t="s">
        <v>882</v>
      </c>
      <c r="E117" s="4" t="s">
        <v>1717</v>
      </c>
      <c r="F117" s="2">
        <v>490</v>
      </c>
      <c r="G117" s="6"/>
      <c r="H117" s="33">
        <v>800</v>
      </c>
      <c r="I117" s="4" t="s">
        <v>22</v>
      </c>
      <c r="J117" s="15">
        <v>233379.239999999</v>
      </c>
      <c r="K117" s="16">
        <v>233379.239999999</v>
      </c>
      <c r="L117" s="17">
        <v>73269091</v>
      </c>
      <c r="M117" s="18">
        <v>7.4999999999999997E-2</v>
      </c>
      <c r="N117" s="16"/>
      <c r="O117" s="16"/>
      <c r="P117" s="16"/>
      <c r="Q117" s="18">
        <v>0.1</v>
      </c>
      <c r="R117" s="16"/>
      <c r="S117" s="19">
        <v>0.18</v>
      </c>
      <c r="T117" s="16" t="s">
        <v>883</v>
      </c>
      <c r="U117" s="20">
        <v>17503.442999999923</v>
      </c>
      <c r="V117" s="21"/>
      <c r="W117" s="21">
        <v>1750.3442999999925</v>
      </c>
      <c r="X117" s="21">
        <v>45473.944913999803</v>
      </c>
      <c r="Y117" s="22">
        <v>64727.73221399972</v>
      </c>
      <c r="Z117" s="23"/>
      <c r="AA117" s="24"/>
      <c r="AB117" t="s">
        <v>1810</v>
      </c>
      <c r="AC117">
        <v>2021</v>
      </c>
      <c r="AD117">
        <v>2023</v>
      </c>
      <c r="AF117" s="37">
        <f>VLOOKUP(AB117,Sheet2!$C$3:$E$8,3,FALSE)</f>
        <v>0.1</v>
      </c>
      <c r="AG117" s="11">
        <f t="shared" si="2"/>
        <v>210041.31599999912</v>
      </c>
    </row>
    <row r="118" spans="1:33">
      <c r="A118" s="2">
        <f t="shared" si="3"/>
        <v>115</v>
      </c>
      <c r="B118" s="2">
        <v>95</v>
      </c>
      <c r="C118" s="3" t="s">
        <v>61</v>
      </c>
      <c r="D118" s="4" t="s">
        <v>64</v>
      </c>
      <c r="E118" s="4" t="s">
        <v>1098</v>
      </c>
      <c r="F118" s="2">
        <v>267</v>
      </c>
      <c r="G118" s="6"/>
      <c r="H118" s="5">
        <v>2</v>
      </c>
      <c r="I118" s="4" t="s">
        <v>22</v>
      </c>
      <c r="J118" s="15">
        <v>112400.395</v>
      </c>
      <c r="K118" s="16">
        <v>224800.79</v>
      </c>
      <c r="L118" s="17">
        <v>84799090</v>
      </c>
      <c r="M118" s="18">
        <v>7.4999999999999997E-2</v>
      </c>
      <c r="N118" s="16"/>
      <c r="O118" s="16"/>
      <c r="P118" s="16"/>
      <c r="Q118" s="18">
        <v>0.1</v>
      </c>
      <c r="R118" s="16"/>
      <c r="S118" s="19">
        <v>0.18</v>
      </c>
      <c r="T118" s="16" t="s">
        <v>59</v>
      </c>
      <c r="U118" s="20">
        <v>16860.059249999998</v>
      </c>
      <c r="V118" s="21"/>
      <c r="W118" s="21">
        <v>1686.0059249999999</v>
      </c>
      <c r="X118" s="21">
        <v>43802.433931499996</v>
      </c>
      <c r="Y118" s="22">
        <v>62348.499106499992</v>
      </c>
      <c r="Z118" s="23">
        <v>172000479044</v>
      </c>
      <c r="AA118" s="24" t="s">
        <v>63</v>
      </c>
      <c r="AB118" t="s">
        <v>1810</v>
      </c>
      <c r="AC118">
        <v>2021</v>
      </c>
      <c r="AD118">
        <v>2023</v>
      </c>
      <c r="AF118" s="37">
        <f>VLOOKUP(AB118,Sheet2!$C$3:$E$8,3,FALSE)</f>
        <v>0.1</v>
      </c>
      <c r="AG118" s="11">
        <f t="shared" si="2"/>
        <v>202320.71100000001</v>
      </c>
    </row>
    <row r="119" spans="1:33">
      <c r="A119" s="2">
        <f t="shared" si="3"/>
        <v>116</v>
      </c>
      <c r="B119" s="2">
        <v>143</v>
      </c>
      <c r="C119" s="3" t="s">
        <v>621</v>
      </c>
      <c r="D119" s="4" t="s">
        <v>994</v>
      </c>
      <c r="E119" s="4" t="s">
        <v>1770</v>
      </c>
      <c r="F119" s="2">
        <v>1348</v>
      </c>
      <c r="G119" s="6"/>
      <c r="H119" s="33">
        <v>2</v>
      </c>
      <c r="I119" s="4" t="s">
        <v>22</v>
      </c>
      <c r="J119" s="15">
        <v>223425.19</v>
      </c>
      <c r="K119" s="16">
        <v>223425.19</v>
      </c>
      <c r="L119" s="17">
        <v>85389000</v>
      </c>
      <c r="M119" s="18">
        <v>7.4999999999999997E-2</v>
      </c>
      <c r="N119" s="16"/>
      <c r="O119" s="16"/>
      <c r="P119" s="16"/>
      <c r="Q119" s="18">
        <v>0.1</v>
      </c>
      <c r="R119" s="16"/>
      <c r="S119" s="19">
        <v>0.18</v>
      </c>
      <c r="T119" s="16" t="s">
        <v>995</v>
      </c>
      <c r="U119" s="20">
        <v>16756.88925</v>
      </c>
      <c r="V119" s="21"/>
      <c r="W119" s="21">
        <v>1675.6889250000002</v>
      </c>
      <c r="X119" s="21">
        <v>43534.398271500002</v>
      </c>
      <c r="Y119" s="22">
        <v>61966.976446500004</v>
      </c>
      <c r="Z119" s="23"/>
      <c r="AA119" s="24"/>
      <c r="AB119" t="s">
        <v>1810</v>
      </c>
      <c r="AC119">
        <v>2021</v>
      </c>
      <c r="AD119">
        <v>2023</v>
      </c>
      <c r="AF119" s="37">
        <f>VLOOKUP(AB119,Sheet2!$C$3:$E$8,3,FALSE)</f>
        <v>0.1</v>
      </c>
      <c r="AG119" s="11">
        <f t="shared" si="2"/>
        <v>201082.671</v>
      </c>
    </row>
    <row r="120" spans="1:33">
      <c r="A120" s="2">
        <f t="shared" si="3"/>
        <v>117</v>
      </c>
      <c r="B120" s="2">
        <v>23</v>
      </c>
      <c r="C120" s="3" t="s">
        <v>257</v>
      </c>
      <c r="D120" s="4" t="s">
        <v>291</v>
      </c>
      <c r="E120" s="4" t="s">
        <v>1290</v>
      </c>
      <c r="F120" s="2">
        <v>1547</v>
      </c>
      <c r="G120" s="6"/>
      <c r="H120" s="33">
        <v>5</v>
      </c>
      <c r="I120" s="4" t="s">
        <v>22</v>
      </c>
      <c r="J120" s="15">
        <v>44176.86</v>
      </c>
      <c r="K120" s="16">
        <v>220884.3</v>
      </c>
      <c r="L120" s="17">
        <v>85044090</v>
      </c>
      <c r="M120" s="18">
        <v>0.2</v>
      </c>
      <c r="N120" s="16"/>
      <c r="O120" s="16"/>
      <c r="P120" s="16"/>
      <c r="Q120" s="18">
        <v>0.1</v>
      </c>
      <c r="R120" s="16"/>
      <c r="S120" s="19">
        <v>0.18</v>
      </c>
      <c r="T120" s="16" t="s">
        <v>30</v>
      </c>
      <c r="U120" s="20">
        <v>44176.86</v>
      </c>
      <c r="V120" s="21"/>
      <c r="W120" s="21">
        <v>4417.6860000000006</v>
      </c>
      <c r="X120" s="21">
        <v>48506.192279999988</v>
      </c>
      <c r="Y120" s="22">
        <v>97100.73827999999</v>
      </c>
      <c r="Z120" s="23">
        <v>171702612222</v>
      </c>
      <c r="AA120" s="24" t="s">
        <v>260</v>
      </c>
      <c r="AB120" t="s">
        <v>1813</v>
      </c>
      <c r="AC120">
        <v>2021</v>
      </c>
      <c r="AD120">
        <v>2023</v>
      </c>
      <c r="AF120" s="37">
        <f>VLOOKUP(AB120,Sheet2!$C$3:$E$8,3,FALSE)</f>
        <v>0.3</v>
      </c>
      <c r="AG120" s="11">
        <f t="shared" si="2"/>
        <v>154619.00999999998</v>
      </c>
    </row>
    <row r="121" spans="1:33">
      <c r="A121" s="2">
        <f t="shared" si="3"/>
        <v>118</v>
      </c>
      <c r="B121" s="2">
        <v>167</v>
      </c>
      <c r="C121" s="3" t="s">
        <v>613</v>
      </c>
      <c r="D121" s="4" t="s">
        <v>1042</v>
      </c>
      <c r="E121" s="4" t="s">
        <v>1794</v>
      </c>
      <c r="F121" s="2">
        <v>1665</v>
      </c>
      <c r="G121" s="6"/>
      <c r="H121" s="5">
        <v>2</v>
      </c>
      <c r="I121" s="4" t="s">
        <v>22</v>
      </c>
      <c r="J121" s="15">
        <v>220659.859999999</v>
      </c>
      <c r="K121" s="16">
        <v>220659.859999999</v>
      </c>
      <c r="L121" s="17">
        <v>90328900</v>
      </c>
      <c r="M121" s="18">
        <v>7.4999999999999997E-2</v>
      </c>
      <c r="N121" s="16"/>
      <c r="O121" s="16"/>
      <c r="P121" s="16"/>
      <c r="Q121" s="18">
        <v>0.1</v>
      </c>
      <c r="R121" s="16"/>
      <c r="S121" s="19">
        <v>0.18</v>
      </c>
      <c r="T121" s="16" t="s">
        <v>1043</v>
      </c>
      <c r="U121" s="20">
        <v>16549.489499999923</v>
      </c>
      <c r="V121" s="21"/>
      <c r="W121" s="21">
        <v>1654.9489499999925</v>
      </c>
      <c r="X121" s="21">
        <v>42995.573720999797</v>
      </c>
      <c r="Y121" s="22">
        <v>61200.012170999711</v>
      </c>
      <c r="Z121" s="23"/>
      <c r="AA121" s="24"/>
      <c r="AB121" t="s">
        <v>1810</v>
      </c>
      <c r="AC121">
        <v>2021</v>
      </c>
      <c r="AD121">
        <v>2023</v>
      </c>
      <c r="AF121" s="37">
        <f>VLOOKUP(AB121,Sheet2!$C$3:$E$8,3,FALSE)</f>
        <v>0.1</v>
      </c>
      <c r="AG121" s="11">
        <f t="shared" si="2"/>
        <v>198593.87399999911</v>
      </c>
    </row>
    <row r="122" spans="1:33">
      <c r="A122" s="2">
        <f t="shared" si="3"/>
        <v>119</v>
      </c>
      <c r="B122" s="2">
        <v>257</v>
      </c>
      <c r="C122" s="3" t="s">
        <v>177</v>
      </c>
      <c r="D122" s="4" t="s">
        <v>414</v>
      </c>
      <c r="E122" s="4" t="s">
        <v>1400</v>
      </c>
      <c r="F122" s="2">
        <v>3480</v>
      </c>
      <c r="G122" s="6"/>
      <c r="H122" s="33">
        <v>1</v>
      </c>
      <c r="I122" s="4" t="s">
        <v>22</v>
      </c>
      <c r="J122" s="15">
        <v>219191.7</v>
      </c>
      <c r="K122" s="16">
        <v>219191.7</v>
      </c>
      <c r="L122" s="17">
        <v>84819090</v>
      </c>
      <c r="M122" s="18">
        <v>7.4999999999999997E-2</v>
      </c>
      <c r="N122" s="16"/>
      <c r="O122" s="16"/>
      <c r="P122" s="16"/>
      <c r="Q122" s="18">
        <v>0.1</v>
      </c>
      <c r="R122" s="16"/>
      <c r="S122" s="19">
        <v>0.18</v>
      </c>
      <c r="T122" s="16" t="s">
        <v>28</v>
      </c>
      <c r="U122" s="20">
        <v>16439.377499999999</v>
      </c>
      <c r="V122" s="21"/>
      <c r="W122" s="21">
        <v>1643.9377500000001</v>
      </c>
      <c r="X122" s="21">
        <v>42709.502745000005</v>
      </c>
      <c r="Y122" s="22">
        <v>60792.817995000005</v>
      </c>
      <c r="Z122" s="23">
        <v>172000416210</v>
      </c>
      <c r="AA122" s="24" t="s">
        <v>179</v>
      </c>
      <c r="AB122" t="s">
        <v>1810</v>
      </c>
      <c r="AC122">
        <v>2021</v>
      </c>
      <c r="AD122">
        <v>2023</v>
      </c>
      <c r="AF122" s="37">
        <f>VLOOKUP(AB122,Sheet2!$C$3:$E$8,3,FALSE)</f>
        <v>0.1</v>
      </c>
      <c r="AG122" s="11">
        <f t="shared" si="2"/>
        <v>197272.53000000003</v>
      </c>
    </row>
    <row r="123" spans="1:33">
      <c r="A123" s="2">
        <f t="shared" si="3"/>
        <v>120</v>
      </c>
      <c r="B123" s="2">
        <v>8</v>
      </c>
      <c r="C123" s="3" t="s">
        <v>268</v>
      </c>
      <c r="D123" s="4" t="s">
        <v>274</v>
      </c>
      <c r="E123" s="4" t="s">
        <v>1275</v>
      </c>
      <c r="F123" s="2">
        <v>1503</v>
      </c>
      <c r="G123" s="6"/>
      <c r="H123" s="5">
        <v>1</v>
      </c>
      <c r="I123" s="4" t="s">
        <v>22</v>
      </c>
      <c r="J123" s="15">
        <v>216163.92</v>
      </c>
      <c r="K123" s="16">
        <v>216163.92</v>
      </c>
      <c r="L123" s="17">
        <v>85015210</v>
      </c>
      <c r="M123" s="18">
        <v>0.15</v>
      </c>
      <c r="N123" s="16"/>
      <c r="O123" s="16"/>
      <c r="P123" s="16"/>
      <c r="Q123" s="18">
        <v>0.1</v>
      </c>
      <c r="R123" s="16"/>
      <c r="S123" s="19">
        <v>0.18</v>
      </c>
      <c r="T123" s="16" t="s">
        <v>267</v>
      </c>
      <c r="U123" s="20">
        <v>32424.588</v>
      </c>
      <c r="V123" s="21"/>
      <c r="W123" s="21">
        <v>3242.4588000000003</v>
      </c>
      <c r="X123" s="21">
        <v>45329.574023999994</v>
      </c>
      <c r="Y123" s="22">
        <v>80996.620823999983</v>
      </c>
      <c r="Z123" s="23">
        <v>171801881672</v>
      </c>
      <c r="AA123" s="24" t="s">
        <v>270</v>
      </c>
      <c r="AB123" t="s">
        <v>1810</v>
      </c>
      <c r="AC123">
        <v>2021</v>
      </c>
      <c r="AD123">
        <v>2023</v>
      </c>
      <c r="AF123" s="37">
        <f>VLOOKUP(AB123,Sheet2!$C$3:$E$8,3,FALSE)</f>
        <v>0.1</v>
      </c>
      <c r="AG123" s="11">
        <f t="shared" si="2"/>
        <v>194547.52800000002</v>
      </c>
    </row>
    <row r="124" spans="1:33">
      <c r="A124" s="2">
        <f t="shared" si="3"/>
        <v>121</v>
      </c>
      <c r="B124" s="2">
        <v>22</v>
      </c>
      <c r="C124" s="3" t="s">
        <v>268</v>
      </c>
      <c r="D124" s="4" t="s">
        <v>288</v>
      </c>
      <c r="E124" s="4" t="s">
        <v>1289</v>
      </c>
      <c r="F124" s="2">
        <v>1517</v>
      </c>
      <c r="G124" s="6"/>
      <c r="H124" s="5">
        <v>1</v>
      </c>
      <c r="I124" s="4" t="s">
        <v>22</v>
      </c>
      <c r="J124" s="15">
        <v>213843.22</v>
      </c>
      <c r="K124" s="16">
        <v>213843.22</v>
      </c>
      <c r="L124" s="17">
        <v>85015210</v>
      </c>
      <c r="M124" s="18">
        <v>0.15</v>
      </c>
      <c r="N124" s="16"/>
      <c r="O124" s="16"/>
      <c r="P124" s="16"/>
      <c r="Q124" s="18">
        <v>0.1</v>
      </c>
      <c r="R124" s="16"/>
      <c r="S124" s="19">
        <v>0.18</v>
      </c>
      <c r="T124" s="16" t="s">
        <v>267</v>
      </c>
      <c r="U124" s="20">
        <v>32076.483</v>
      </c>
      <c r="V124" s="21"/>
      <c r="W124" s="21">
        <v>3207.6483000000003</v>
      </c>
      <c r="X124" s="21">
        <v>44842.923234000002</v>
      </c>
      <c r="Y124" s="22">
        <v>80127.054533999995</v>
      </c>
      <c r="Z124" s="23">
        <v>171801881672</v>
      </c>
      <c r="AA124" s="24" t="s">
        <v>270</v>
      </c>
      <c r="AB124" t="s">
        <v>1810</v>
      </c>
      <c r="AC124">
        <v>2021</v>
      </c>
      <c r="AD124">
        <v>2023</v>
      </c>
      <c r="AF124" s="37">
        <f>VLOOKUP(AB124,Sheet2!$C$3:$E$8,3,FALSE)</f>
        <v>0.1</v>
      </c>
      <c r="AG124" s="11">
        <f t="shared" si="2"/>
        <v>192458.89800000002</v>
      </c>
    </row>
    <row r="125" spans="1:33">
      <c r="A125" s="2">
        <f t="shared" si="3"/>
        <v>122</v>
      </c>
      <c r="B125" s="2">
        <v>70</v>
      </c>
      <c r="C125" s="3" t="s">
        <v>75</v>
      </c>
      <c r="D125" s="4" t="s">
        <v>843</v>
      </c>
      <c r="E125" s="4" t="s">
        <v>1697</v>
      </c>
      <c r="F125" s="2">
        <v>97</v>
      </c>
      <c r="G125" s="6"/>
      <c r="H125" s="33">
        <v>6</v>
      </c>
      <c r="I125" s="4" t="s">
        <v>22</v>
      </c>
      <c r="J125" s="15">
        <v>212702.609999999</v>
      </c>
      <c r="K125" s="16">
        <v>212702.609999999</v>
      </c>
      <c r="L125" s="17">
        <v>73141400</v>
      </c>
      <c r="M125" s="18">
        <v>7.4999999999999997E-2</v>
      </c>
      <c r="N125" s="16"/>
      <c r="O125" s="16"/>
      <c r="P125" s="16"/>
      <c r="Q125" s="18">
        <v>0.1</v>
      </c>
      <c r="R125" s="16"/>
      <c r="S125" s="19">
        <v>0.18</v>
      </c>
      <c r="T125" s="16" t="s">
        <v>844</v>
      </c>
      <c r="U125" s="20">
        <v>15952.695749999924</v>
      </c>
      <c r="V125" s="21"/>
      <c r="W125" s="21">
        <v>1595.2695749999925</v>
      </c>
      <c r="X125" s="21">
        <v>41445.103558499803</v>
      </c>
      <c r="Y125" s="22">
        <v>58993.06888349972</v>
      </c>
      <c r="Z125" s="23"/>
      <c r="AA125" s="24"/>
      <c r="AB125" t="s">
        <v>1810</v>
      </c>
      <c r="AC125">
        <v>2021</v>
      </c>
      <c r="AD125">
        <v>2023</v>
      </c>
      <c r="AF125" s="37">
        <f>VLOOKUP(AB125,Sheet2!$C$3:$E$8,3,FALSE)</f>
        <v>0.1</v>
      </c>
      <c r="AG125" s="11">
        <f t="shared" si="2"/>
        <v>191432.34899999911</v>
      </c>
    </row>
    <row r="126" spans="1:33">
      <c r="A126" s="2">
        <f t="shared" si="3"/>
        <v>123</v>
      </c>
      <c r="B126" s="2">
        <v>198</v>
      </c>
      <c r="C126" s="3" t="s">
        <v>37</v>
      </c>
      <c r="D126" s="4" t="s">
        <v>169</v>
      </c>
      <c r="E126" s="4" t="s">
        <v>1185</v>
      </c>
      <c r="F126" s="2">
        <v>1171</v>
      </c>
      <c r="G126" s="6"/>
      <c r="H126" s="33">
        <v>2</v>
      </c>
      <c r="I126" s="4" t="s">
        <v>22</v>
      </c>
      <c r="J126" s="15">
        <v>106190</v>
      </c>
      <c r="K126" s="16">
        <v>212380</v>
      </c>
      <c r="L126" s="17">
        <v>73182990</v>
      </c>
      <c r="M126" s="18">
        <v>0.25</v>
      </c>
      <c r="N126" s="16"/>
      <c r="O126" s="16"/>
      <c r="P126" s="16"/>
      <c r="Q126" s="18">
        <v>0.1</v>
      </c>
      <c r="R126" s="16"/>
      <c r="S126" s="19">
        <v>0.18</v>
      </c>
      <c r="T126" s="16" t="s">
        <v>36</v>
      </c>
      <c r="U126" s="20">
        <v>53095</v>
      </c>
      <c r="V126" s="21"/>
      <c r="W126" s="21">
        <v>5309.5</v>
      </c>
      <c r="X126" s="21">
        <v>48741.21</v>
      </c>
      <c r="Y126" s="22">
        <v>107145.70999999999</v>
      </c>
      <c r="Z126" s="23">
        <v>171703360253</v>
      </c>
      <c r="AA126" s="24" t="s">
        <v>170</v>
      </c>
      <c r="AB126" t="s">
        <v>1810</v>
      </c>
      <c r="AC126">
        <v>2021</v>
      </c>
      <c r="AD126">
        <v>2023</v>
      </c>
      <c r="AF126" s="37">
        <f>VLOOKUP(AB126,Sheet2!$C$3:$E$8,3,FALSE)</f>
        <v>0.1</v>
      </c>
      <c r="AG126" s="11">
        <f t="shared" si="2"/>
        <v>191142</v>
      </c>
    </row>
    <row r="127" spans="1:33">
      <c r="A127" s="2">
        <f t="shared" si="3"/>
        <v>124</v>
      </c>
      <c r="B127" s="2">
        <v>293</v>
      </c>
      <c r="C127" s="3" t="s">
        <v>37</v>
      </c>
      <c r="D127" s="4" t="s">
        <v>254</v>
      </c>
      <c r="E127" s="4" t="s">
        <v>1263</v>
      </c>
      <c r="F127" s="2">
        <v>1357</v>
      </c>
      <c r="G127" s="6"/>
      <c r="H127" s="5">
        <v>1</v>
      </c>
      <c r="I127" s="4" t="s">
        <v>22</v>
      </c>
      <c r="J127" s="15">
        <v>212380</v>
      </c>
      <c r="K127" s="16">
        <v>212380</v>
      </c>
      <c r="L127" s="17">
        <v>90330000</v>
      </c>
      <c r="M127" s="18">
        <v>7.4999999999999997E-2</v>
      </c>
      <c r="N127" s="16"/>
      <c r="O127" s="16"/>
      <c r="P127" s="16"/>
      <c r="Q127" s="18">
        <v>0.1</v>
      </c>
      <c r="R127" s="16"/>
      <c r="S127" s="19">
        <v>0.18</v>
      </c>
      <c r="T127" s="16" t="s">
        <v>255</v>
      </c>
      <c r="U127" s="20">
        <v>15928.5</v>
      </c>
      <c r="V127" s="21"/>
      <c r="W127" s="21">
        <v>1592.8500000000001</v>
      </c>
      <c r="X127" s="21">
        <v>41382.243000000002</v>
      </c>
      <c r="Y127" s="22">
        <v>58903.593000000001</v>
      </c>
      <c r="Z127" s="23">
        <v>171703360253</v>
      </c>
      <c r="AA127" s="24" t="s">
        <v>170</v>
      </c>
      <c r="AB127" t="s">
        <v>1810</v>
      </c>
      <c r="AC127">
        <v>2021</v>
      </c>
      <c r="AD127">
        <v>2023</v>
      </c>
      <c r="AF127" s="37">
        <f>VLOOKUP(AB127,Sheet2!$C$3:$E$8,3,FALSE)</f>
        <v>0.1</v>
      </c>
      <c r="AG127" s="11">
        <f t="shared" si="2"/>
        <v>191142</v>
      </c>
    </row>
    <row r="128" spans="1:33">
      <c r="A128" s="2">
        <f t="shared" si="3"/>
        <v>125</v>
      </c>
      <c r="B128" s="2">
        <v>294</v>
      </c>
      <c r="C128" s="3" t="s">
        <v>37</v>
      </c>
      <c r="D128" s="4" t="s">
        <v>256</v>
      </c>
      <c r="E128" s="4" t="s">
        <v>1264</v>
      </c>
      <c r="F128" s="2">
        <v>1358</v>
      </c>
      <c r="G128" s="6"/>
      <c r="H128" s="33">
        <v>1</v>
      </c>
      <c r="I128" s="4" t="s">
        <v>22</v>
      </c>
      <c r="J128" s="15">
        <v>207070.5</v>
      </c>
      <c r="K128" s="16">
        <v>207070.5</v>
      </c>
      <c r="L128" s="17">
        <v>90330000</v>
      </c>
      <c r="M128" s="18">
        <v>7.4999999999999997E-2</v>
      </c>
      <c r="N128" s="16"/>
      <c r="O128" s="16"/>
      <c r="P128" s="16"/>
      <c r="Q128" s="18">
        <v>0.1</v>
      </c>
      <c r="R128" s="16"/>
      <c r="S128" s="19">
        <v>0.18</v>
      </c>
      <c r="T128" s="16" t="s">
        <v>255</v>
      </c>
      <c r="U128" s="20">
        <v>15530.287499999999</v>
      </c>
      <c r="V128" s="21"/>
      <c r="W128" s="21">
        <v>1553.0287499999999</v>
      </c>
      <c r="X128" s="21">
        <v>40347.686925000002</v>
      </c>
      <c r="Y128" s="22">
        <v>57431.003175000005</v>
      </c>
      <c r="Z128" s="23">
        <v>171703360253</v>
      </c>
      <c r="AA128" s="24" t="s">
        <v>170</v>
      </c>
      <c r="AB128" t="s">
        <v>1810</v>
      </c>
      <c r="AC128">
        <v>2021</v>
      </c>
      <c r="AD128">
        <v>2023</v>
      </c>
      <c r="AF128" s="37">
        <f>VLOOKUP(AB128,Sheet2!$C$3:$E$8,3,FALSE)</f>
        <v>0.1</v>
      </c>
      <c r="AG128" s="11">
        <f t="shared" si="2"/>
        <v>186363.45</v>
      </c>
    </row>
    <row r="129" spans="1:33">
      <c r="A129" s="2">
        <f t="shared" si="3"/>
        <v>126</v>
      </c>
      <c r="B129" s="2">
        <v>137</v>
      </c>
      <c r="C129" s="3" t="s">
        <v>77</v>
      </c>
      <c r="D129" s="4" t="s">
        <v>106</v>
      </c>
      <c r="E129" s="4" t="s">
        <v>1125</v>
      </c>
      <c r="F129" s="2">
        <v>617</v>
      </c>
      <c r="G129" s="6"/>
      <c r="H129" s="5">
        <v>4</v>
      </c>
      <c r="I129" s="4" t="s">
        <v>22</v>
      </c>
      <c r="J129" s="15">
        <v>49955.18</v>
      </c>
      <c r="K129" s="16">
        <v>199820.72</v>
      </c>
      <c r="L129" s="17">
        <v>84839000</v>
      </c>
      <c r="M129" s="18">
        <v>7.4999999999999997E-2</v>
      </c>
      <c r="N129" s="16"/>
      <c r="O129" s="16"/>
      <c r="P129" s="16"/>
      <c r="Q129" s="18">
        <v>0.1</v>
      </c>
      <c r="R129" s="16"/>
      <c r="S129" s="19">
        <v>0.18</v>
      </c>
      <c r="T129" s="16" t="s">
        <v>23</v>
      </c>
      <c r="U129" s="20">
        <v>14986.554</v>
      </c>
      <c r="V129" s="21"/>
      <c r="W129" s="21">
        <v>1498.6554000000001</v>
      </c>
      <c r="X129" s="21">
        <v>38935.067292</v>
      </c>
      <c r="Y129" s="22">
        <v>55420.276691999999</v>
      </c>
      <c r="Z129" s="23">
        <v>171902524253</v>
      </c>
      <c r="AA129" s="24" t="s">
        <v>79</v>
      </c>
      <c r="AB129" t="s">
        <v>1810</v>
      </c>
      <c r="AC129">
        <v>2021</v>
      </c>
      <c r="AD129">
        <v>2023</v>
      </c>
      <c r="AF129" s="37">
        <f>VLOOKUP(AB129,Sheet2!$C$3:$E$8,3,FALSE)</f>
        <v>0.1</v>
      </c>
      <c r="AG129" s="11">
        <f t="shared" si="2"/>
        <v>179838.64800000002</v>
      </c>
    </row>
    <row r="130" spans="1:33">
      <c r="A130" s="2">
        <f t="shared" si="3"/>
        <v>127</v>
      </c>
      <c r="B130" s="2">
        <v>72</v>
      </c>
      <c r="C130" s="3" t="s">
        <v>37</v>
      </c>
      <c r="D130" s="4" t="s">
        <v>847</v>
      </c>
      <c r="E130" s="4" t="s">
        <v>1699</v>
      </c>
      <c r="F130" s="2">
        <v>195</v>
      </c>
      <c r="G130" s="6"/>
      <c r="H130" s="5">
        <v>4</v>
      </c>
      <c r="I130" s="4" t="s">
        <v>22</v>
      </c>
      <c r="J130" s="15">
        <v>199137.69</v>
      </c>
      <c r="K130" s="16">
        <v>199137.69</v>
      </c>
      <c r="L130" s="17">
        <v>841490</v>
      </c>
      <c r="M130" s="18">
        <v>7.4999999999999997E-2</v>
      </c>
      <c r="N130" s="16"/>
      <c r="O130" s="16"/>
      <c r="P130" s="16"/>
      <c r="Q130" s="18">
        <v>0.1</v>
      </c>
      <c r="R130" s="16"/>
      <c r="S130" s="19">
        <v>0.18</v>
      </c>
      <c r="T130" s="16" t="s">
        <v>848</v>
      </c>
      <c r="U130" s="20">
        <v>14935.32675</v>
      </c>
      <c r="V130" s="21"/>
      <c r="W130" s="21">
        <v>1493.5326750000002</v>
      </c>
      <c r="X130" s="21">
        <v>38801.978896499997</v>
      </c>
      <c r="Y130" s="22">
        <v>55230.838321499992</v>
      </c>
      <c r="Z130" s="23"/>
      <c r="AA130" s="24"/>
      <c r="AB130" t="s">
        <v>1811</v>
      </c>
      <c r="AC130">
        <v>2021</v>
      </c>
      <c r="AD130">
        <v>2023</v>
      </c>
      <c r="AF130" s="37">
        <f>VLOOKUP(AB130,Sheet2!$C$3:$E$8,3,FALSE)</f>
        <v>0.5</v>
      </c>
      <c r="AG130" s="11">
        <f t="shared" si="2"/>
        <v>99568.845000000001</v>
      </c>
    </row>
    <row r="131" spans="1:33">
      <c r="A131" s="2">
        <f t="shared" si="3"/>
        <v>128</v>
      </c>
      <c r="B131" s="2">
        <v>158</v>
      </c>
      <c r="C131" s="3" t="s">
        <v>37</v>
      </c>
      <c r="D131" s="4" t="s">
        <v>127</v>
      </c>
      <c r="E131" s="4" t="s">
        <v>1145</v>
      </c>
      <c r="F131" s="2">
        <v>798</v>
      </c>
      <c r="G131" s="6"/>
      <c r="H131" s="5">
        <v>1</v>
      </c>
      <c r="I131" s="4" t="s">
        <v>22</v>
      </c>
      <c r="J131" s="15">
        <v>197160</v>
      </c>
      <c r="K131" s="16">
        <v>197160</v>
      </c>
      <c r="L131" s="17">
        <v>84149090</v>
      </c>
      <c r="M131" s="18">
        <v>7.4999999999999997E-2</v>
      </c>
      <c r="N131" s="16"/>
      <c r="O131" s="16"/>
      <c r="P131" s="16"/>
      <c r="Q131" s="18">
        <v>0.1</v>
      </c>
      <c r="R131" s="16"/>
      <c r="S131" s="19">
        <v>0.18</v>
      </c>
      <c r="T131" s="16" t="s">
        <v>26</v>
      </c>
      <c r="U131" s="20">
        <v>14787</v>
      </c>
      <c r="V131" s="21"/>
      <c r="W131" s="21">
        <v>1478.7</v>
      </c>
      <c r="X131" s="21">
        <v>38416.626000000004</v>
      </c>
      <c r="Y131" s="22">
        <v>54682.326000000001</v>
      </c>
      <c r="Z131" s="23">
        <v>171901200074</v>
      </c>
      <c r="AA131" s="24" t="s">
        <v>83</v>
      </c>
      <c r="AB131" t="s">
        <v>1810</v>
      </c>
      <c r="AC131">
        <v>2021</v>
      </c>
      <c r="AD131">
        <v>2023</v>
      </c>
      <c r="AF131" s="37">
        <f>VLOOKUP(AB131,Sheet2!$C$3:$E$8,3,FALSE)</f>
        <v>0.1</v>
      </c>
      <c r="AG131" s="11">
        <f t="shared" si="2"/>
        <v>177444</v>
      </c>
    </row>
    <row r="132" spans="1:33">
      <c r="A132" s="2">
        <f t="shared" si="3"/>
        <v>129</v>
      </c>
      <c r="B132" s="2">
        <v>162</v>
      </c>
      <c r="C132" s="3" t="s">
        <v>643</v>
      </c>
      <c r="D132" s="4" t="s">
        <v>1032</v>
      </c>
      <c r="E132" s="4" t="s">
        <v>1789</v>
      </c>
      <c r="F132" s="2">
        <v>1659</v>
      </c>
      <c r="G132" s="6"/>
      <c r="H132" s="33">
        <v>1</v>
      </c>
      <c r="I132" s="4" t="s">
        <v>22</v>
      </c>
      <c r="J132" s="15">
        <v>189328.19</v>
      </c>
      <c r="K132" s="16">
        <v>189328.19</v>
      </c>
      <c r="L132" s="17">
        <v>85389000</v>
      </c>
      <c r="M132" s="18">
        <v>7.4999999999999997E-2</v>
      </c>
      <c r="N132" s="16"/>
      <c r="O132" s="16"/>
      <c r="P132" s="16"/>
      <c r="Q132" s="18">
        <v>0.1</v>
      </c>
      <c r="R132" s="16"/>
      <c r="S132" s="19">
        <v>0.18</v>
      </c>
      <c r="T132" s="16" t="s">
        <v>1033</v>
      </c>
      <c r="U132" s="20">
        <v>14199.614250000001</v>
      </c>
      <c r="V132" s="21"/>
      <c r="W132" s="21">
        <v>1419.9614250000002</v>
      </c>
      <c r="X132" s="21">
        <v>36890.5978215</v>
      </c>
      <c r="Y132" s="22">
        <v>52510.1734965</v>
      </c>
      <c r="Z132" s="23"/>
      <c r="AA132" s="24"/>
      <c r="AB132" t="s">
        <v>1810</v>
      </c>
      <c r="AC132">
        <v>2021</v>
      </c>
      <c r="AD132">
        <v>2023</v>
      </c>
      <c r="AF132" s="37">
        <f>VLOOKUP(AB132,Sheet2!$C$3:$E$8,3,FALSE)</f>
        <v>0.1</v>
      </c>
      <c r="AG132" s="11">
        <f t="shared" si="2"/>
        <v>170395.37100000001</v>
      </c>
    </row>
    <row r="133" spans="1:33">
      <c r="A133" s="2">
        <f t="shared" si="3"/>
        <v>130</v>
      </c>
      <c r="B133" s="2">
        <v>9</v>
      </c>
      <c r="C133" s="3" t="s">
        <v>43</v>
      </c>
      <c r="D133" s="4" t="s">
        <v>44</v>
      </c>
      <c r="E133" s="4" t="s">
        <v>1087</v>
      </c>
      <c r="F133" s="2">
        <v>101</v>
      </c>
      <c r="G133" s="6"/>
      <c r="H133" s="33">
        <v>1</v>
      </c>
      <c r="I133" s="4" t="s">
        <v>27</v>
      </c>
      <c r="J133" s="15">
        <v>188892</v>
      </c>
      <c r="K133" s="16">
        <v>188892</v>
      </c>
      <c r="L133" s="17">
        <v>84779000</v>
      </c>
      <c r="M133" s="18">
        <v>7.4999999999999997E-2</v>
      </c>
      <c r="N133" s="16"/>
      <c r="O133" s="16"/>
      <c r="P133" s="16"/>
      <c r="Q133" s="18">
        <v>0.1</v>
      </c>
      <c r="R133" s="16"/>
      <c r="S133" s="19">
        <v>0.18</v>
      </c>
      <c r="T133" s="16" t="s">
        <v>38</v>
      </c>
      <c r="U133" s="20">
        <v>14166.9</v>
      </c>
      <c r="V133" s="21"/>
      <c r="W133" s="21">
        <v>1416.69</v>
      </c>
      <c r="X133" s="21">
        <v>36805.606199999995</v>
      </c>
      <c r="Y133" s="22">
        <v>52389.196199999991</v>
      </c>
      <c r="Z133" s="23">
        <v>171900919610</v>
      </c>
      <c r="AA133" s="24" t="s">
        <v>45</v>
      </c>
      <c r="AB133" t="s">
        <v>1810</v>
      </c>
      <c r="AC133">
        <v>2021</v>
      </c>
      <c r="AD133">
        <v>2023</v>
      </c>
      <c r="AF133" s="37">
        <f>VLOOKUP(AB133,Sheet2!$C$3:$E$8,3,FALSE)</f>
        <v>0.1</v>
      </c>
      <c r="AG133" s="11">
        <f t="shared" ref="AG133:AG196" si="4">K133*(1-AF133)</f>
        <v>170002.80000000002</v>
      </c>
    </row>
    <row r="134" spans="1:33">
      <c r="A134" s="2">
        <f t="shared" ref="A134:A197" si="5">A133+1</f>
        <v>131</v>
      </c>
      <c r="B134" s="2">
        <v>94</v>
      </c>
      <c r="C134" s="3" t="s">
        <v>535</v>
      </c>
      <c r="D134" s="4" t="s">
        <v>541</v>
      </c>
      <c r="E134" s="4" t="s">
        <v>1495</v>
      </c>
      <c r="F134" s="2">
        <v>7241</v>
      </c>
      <c r="G134" s="6"/>
      <c r="H134" s="5">
        <v>1</v>
      </c>
      <c r="I134" s="4" t="s">
        <v>22</v>
      </c>
      <c r="J134" s="15">
        <v>186563</v>
      </c>
      <c r="K134" s="16">
        <v>186563</v>
      </c>
      <c r="L134" s="17">
        <v>84818030</v>
      </c>
      <c r="M134" s="18">
        <v>7.4999999999999997E-2</v>
      </c>
      <c r="N134" s="16"/>
      <c r="O134" s="16"/>
      <c r="P134" s="16"/>
      <c r="Q134" s="18">
        <v>0.1</v>
      </c>
      <c r="R134" s="16"/>
      <c r="S134" s="19">
        <v>0.18</v>
      </c>
      <c r="T134" s="16" t="s">
        <v>28</v>
      </c>
      <c r="U134" s="20">
        <v>13992.225</v>
      </c>
      <c r="V134" s="21"/>
      <c r="W134" s="21">
        <v>1399.2225000000001</v>
      </c>
      <c r="X134" s="21">
        <v>36351.80055</v>
      </c>
      <c r="Y134" s="22">
        <v>51743.248050000002</v>
      </c>
      <c r="Z134" s="23">
        <v>17190332176</v>
      </c>
      <c r="AA134" s="24">
        <v>1005899</v>
      </c>
      <c r="AB134" t="s">
        <v>1810</v>
      </c>
      <c r="AC134">
        <v>2021</v>
      </c>
      <c r="AD134">
        <v>2023</v>
      </c>
      <c r="AF134" s="37">
        <f>VLOOKUP(AB134,Sheet2!$C$3:$E$8,3,FALSE)</f>
        <v>0.1</v>
      </c>
      <c r="AG134" s="11">
        <f t="shared" si="4"/>
        <v>167906.7</v>
      </c>
    </row>
    <row r="135" spans="1:33">
      <c r="A135" s="2">
        <f t="shared" si="5"/>
        <v>132</v>
      </c>
      <c r="B135" s="2">
        <v>123</v>
      </c>
      <c r="C135" s="3" t="s">
        <v>423</v>
      </c>
      <c r="D135" s="4" t="s">
        <v>573</v>
      </c>
      <c r="E135" s="4" t="s">
        <v>1524</v>
      </c>
      <c r="F135" s="2">
        <v>7375</v>
      </c>
      <c r="G135" s="6"/>
      <c r="H135" s="5">
        <v>1</v>
      </c>
      <c r="I135" s="4" t="s">
        <v>22</v>
      </c>
      <c r="J135" s="15">
        <v>184177.25</v>
      </c>
      <c r="K135" s="16">
        <v>184177.25</v>
      </c>
      <c r="L135" s="17">
        <v>84219900</v>
      </c>
      <c r="M135" s="18">
        <v>0.1</v>
      </c>
      <c r="N135" s="16"/>
      <c r="O135" s="16"/>
      <c r="P135" s="16"/>
      <c r="Q135" s="18">
        <v>0.1</v>
      </c>
      <c r="R135" s="16"/>
      <c r="S135" s="19">
        <v>0.18</v>
      </c>
      <c r="T135" s="16" t="s">
        <v>25</v>
      </c>
      <c r="U135" s="20">
        <v>18417.725000000002</v>
      </c>
      <c r="V135" s="21"/>
      <c r="W135" s="21">
        <v>1841.7725000000003</v>
      </c>
      <c r="X135" s="21">
        <v>36798.614549999998</v>
      </c>
      <c r="Y135" s="22">
        <v>57058.112049999996</v>
      </c>
      <c r="Z135" s="23">
        <v>171803185595</v>
      </c>
      <c r="AA135" s="24" t="s">
        <v>425</v>
      </c>
      <c r="AB135" t="s">
        <v>1810</v>
      </c>
      <c r="AC135">
        <v>2021</v>
      </c>
      <c r="AD135">
        <v>2023</v>
      </c>
      <c r="AF135" s="37">
        <f>VLOOKUP(AB135,Sheet2!$C$3:$E$8,3,FALSE)</f>
        <v>0.1</v>
      </c>
      <c r="AG135" s="11">
        <f t="shared" si="4"/>
        <v>165759.52499999999</v>
      </c>
    </row>
    <row r="136" spans="1:33">
      <c r="A136" s="2">
        <f t="shared" si="5"/>
        <v>133</v>
      </c>
      <c r="B136" s="2">
        <v>56</v>
      </c>
      <c r="C136" s="3" t="s">
        <v>43</v>
      </c>
      <c r="D136" s="4" t="s">
        <v>56</v>
      </c>
      <c r="E136" s="4" t="s">
        <v>1094</v>
      </c>
      <c r="F136" s="2">
        <v>184</v>
      </c>
      <c r="G136" s="6"/>
      <c r="H136" s="33">
        <v>1</v>
      </c>
      <c r="I136" s="4" t="s">
        <v>22</v>
      </c>
      <c r="J136" s="15">
        <v>183060</v>
      </c>
      <c r="K136" s="16">
        <v>183060</v>
      </c>
      <c r="L136" s="17">
        <v>84839000</v>
      </c>
      <c r="M136" s="18">
        <v>7.4999999999999997E-2</v>
      </c>
      <c r="N136" s="16"/>
      <c r="O136" s="16"/>
      <c r="P136" s="16"/>
      <c r="Q136" s="18">
        <v>0.1</v>
      </c>
      <c r="R136" s="16"/>
      <c r="S136" s="19">
        <v>0.18</v>
      </c>
      <c r="T136" s="16" t="s">
        <v>23</v>
      </c>
      <c r="U136" s="20">
        <v>13729.5</v>
      </c>
      <c r="V136" s="21"/>
      <c r="W136" s="21">
        <v>1372.95</v>
      </c>
      <c r="X136" s="21">
        <v>35669.241000000002</v>
      </c>
      <c r="Y136" s="22">
        <v>50771.691000000006</v>
      </c>
      <c r="Z136" s="23">
        <v>171902416475</v>
      </c>
      <c r="AA136" s="24" t="s">
        <v>51</v>
      </c>
      <c r="AB136" t="s">
        <v>1810</v>
      </c>
      <c r="AC136">
        <v>2021</v>
      </c>
      <c r="AD136">
        <v>2023</v>
      </c>
      <c r="AF136" s="37">
        <f>VLOOKUP(AB136,Sheet2!$C$3:$E$8,3,FALSE)</f>
        <v>0.1</v>
      </c>
      <c r="AG136" s="11">
        <f t="shared" si="4"/>
        <v>164754</v>
      </c>
    </row>
    <row r="137" spans="1:33">
      <c r="A137" s="2">
        <f t="shared" si="5"/>
        <v>134</v>
      </c>
      <c r="B137" s="2">
        <v>125</v>
      </c>
      <c r="C137" s="3" t="s">
        <v>624</v>
      </c>
      <c r="D137" s="4" t="s">
        <v>625</v>
      </c>
      <c r="E137" s="4" t="s">
        <v>1555</v>
      </c>
      <c r="F137" s="2">
        <v>16988</v>
      </c>
      <c r="G137" s="6"/>
      <c r="H137" s="33">
        <v>1</v>
      </c>
      <c r="I137" s="4" t="s">
        <v>22</v>
      </c>
      <c r="J137" s="15">
        <v>178714.05</v>
      </c>
      <c r="K137" s="16">
        <v>178714.05</v>
      </c>
      <c r="L137" s="17">
        <v>84818049</v>
      </c>
      <c r="M137" s="18">
        <v>7.4999999999999997E-2</v>
      </c>
      <c r="N137" s="16"/>
      <c r="O137" s="16"/>
      <c r="P137" s="16"/>
      <c r="Q137" s="18">
        <v>0.1</v>
      </c>
      <c r="R137" s="16"/>
      <c r="S137" s="19">
        <v>0.18</v>
      </c>
      <c r="T137" s="16" t="s">
        <v>28</v>
      </c>
      <c r="U137" s="20">
        <v>13403.553749999999</v>
      </c>
      <c r="V137" s="21"/>
      <c r="W137" s="21">
        <v>1340.3553750000001</v>
      </c>
      <c r="X137" s="21">
        <v>34822.432642499996</v>
      </c>
      <c r="Y137" s="22">
        <v>49566.341767499995</v>
      </c>
      <c r="Z137" s="23">
        <v>171802966090</v>
      </c>
      <c r="AA137" s="24" t="s">
        <v>626</v>
      </c>
      <c r="AB137" t="s">
        <v>1810</v>
      </c>
      <c r="AC137">
        <v>2021</v>
      </c>
      <c r="AD137">
        <v>2023</v>
      </c>
      <c r="AF137" s="37">
        <f>VLOOKUP(AB137,Sheet2!$C$3:$E$8,3,FALSE)</f>
        <v>0.1</v>
      </c>
      <c r="AG137" s="11">
        <f t="shared" si="4"/>
        <v>160842.64499999999</v>
      </c>
    </row>
    <row r="138" spans="1:33">
      <c r="A138" s="2">
        <f t="shared" si="5"/>
        <v>135</v>
      </c>
      <c r="B138" s="2">
        <v>39</v>
      </c>
      <c r="C138" s="3" t="s">
        <v>480</v>
      </c>
      <c r="D138" s="4" t="s">
        <v>481</v>
      </c>
      <c r="E138" s="4" t="s">
        <v>1440</v>
      </c>
      <c r="F138" s="2">
        <v>6914</v>
      </c>
      <c r="G138" s="6"/>
      <c r="H138" s="33">
        <v>4</v>
      </c>
      <c r="I138" s="4" t="s">
        <v>22</v>
      </c>
      <c r="J138" s="15">
        <v>44056.93</v>
      </c>
      <c r="K138" s="16">
        <v>176227.72</v>
      </c>
      <c r="L138" s="17">
        <v>84799030</v>
      </c>
      <c r="M138" s="18">
        <v>7.4999999999999997E-2</v>
      </c>
      <c r="N138" s="16"/>
      <c r="O138" s="16"/>
      <c r="P138" s="16"/>
      <c r="Q138" s="18">
        <v>0.1</v>
      </c>
      <c r="R138" s="16"/>
      <c r="S138" s="19">
        <v>0.18</v>
      </c>
      <c r="T138" s="16" t="s">
        <v>59</v>
      </c>
      <c r="U138" s="20">
        <v>13217.079</v>
      </c>
      <c r="V138" s="21"/>
      <c r="W138" s="21">
        <v>1321.7079000000001</v>
      </c>
      <c r="X138" s="21">
        <v>34337.971242</v>
      </c>
      <c r="Y138" s="22">
        <v>48876.758141999999</v>
      </c>
      <c r="Z138" s="23">
        <v>171601690842</v>
      </c>
      <c r="AA138" s="24" t="s">
        <v>482</v>
      </c>
      <c r="AB138" t="s">
        <v>1810</v>
      </c>
      <c r="AC138">
        <v>2021</v>
      </c>
      <c r="AD138">
        <v>2023</v>
      </c>
      <c r="AF138" s="37">
        <f>VLOOKUP(AB138,Sheet2!$C$3:$E$8,3,FALSE)</f>
        <v>0.1</v>
      </c>
      <c r="AG138" s="11">
        <f t="shared" si="4"/>
        <v>158604.948</v>
      </c>
    </row>
    <row r="139" spans="1:33">
      <c r="A139" s="2">
        <f t="shared" si="5"/>
        <v>136</v>
      </c>
      <c r="B139" s="2">
        <v>163</v>
      </c>
      <c r="C139" s="3" t="s">
        <v>643</v>
      </c>
      <c r="D139" s="4" t="s">
        <v>1034</v>
      </c>
      <c r="E139" s="4" t="s">
        <v>1790</v>
      </c>
      <c r="F139" s="2">
        <v>1660</v>
      </c>
      <c r="G139" s="6"/>
      <c r="H139" s="5">
        <v>1</v>
      </c>
      <c r="I139" s="4" t="s">
        <v>22</v>
      </c>
      <c r="J139" s="15">
        <v>173234.959999999</v>
      </c>
      <c r="K139" s="16">
        <v>173234.959999999</v>
      </c>
      <c r="L139" s="17">
        <v>85389000</v>
      </c>
      <c r="M139" s="18">
        <v>7.4999999999999997E-2</v>
      </c>
      <c r="N139" s="16"/>
      <c r="O139" s="16"/>
      <c r="P139" s="16"/>
      <c r="Q139" s="18">
        <v>0.1</v>
      </c>
      <c r="R139" s="16"/>
      <c r="S139" s="19">
        <v>0.18</v>
      </c>
      <c r="T139" s="16" t="s">
        <v>1035</v>
      </c>
      <c r="U139" s="20">
        <v>12992.621999999925</v>
      </c>
      <c r="V139" s="21"/>
      <c r="W139" s="21">
        <v>1299.2621999999926</v>
      </c>
      <c r="X139" s="21">
        <v>33754.831955999805</v>
      </c>
      <c r="Y139" s="22">
        <v>48046.716155999718</v>
      </c>
      <c r="Z139" s="23"/>
      <c r="AA139" s="24"/>
      <c r="AB139" t="s">
        <v>1810</v>
      </c>
      <c r="AC139">
        <v>2021</v>
      </c>
      <c r="AD139">
        <v>2023</v>
      </c>
      <c r="AF139" s="37">
        <f>VLOOKUP(AB139,Sheet2!$C$3:$E$8,3,FALSE)</f>
        <v>0.1</v>
      </c>
      <c r="AG139" s="11">
        <f t="shared" si="4"/>
        <v>155911.4639999991</v>
      </c>
    </row>
    <row r="140" spans="1:33">
      <c r="A140" s="2">
        <f t="shared" si="5"/>
        <v>137</v>
      </c>
      <c r="B140" s="2">
        <v>239</v>
      </c>
      <c r="C140" s="3" t="s">
        <v>177</v>
      </c>
      <c r="D140" s="4" t="s">
        <v>213</v>
      </c>
      <c r="E140" s="4" t="s">
        <v>1223</v>
      </c>
      <c r="F140" s="2">
        <v>1230</v>
      </c>
      <c r="G140" s="6"/>
      <c r="H140" s="33">
        <v>6</v>
      </c>
      <c r="I140" s="4" t="s">
        <v>22</v>
      </c>
      <c r="J140" s="15">
        <v>28411.111666666668</v>
      </c>
      <c r="K140" s="16">
        <v>170466.67</v>
      </c>
      <c r="L140" s="17">
        <v>40169390</v>
      </c>
      <c r="M140" s="18">
        <v>0.1</v>
      </c>
      <c r="N140" s="16"/>
      <c r="O140" s="16"/>
      <c r="P140" s="16"/>
      <c r="Q140" s="18">
        <v>0.1</v>
      </c>
      <c r="R140" s="16"/>
      <c r="S140" s="19">
        <v>0.18</v>
      </c>
      <c r="T140" s="16" t="s">
        <v>40</v>
      </c>
      <c r="U140" s="20">
        <v>17046.667000000001</v>
      </c>
      <c r="V140" s="21"/>
      <c r="W140" s="21">
        <v>1704.6667000000002</v>
      </c>
      <c r="X140" s="21">
        <v>34059.240665999998</v>
      </c>
      <c r="Y140" s="22">
        <v>52810.574366000001</v>
      </c>
      <c r="Z140" s="23">
        <v>171700748192</v>
      </c>
      <c r="AA140" s="24" t="s">
        <v>184</v>
      </c>
      <c r="AB140" t="s">
        <v>1810</v>
      </c>
      <c r="AC140">
        <v>2021</v>
      </c>
      <c r="AD140">
        <v>2023</v>
      </c>
      <c r="AF140" s="37">
        <f>VLOOKUP(AB140,Sheet2!$C$3:$E$8,3,FALSE)</f>
        <v>0.1</v>
      </c>
      <c r="AG140" s="11">
        <f t="shared" si="4"/>
        <v>153420.00300000003</v>
      </c>
    </row>
    <row r="141" spans="1:33">
      <c r="A141" s="2">
        <f t="shared" si="5"/>
        <v>138</v>
      </c>
      <c r="B141" s="2">
        <v>240</v>
      </c>
      <c r="C141" s="3" t="s">
        <v>177</v>
      </c>
      <c r="D141" s="4" t="s">
        <v>214</v>
      </c>
      <c r="E141" s="4" t="s">
        <v>1224</v>
      </c>
      <c r="F141" s="2">
        <v>1231</v>
      </c>
      <c r="G141" s="6"/>
      <c r="H141" s="33">
        <v>6</v>
      </c>
      <c r="I141" s="4" t="s">
        <v>22</v>
      </c>
      <c r="J141" s="15">
        <v>28411.111666666668</v>
      </c>
      <c r="K141" s="16">
        <v>170466.67</v>
      </c>
      <c r="L141" s="17">
        <v>40169390</v>
      </c>
      <c r="M141" s="18">
        <v>0.1</v>
      </c>
      <c r="N141" s="16"/>
      <c r="O141" s="16"/>
      <c r="P141" s="16"/>
      <c r="Q141" s="18">
        <v>0.1</v>
      </c>
      <c r="R141" s="16"/>
      <c r="S141" s="19">
        <v>0.18</v>
      </c>
      <c r="T141" s="16" t="s">
        <v>40</v>
      </c>
      <c r="U141" s="20">
        <v>17046.667000000001</v>
      </c>
      <c r="V141" s="21"/>
      <c r="W141" s="21">
        <v>1704.6667000000002</v>
      </c>
      <c r="X141" s="21">
        <v>34059.240665999998</v>
      </c>
      <c r="Y141" s="22">
        <v>52810.574366000001</v>
      </c>
      <c r="Z141" s="23">
        <v>171700748192</v>
      </c>
      <c r="AA141" s="24" t="s">
        <v>184</v>
      </c>
      <c r="AB141" t="s">
        <v>1810</v>
      </c>
      <c r="AC141">
        <v>2021</v>
      </c>
      <c r="AD141">
        <v>2023</v>
      </c>
      <c r="AF141" s="37">
        <f>VLOOKUP(AB141,Sheet2!$C$3:$E$8,3,FALSE)</f>
        <v>0.1</v>
      </c>
      <c r="AG141" s="11">
        <f t="shared" si="4"/>
        <v>153420.00300000003</v>
      </c>
    </row>
    <row r="142" spans="1:33">
      <c r="A142" s="2">
        <f t="shared" si="5"/>
        <v>139</v>
      </c>
      <c r="B142" s="2">
        <v>42</v>
      </c>
      <c r="C142" s="3" t="s">
        <v>480</v>
      </c>
      <c r="D142" s="4" t="s">
        <v>485</v>
      </c>
      <c r="E142" s="4" t="s">
        <v>1443</v>
      </c>
      <c r="F142" s="2">
        <v>6917</v>
      </c>
      <c r="G142" s="6"/>
      <c r="H142" s="5">
        <v>4</v>
      </c>
      <c r="I142" s="4" t="s">
        <v>22</v>
      </c>
      <c r="J142" s="15">
        <v>41609.665000000001</v>
      </c>
      <c r="K142" s="16">
        <v>166438.66</v>
      </c>
      <c r="L142" s="17">
        <v>84821011</v>
      </c>
      <c r="M142" s="18">
        <v>7.4999999999999997E-2</v>
      </c>
      <c r="N142" s="16"/>
      <c r="O142" s="16"/>
      <c r="P142" s="16"/>
      <c r="Q142" s="18">
        <v>0.1</v>
      </c>
      <c r="R142" s="16"/>
      <c r="S142" s="19">
        <v>0.18</v>
      </c>
      <c r="T142" s="16" t="s">
        <v>47</v>
      </c>
      <c r="U142" s="20">
        <v>12482.8995</v>
      </c>
      <c r="V142" s="21"/>
      <c r="W142" s="21">
        <v>1248.2899500000001</v>
      </c>
      <c r="X142" s="21">
        <v>32430.572901</v>
      </c>
      <c r="Y142" s="22">
        <v>46161.762350999998</v>
      </c>
      <c r="Z142" s="23">
        <v>171601690842</v>
      </c>
      <c r="AA142" s="24" t="s">
        <v>482</v>
      </c>
      <c r="AB142" t="s">
        <v>1810</v>
      </c>
      <c r="AC142">
        <v>2021</v>
      </c>
      <c r="AD142">
        <v>2023</v>
      </c>
      <c r="AF142" s="37">
        <f>VLOOKUP(AB142,Sheet2!$C$3:$E$8,3,FALSE)</f>
        <v>0.1</v>
      </c>
      <c r="AG142" s="11">
        <f t="shared" si="4"/>
        <v>149794.79399999999</v>
      </c>
    </row>
    <row r="143" spans="1:33">
      <c r="A143" s="2">
        <f t="shared" si="5"/>
        <v>140</v>
      </c>
      <c r="B143" s="2">
        <v>1</v>
      </c>
      <c r="C143" s="3" t="s">
        <v>257</v>
      </c>
      <c r="D143" s="4" t="s">
        <v>263</v>
      </c>
      <c r="E143" s="4" t="s">
        <v>1268</v>
      </c>
      <c r="F143" s="2">
        <v>1459</v>
      </c>
      <c r="G143" s="6"/>
      <c r="H143" s="33">
        <v>3</v>
      </c>
      <c r="I143" s="4" t="s">
        <v>22</v>
      </c>
      <c r="J143" s="15">
        <v>54546.390000000007</v>
      </c>
      <c r="K143" s="16">
        <v>163639.17000000001</v>
      </c>
      <c r="L143" s="17">
        <v>85043100</v>
      </c>
      <c r="M143" s="18">
        <v>0.1</v>
      </c>
      <c r="N143" s="16"/>
      <c r="O143" s="16"/>
      <c r="P143" s="16"/>
      <c r="Q143" s="18">
        <v>0.1</v>
      </c>
      <c r="R143" s="16"/>
      <c r="S143" s="19">
        <v>0.18</v>
      </c>
      <c r="T143" s="16" t="s">
        <v>30</v>
      </c>
      <c r="U143" s="20">
        <v>16363.917000000001</v>
      </c>
      <c r="V143" s="21"/>
      <c r="W143" s="21">
        <v>1636.3917000000001</v>
      </c>
      <c r="X143" s="21">
        <v>32695.106166000001</v>
      </c>
      <c r="Y143" s="22">
        <v>50695.414866000006</v>
      </c>
      <c r="Z143" s="23">
        <v>171702612222</v>
      </c>
      <c r="AA143" s="24" t="s">
        <v>260</v>
      </c>
      <c r="AB143" t="s">
        <v>1813</v>
      </c>
      <c r="AC143">
        <v>2021</v>
      </c>
      <c r="AD143">
        <v>2023</v>
      </c>
      <c r="AF143" s="37">
        <f>VLOOKUP(AB143,Sheet2!$C$3:$E$8,3,FALSE)</f>
        <v>0.3</v>
      </c>
      <c r="AG143" s="11">
        <f t="shared" si="4"/>
        <v>114547.41900000001</v>
      </c>
    </row>
    <row r="144" spans="1:33">
      <c r="A144" s="2">
        <f t="shared" si="5"/>
        <v>141</v>
      </c>
      <c r="B144" s="2">
        <v>300</v>
      </c>
      <c r="C144" s="3" t="s">
        <v>257</v>
      </c>
      <c r="D144" s="4" t="s">
        <v>262</v>
      </c>
      <c r="E144" s="4" t="s">
        <v>1267</v>
      </c>
      <c r="F144" s="2">
        <v>1455</v>
      </c>
      <c r="G144" s="6"/>
      <c r="H144" s="33">
        <v>2</v>
      </c>
      <c r="I144" s="4" t="s">
        <v>22</v>
      </c>
      <c r="J144" s="15">
        <v>81751.289999999994</v>
      </c>
      <c r="K144" s="16">
        <v>163502.57999999999</v>
      </c>
      <c r="L144" s="17">
        <v>85044090</v>
      </c>
      <c r="M144" s="18">
        <v>0.2</v>
      </c>
      <c r="N144" s="16"/>
      <c r="O144" s="16"/>
      <c r="P144" s="16"/>
      <c r="Q144" s="18">
        <v>0.1</v>
      </c>
      <c r="R144" s="16"/>
      <c r="S144" s="19">
        <v>0.18</v>
      </c>
      <c r="T144" s="16" t="s">
        <v>30</v>
      </c>
      <c r="U144" s="20">
        <v>32700.516</v>
      </c>
      <c r="V144" s="21"/>
      <c r="W144" s="21">
        <v>3270.0516000000002</v>
      </c>
      <c r="X144" s="21">
        <v>35905.166568000001</v>
      </c>
      <c r="Y144" s="22">
        <v>71875.734167999995</v>
      </c>
      <c r="Z144" s="23">
        <v>171702612222</v>
      </c>
      <c r="AA144" s="24" t="s">
        <v>260</v>
      </c>
      <c r="AB144" t="s">
        <v>1810</v>
      </c>
      <c r="AC144">
        <v>2021</v>
      </c>
      <c r="AD144">
        <v>2023</v>
      </c>
      <c r="AF144" s="37">
        <f>VLOOKUP(AB144,Sheet2!$C$3:$E$8,3,FALSE)</f>
        <v>0.1</v>
      </c>
      <c r="AG144" s="11">
        <f t="shared" si="4"/>
        <v>147152.32199999999</v>
      </c>
    </row>
    <row r="145" spans="1:33">
      <c r="A145" s="2">
        <f t="shared" si="5"/>
        <v>142</v>
      </c>
      <c r="B145" s="2">
        <v>199</v>
      </c>
      <c r="C145" s="3" t="s">
        <v>37</v>
      </c>
      <c r="D145" s="4" t="s">
        <v>171</v>
      </c>
      <c r="E145" s="4" t="s">
        <v>1186</v>
      </c>
      <c r="F145" s="2">
        <v>1172</v>
      </c>
      <c r="G145" s="6"/>
      <c r="H145" s="33">
        <v>1</v>
      </c>
      <c r="I145" s="4" t="s">
        <v>22</v>
      </c>
      <c r="J145" s="15">
        <v>159285</v>
      </c>
      <c r="K145" s="16">
        <v>159285</v>
      </c>
      <c r="L145" s="17">
        <v>73182990</v>
      </c>
      <c r="M145" s="18">
        <v>0.25</v>
      </c>
      <c r="N145" s="16"/>
      <c r="O145" s="16"/>
      <c r="P145" s="16"/>
      <c r="Q145" s="18">
        <v>0.1</v>
      </c>
      <c r="R145" s="16"/>
      <c r="S145" s="19">
        <v>0.18</v>
      </c>
      <c r="T145" s="16" t="s">
        <v>36</v>
      </c>
      <c r="U145" s="20">
        <v>39821.25</v>
      </c>
      <c r="V145" s="21"/>
      <c r="W145" s="21">
        <v>3982.125</v>
      </c>
      <c r="X145" s="21">
        <v>36555.907500000001</v>
      </c>
      <c r="Y145" s="22">
        <v>80359.282500000001</v>
      </c>
      <c r="Z145" s="23">
        <v>171703360253</v>
      </c>
      <c r="AA145" s="24" t="s">
        <v>170</v>
      </c>
      <c r="AB145" t="s">
        <v>1810</v>
      </c>
      <c r="AC145">
        <v>2021</v>
      </c>
      <c r="AD145">
        <v>2023</v>
      </c>
      <c r="AF145" s="37">
        <f>VLOOKUP(AB145,Sheet2!$C$3:$E$8,3,FALSE)</f>
        <v>0.1</v>
      </c>
      <c r="AG145" s="11">
        <f t="shared" si="4"/>
        <v>143356.5</v>
      </c>
    </row>
    <row r="146" spans="1:33">
      <c r="A146" s="2">
        <f t="shared" si="5"/>
        <v>143</v>
      </c>
      <c r="B146" s="2">
        <v>200</v>
      </c>
      <c r="C146" s="3" t="s">
        <v>37</v>
      </c>
      <c r="D146" s="4" t="s">
        <v>172</v>
      </c>
      <c r="E146" s="4" t="s">
        <v>1187</v>
      </c>
      <c r="F146" s="2">
        <v>1173</v>
      </c>
      <c r="G146" s="6"/>
      <c r="H146" s="33">
        <v>1</v>
      </c>
      <c r="I146" s="4" t="s">
        <v>22</v>
      </c>
      <c r="J146" s="15">
        <v>159285</v>
      </c>
      <c r="K146" s="16">
        <v>159285</v>
      </c>
      <c r="L146" s="17">
        <v>73182990</v>
      </c>
      <c r="M146" s="18">
        <v>0.25</v>
      </c>
      <c r="N146" s="16"/>
      <c r="O146" s="16"/>
      <c r="P146" s="16"/>
      <c r="Q146" s="18">
        <v>0.1</v>
      </c>
      <c r="R146" s="16"/>
      <c r="S146" s="19">
        <v>0.18</v>
      </c>
      <c r="T146" s="16" t="s">
        <v>36</v>
      </c>
      <c r="U146" s="20">
        <v>39821.25</v>
      </c>
      <c r="V146" s="21"/>
      <c r="W146" s="21">
        <v>3982.125</v>
      </c>
      <c r="X146" s="21">
        <v>36555.907500000001</v>
      </c>
      <c r="Y146" s="22">
        <v>80359.282500000001</v>
      </c>
      <c r="Z146" s="23">
        <v>171703360253</v>
      </c>
      <c r="AA146" s="24" t="s">
        <v>170</v>
      </c>
      <c r="AB146" t="s">
        <v>1810</v>
      </c>
      <c r="AC146">
        <v>2021</v>
      </c>
      <c r="AD146">
        <v>2023</v>
      </c>
      <c r="AF146" s="37">
        <f>VLOOKUP(AB146,Sheet2!$C$3:$E$8,3,FALSE)</f>
        <v>0.1</v>
      </c>
      <c r="AG146" s="11">
        <f t="shared" si="4"/>
        <v>143356.5</v>
      </c>
    </row>
    <row r="147" spans="1:33">
      <c r="A147" s="2">
        <f t="shared" si="5"/>
        <v>144</v>
      </c>
      <c r="B147" s="2">
        <v>103</v>
      </c>
      <c r="C147" s="3" t="s">
        <v>68</v>
      </c>
      <c r="D147" s="4" t="s">
        <v>73</v>
      </c>
      <c r="E147" s="4" t="s">
        <v>1101</v>
      </c>
      <c r="F147" s="2">
        <v>288</v>
      </c>
      <c r="G147" s="6"/>
      <c r="H147" s="33">
        <v>1</v>
      </c>
      <c r="I147" s="4" t="s">
        <v>22</v>
      </c>
      <c r="J147" s="15">
        <v>159206.5</v>
      </c>
      <c r="K147" s="16">
        <v>159206.5</v>
      </c>
      <c r="L147" s="17">
        <v>90319000</v>
      </c>
      <c r="M147" s="18">
        <v>7.4999999999999997E-2</v>
      </c>
      <c r="N147" s="16"/>
      <c r="O147" s="16"/>
      <c r="P147" s="16"/>
      <c r="Q147" s="18">
        <v>0.1</v>
      </c>
      <c r="R147" s="16"/>
      <c r="S147" s="19">
        <v>0.18</v>
      </c>
      <c r="T147" s="16" t="s">
        <v>74</v>
      </c>
      <c r="U147" s="20">
        <v>11940.487499999999</v>
      </c>
      <c r="V147" s="21"/>
      <c r="W147" s="21">
        <v>1194.0487499999999</v>
      </c>
      <c r="X147" s="21">
        <v>31021.386524999994</v>
      </c>
      <c r="Y147" s="22">
        <v>44155.922774999992</v>
      </c>
      <c r="Z147" s="23">
        <v>171602502562</v>
      </c>
      <c r="AA147" s="24" t="s">
        <v>70</v>
      </c>
      <c r="AB147" t="s">
        <v>1810</v>
      </c>
      <c r="AC147">
        <v>2021</v>
      </c>
      <c r="AD147">
        <v>2023</v>
      </c>
      <c r="AF147" s="37">
        <f>VLOOKUP(AB147,Sheet2!$C$3:$E$8,3,FALSE)</f>
        <v>0.1</v>
      </c>
      <c r="AG147" s="11">
        <f t="shared" si="4"/>
        <v>143285.85</v>
      </c>
    </row>
    <row r="148" spans="1:33">
      <c r="A148" s="2">
        <f t="shared" si="5"/>
        <v>145</v>
      </c>
      <c r="B148" s="2">
        <v>23</v>
      </c>
      <c r="C148" s="3" t="s">
        <v>37</v>
      </c>
      <c r="D148" s="4" t="s">
        <v>750</v>
      </c>
      <c r="E148" s="4" t="s">
        <v>1650</v>
      </c>
      <c r="F148" s="2">
        <v>48</v>
      </c>
      <c r="G148" s="6"/>
      <c r="H148" s="33">
        <v>2</v>
      </c>
      <c r="I148" s="4" t="s">
        <v>22</v>
      </c>
      <c r="J148" s="15">
        <v>159010.859999999</v>
      </c>
      <c r="K148" s="16">
        <v>159010.859999999</v>
      </c>
      <c r="L148" s="17">
        <v>85389000</v>
      </c>
      <c r="M148" s="18">
        <v>7.4999999999999997E-2</v>
      </c>
      <c r="N148" s="16"/>
      <c r="O148" s="16"/>
      <c r="P148" s="16"/>
      <c r="Q148" s="18">
        <v>0.1</v>
      </c>
      <c r="R148" s="16"/>
      <c r="S148" s="19">
        <v>0.18</v>
      </c>
      <c r="T148" s="16" t="s">
        <v>751</v>
      </c>
      <c r="U148" s="20">
        <v>11925.814499999924</v>
      </c>
      <c r="V148" s="21"/>
      <c r="W148" s="21">
        <v>1192.5814499999924</v>
      </c>
      <c r="X148" s="21">
        <v>30983.266070999802</v>
      </c>
      <c r="Y148" s="22">
        <v>44101.66202099972</v>
      </c>
      <c r="Z148" s="23"/>
      <c r="AA148" s="24"/>
      <c r="AB148" t="s">
        <v>1810</v>
      </c>
      <c r="AC148">
        <v>2021</v>
      </c>
      <c r="AD148">
        <v>2023</v>
      </c>
      <c r="AF148" s="37">
        <f>VLOOKUP(AB148,Sheet2!$C$3:$E$8,3,FALSE)</f>
        <v>0.1</v>
      </c>
      <c r="AG148" s="11">
        <f t="shared" si="4"/>
        <v>143109.7739999991</v>
      </c>
    </row>
    <row r="149" spans="1:33">
      <c r="A149" s="2">
        <f t="shared" si="5"/>
        <v>146</v>
      </c>
      <c r="B149" s="2">
        <v>19</v>
      </c>
      <c r="C149" s="3" t="s">
        <v>37</v>
      </c>
      <c r="D149" s="4" t="s">
        <v>742</v>
      </c>
      <c r="E149" s="4" t="s">
        <v>1646</v>
      </c>
      <c r="F149" s="2">
        <v>44</v>
      </c>
      <c r="G149" s="6"/>
      <c r="H149" s="33">
        <v>2</v>
      </c>
      <c r="I149" s="4" t="s">
        <v>22</v>
      </c>
      <c r="J149" s="15">
        <v>155342.16</v>
      </c>
      <c r="K149" s="16">
        <v>155342.16</v>
      </c>
      <c r="L149" s="17">
        <v>85389000</v>
      </c>
      <c r="M149" s="18">
        <v>7.4999999999999997E-2</v>
      </c>
      <c r="N149" s="16"/>
      <c r="O149" s="16"/>
      <c r="P149" s="16"/>
      <c r="Q149" s="18">
        <v>0.1</v>
      </c>
      <c r="R149" s="16"/>
      <c r="S149" s="19">
        <v>0.18</v>
      </c>
      <c r="T149" s="16" t="s">
        <v>743</v>
      </c>
      <c r="U149" s="20">
        <v>11650.662</v>
      </c>
      <c r="V149" s="21"/>
      <c r="W149" s="21">
        <v>1165.0662</v>
      </c>
      <c r="X149" s="21">
        <v>30268.419876</v>
      </c>
      <c r="Y149" s="22">
        <v>43084.148075999998</v>
      </c>
      <c r="Z149" s="23"/>
      <c r="AA149" s="24"/>
      <c r="AB149" t="s">
        <v>1810</v>
      </c>
      <c r="AC149">
        <v>2021</v>
      </c>
      <c r="AD149">
        <v>2023</v>
      </c>
      <c r="AF149" s="37">
        <f>VLOOKUP(AB149,Sheet2!$C$3:$E$8,3,FALSE)</f>
        <v>0.1</v>
      </c>
      <c r="AG149" s="11">
        <f t="shared" si="4"/>
        <v>139807.94400000002</v>
      </c>
    </row>
    <row r="150" spans="1:33">
      <c r="A150" s="2">
        <f t="shared" si="5"/>
        <v>147</v>
      </c>
      <c r="B150" s="2">
        <v>156</v>
      </c>
      <c r="C150" s="3" t="s">
        <v>37</v>
      </c>
      <c r="D150" s="4" t="s">
        <v>125</v>
      </c>
      <c r="E150" s="4" t="s">
        <v>1143</v>
      </c>
      <c r="F150" s="2">
        <v>796</v>
      </c>
      <c r="G150" s="6"/>
      <c r="H150" s="5">
        <v>4</v>
      </c>
      <c r="I150" s="4" t="s">
        <v>22</v>
      </c>
      <c r="J150" s="15">
        <v>38823.75</v>
      </c>
      <c r="K150" s="16">
        <v>155295</v>
      </c>
      <c r="L150" s="17">
        <v>40169340</v>
      </c>
      <c r="M150" s="18">
        <v>0.1</v>
      </c>
      <c r="N150" s="16"/>
      <c r="O150" s="16"/>
      <c r="P150" s="16"/>
      <c r="Q150" s="18">
        <v>0.1</v>
      </c>
      <c r="R150" s="16"/>
      <c r="S150" s="19">
        <v>0.18</v>
      </c>
      <c r="T150" s="16" t="s">
        <v>40</v>
      </c>
      <c r="U150" s="20">
        <v>15529.5</v>
      </c>
      <c r="V150" s="21"/>
      <c r="W150" s="21">
        <v>1552.95</v>
      </c>
      <c r="X150" s="21">
        <v>31027.941000000003</v>
      </c>
      <c r="Y150" s="22">
        <v>48110.391000000003</v>
      </c>
      <c r="Z150" s="23">
        <v>171900089082</v>
      </c>
      <c r="AA150" s="24">
        <v>1000171</v>
      </c>
      <c r="AB150" t="s">
        <v>1810</v>
      </c>
      <c r="AC150">
        <v>2021</v>
      </c>
      <c r="AD150">
        <v>2023</v>
      </c>
      <c r="AF150" s="37">
        <f>VLOOKUP(AB150,Sheet2!$C$3:$E$8,3,FALSE)</f>
        <v>0.1</v>
      </c>
      <c r="AG150" s="11">
        <f t="shared" si="4"/>
        <v>139765.5</v>
      </c>
    </row>
    <row r="151" spans="1:33">
      <c r="A151" s="2">
        <f t="shared" si="5"/>
        <v>148</v>
      </c>
      <c r="B151" s="2">
        <v>84</v>
      </c>
      <c r="C151" s="3" t="s">
        <v>441</v>
      </c>
      <c r="D151" s="4" t="s">
        <v>870</v>
      </c>
      <c r="E151" s="4" t="s">
        <v>1711</v>
      </c>
      <c r="F151" s="2">
        <v>484</v>
      </c>
      <c r="G151" s="6"/>
      <c r="H151" s="33">
        <v>277</v>
      </c>
      <c r="I151" s="4" t="s">
        <v>22</v>
      </c>
      <c r="J151" s="15">
        <v>153630.81</v>
      </c>
      <c r="K151" s="16">
        <v>153630.81</v>
      </c>
      <c r="L151" s="17">
        <v>85389000</v>
      </c>
      <c r="M151" s="18">
        <v>7.4999999999999997E-2</v>
      </c>
      <c r="N151" s="16"/>
      <c r="O151" s="16"/>
      <c r="P151" s="16"/>
      <c r="Q151" s="18">
        <v>0.1</v>
      </c>
      <c r="R151" s="16"/>
      <c r="S151" s="19">
        <v>0.18</v>
      </c>
      <c r="T151" s="16" t="s">
        <v>871</v>
      </c>
      <c r="U151" s="20">
        <v>11522.310749999999</v>
      </c>
      <c r="V151" s="21"/>
      <c r="W151" s="21">
        <v>1152.2310749999999</v>
      </c>
      <c r="X151" s="21">
        <v>29934.963328499998</v>
      </c>
      <c r="Y151" s="22">
        <v>42609.505153499995</v>
      </c>
      <c r="Z151" s="23"/>
      <c r="AA151" s="24"/>
      <c r="AB151" t="s">
        <v>1810</v>
      </c>
      <c r="AC151">
        <v>2021</v>
      </c>
      <c r="AD151">
        <v>2023</v>
      </c>
      <c r="AF151" s="37">
        <f>VLOOKUP(AB151,Sheet2!$C$3:$E$8,3,FALSE)</f>
        <v>0.1</v>
      </c>
      <c r="AG151" s="11">
        <f t="shared" si="4"/>
        <v>138267.72899999999</v>
      </c>
    </row>
    <row r="152" spans="1:33">
      <c r="A152" s="2">
        <f t="shared" si="5"/>
        <v>149</v>
      </c>
      <c r="B152" s="2">
        <v>29</v>
      </c>
      <c r="C152" s="3" t="s">
        <v>37</v>
      </c>
      <c r="D152" s="4" t="s">
        <v>762</v>
      </c>
      <c r="E152" s="4" t="s">
        <v>1656</v>
      </c>
      <c r="F152" s="2">
        <v>54</v>
      </c>
      <c r="G152" s="6"/>
      <c r="H152" s="5">
        <v>2</v>
      </c>
      <c r="I152" s="4" t="s">
        <v>22</v>
      </c>
      <c r="J152" s="15">
        <v>152887.20000000001</v>
      </c>
      <c r="K152" s="16">
        <v>152887.20000000001</v>
      </c>
      <c r="L152" s="17">
        <v>85389000</v>
      </c>
      <c r="M152" s="18">
        <v>7.4999999999999997E-2</v>
      </c>
      <c r="N152" s="16"/>
      <c r="O152" s="16"/>
      <c r="P152" s="16"/>
      <c r="Q152" s="18">
        <v>0.1</v>
      </c>
      <c r="R152" s="16"/>
      <c r="S152" s="19">
        <v>0.18</v>
      </c>
      <c r="T152" s="16" t="s">
        <v>763</v>
      </c>
      <c r="U152" s="20">
        <v>11466.54</v>
      </c>
      <c r="V152" s="21"/>
      <c r="W152" s="21">
        <v>1146.6540000000002</v>
      </c>
      <c r="X152" s="21">
        <v>29790.070920000006</v>
      </c>
      <c r="Y152" s="22">
        <v>42403.264920000009</v>
      </c>
      <c r="Z152" s="23"/>
      <c r="AA152" s="24"/>
      <c r="AB152" t="s">
        <v>1810</v>
      </c>
      <c r="AC152">
        <v>2021</v>
      </c>
      <c r="AD152">
        <v>2023</v>
      </c>
      <c r="AF152" s="37">
        <f>VLOOKUP(AB152,Sheet2!$C$3:$E$8,3,FALSE)</f>
        <v>0.1</v>
      </c>
      <c r="AG152" s="11">
        <f t="shared" si="4"/>
        <v>137598.48000000001</v>
      </c>
    </row>
    <row r="153" spans="1:33">
      <c r="A153" s="2">
        <f t="shared" si="5"/>
        <v>150</v>
      </c>
      <c r="B153" s="2">
        <v>14</v>
      </c>
      <c r="C153" s="3" t="s">
        <v>37</v>
      </c>
      <c r="D153" s="4" t="s">
        <v>732</v>
      </c>
      <c r="E153" s="4" t="s">
        <v>1641</v>
      </c>
      <c r="F153" s="2">
        <v>39</v>
      </c>
      <c r="G153" s="6"/>
      <c r="H153" s="33">
        <v>1</v>
      </c>
      <c r="I153" s="4" t="s">
        <v>22</v>
      </c>
      <c r="J153" s="15">
        <v>150449.149999999</v>
      </c>
      <c r="K153" s="16">
        <v>150449.149999999</v>
      </c>
      <c r="L153" s="17">
        <v>85389000</v>
      </c>
      <c r="M153" s="18">
        <v>7.4999999999999997E-2</v>
      </c>
      <c r="N153" s="16"/>
      <c r="O153" s="16"/>
      <c r="P153" s="16"/>
      <c r="Q153" s="18">
        <v>0.1</v>
      </c>
      <c r="R153" s="16"/>
      <c r="S153" s="19">
        <v>0.18</v>
      </c>
      <c r="T153" s="16" t="s">
        <v>733</v>
      </c>
      <c r="U153" s="20">
        <v>11283.686249999924</v>
      </c>
      <c r="V153" s="21"/>
      <c r="W153" s="21">
        <v>1128.3686249999926</v>
      </c>
      <c r="X153" s="21">
        <v>29315.016877499806</v>
      </c>
      <c r="Y153" s="22">
        <v>41727.071752499724</v>
      </c>
      <c r="Z153" s="23"/>
      <c r="AA153" s="24"/>
      <c r="AB153" t="s">
        <v>1810</v>
      </c>
      <c r="AC153">
        <v>2021</v>
      </c>
      <c r="AD153">
        <v>2023</v>
      </c>
      <c r="AF153" s="37">
        <f>VLOOKUP(AB153,Sheet2!$C$3:$E$8,3,FALSE)</f>
        <v>0.1</v>
      </c>
      <c r="AG153" s="11">
        <f t="shared" si="4"/>
        <v>135404.23499999911</v>
      </c>
    </row>
    <row r="154" spans="1:33">
      <c r="A154" s="2">
        <f t="shared" si="5"/>
        <v>151</v>
      </c>
      <c r="B154" s="2">
        <v>95</v>
      </c>
      <c r="C154" s="3" t="s">
        <v>441</v>
      </c>
      <c r="D154" s="4" t="s">
        <v>892</v>
      </c>
      <c r="E154" s="4" t="s">
        <v>1722</v>
      </c>
      <c r="F154" s="2">
        <v>495</v>
      </c>
      <c r="G154" s="6"/>
      <c r="H154" s="33">
        <v>2300</v>
      </c>
      <c r="I154" s="4" t="s">
        <v>22</v>
      </c>
      <c r="J154" s="15">
        <v>150339.95000000001</v>
      </c>
      <c r="K154" s="16">
        <v>150339.95000000001</v>
      </c>
      <c r="L154" s="17">
        <v>73181630</v>
      </c>
      <c r="M154" s="18">
        <v>7.4999999999999997E-2</v>
      </c>
      <c r="N154" s="16"/>
      <c r="O154" s="16"/>
      <c r="P154" s="16"/>
      <c r="Q154" s="18">
        <v>0.1</v>
      </c>
      <c r="R154" s="16"/>
      <c r="S154" s="19">
        <v>0.18</v>
      </c>
      <c r="T154" s="16" t="s">
        <v>893</v>
      </c>
      <c r="U154" s="20">
        <v>11275.49625</v>
      </c>
      <c r="V154" s="21"/>
      <c r="W154" s="21">
        <v>1127.5496250000001</v>
      </c>
      <c r="X154" s="21">
        <v>29293.739257500001</v>
      </c>
      <c r="Y154" s="22">
        <v>41696.785132500001</v>
      </c>
      <c r="Z154" s="23"/>
      <c r="AA154" s="24"/>
      <c r="AB154" t="s">
        <v>1810</v>
      </c>
      <c r="AC154">
        <v>2021</v>
      </c>
      <c r="AD154">
        <v>2023</v>
      </c>
      <c r="AF154" s="37">
        <f>VLOOKUP(AB154,Sheet2!$C$3:$E$8,3,FALSE)</f>
        <v>0.1</v>
      </c>
      <c r="AG154" s="11">
        <f t="shared" si="4"/>
        <v>135305.95500000002</v>
      </c>
    </row>
    <row r="155" spans="1:33">
      <c r="A155" s="2">
        <f t="shared" si="5"/>
        <v>152</v>
      </c>
      <c r="B155" s="2">
        <v>63</v>
      </c>
      <c r="C155" s="3" t="s">
        <v>448</v>
      </c>
      <c r="D155" s="4" t="s">
        <v>509</v>
      </c>
      <c r="E155" s="4" t="s">
        <v>1464</v>
      </c>
      <c r="F155" s="2">
        <v>7200</v>
      </c>
      <c r="G155" s="6"/>
      <c r="H155" s="33">
        <v>1</v>
      </c>
      <c r="I155" s="4" t="s">
        <v>22</v>
      </c>
      <c r="J155" s="15">
        <v>149879.76999999999</v>
      </c>
      <c r="K155" s="16">
        <v>149879.76999999999</v>
      </c>
      <c r="L155" s="17">
        <v>84229090</v>
      </c>
      <c r="M155" s="18">
        <v>7.4999999999999997E-2</v>
      </c>
      <c r="N155" s="16"/>
      <c r="O155" s="16"/>
      <c r="P155" s="16"/>
      <c r="Q155" s="18">
        <v>0.1</v>
      </c>
      <c r="R155" s="16"/>
      <c r="S155" s="19">
        <v>0.18</v>
      </c>
      <c r="T155" s="16" t="s">
        <v>496</v>
      </c>
      <c r="U155" s="20">
        <v>11240.982749999999</v>
      </c>
      <c r="V155" s="21"/>
      <c r="W155" s="21">
        <v>1124.0982750000001</v>
      </c>
      <c r="X155" s="21">
        <v>29204.073184499997</v>
      </c>
      <c r="Y155" s="22">
        <v>41569.154209499997</v>
      </c>
      <c r="Z155" s="23">
        <v>171801924210</v>
      </c>
      <c r="AA155" s="24" t="s">
        <v>450</v>
      </c>
      <c r="AB155" t="s">
        <v>1810</v>
      </c>
      <c r="AC155">
        <v>2021</v>
      </c>
      <c r="AD155">
        <v>2023</v>
      </c>
      <c r="AF155" s="37">
        <f>VLOOKUP(AB155,Sheet2!$C$3:$E$8,3,FALSE)</f>
        <v>0.1</v>
      </c>
      <c r="AG155" s="11">
        <f t="shared" si="4"/>
        <v>134891.79300000001</v>
      </c>
    </row>
    <row r="156" spans="1:33">
      <c r="A156" s="2">
        <f t="shared" si="5"/>
        <v>153</v>
      </c>
      <c r="B156" s="2">
        <v>72</v>
      </c>
      <c r="C156" s="3" t="s">
        <v>61</v>
      </c>
      <c r="D156" s="4" t="s">
        <v>62</v>
      </c>
      <c r="E156" s="4" t="s">
        <v>1097</v>
      </c>
      <c r="F156" s="2">
        <v>231</v>
      </c>
      <c r="G156" s="6"/>
      <c r="H156" s="33">
        <v>1</v>
      </c>
      <c r="I156" s="4" t="s">
        <v>22</v>
      </c>
      <c r="J156" s="15">
        <v>149867.69</v>
      </c>
      <c r="K156" s="16">
        <v>149867.69</v>
      </c>
      <c r="L156" s="17">
        <v>84799090</v>
      </c>
      <c r="M156" s="18">
        <v>7.4999999999999997E-2</v>
      </c>
      <c r="N156" s="16"/>
      <c r="O156" s="16"/>
      <c r="P156" s="16"/>
      <c r="Q156" s="18">
        <v>0.1</v>
      </c>
      <c r="R156" s="16"/>
      <c r="S156" s="19">
        <v>0.18</v>
      </c>
      <c r="T156" s="16" t="s">
        <v>59</v>
      </c>
      <c r="U156" s="20">
        <v>11240.07675</v>
      </c>
      <c r="V156" s="21"/>
      <c r="W156" s="21">
        <v>1124.0076750000001</v>
      </c>
      <c r="X156" s="21">
        <v>29201.719396500001</v>
      </c>
      <c r="Y156" s="22">
        <v>41565.803821499998</v>
      </c>
      <c r="Z156" s="23">
        <v>172000479044</v>
      </c>
      <c r="AA156" s="24" t="s">
        <v>63</v>
      </c>
      <c r="AB156" t="s">
        <v>1810</v>
      </c>
      <c r="AC156">
        <v>2021</v>
      </c>
      <c r="AD156">
        <v>2023</v>
      </c>
      <c r="AF156" s="37">
        <f>VLOOKUP(AB156,Sheet2!$C$3:$E$8,3,FALSE)</f>
        <v>0.1</v>
      </c>
      <c r="AG156" s="11">
        <f t="shared" si="4"/>
        <v>134880.921</v>
      </c>
    </row>
    <row r="157" spans="1:33">
      <c r="A157" s="2">
        <f t="shared" si="5"/>
        <v>154</v>
      </c>
      <c r="B157" s="2">
        <v>133</v>
      </c>
      <c r="C157" s="3" t="s">
        <v>423</v>
      </c>
      <c r="D157" s="4" t="s">
        <v>634</v>
      </c>
      <c r="E157" s="4" t="s">
        <v>1563</v>
      </c>
      <c r="F157" s="2">
        <v>17462</v>
      </c>
      <c r="G157" s="6"/>
      <c r="H157" s="5">
        <v>1</v>
      </c>
      <c r="I157" s="4" t="s">
        <v>27</v>
      </c>
      <c r="J157" s="15">
        <v>149670</v>
      </c>
      <c r="K157" s="16">
        <v>149670</v>
      </c>
      <c r="L157" s="17">
        <v>84219900</v>
      </c>
      <c r="M157" s="18">
        <v>0.1</v>
      </c>
      <c r="N157" s="16"/>
      <c r="O157" s="16"/>
      <c r="P157" s="16"/>
      <c r="Q157" s="18">
        <v>0.1</v>
      </c>
      <c r="R157" s="16"/>
      <c r="S157" s="19">
        <v>0.18</v>
      </c>
      <c r="T157" s="16" t="s">
        <v>25</v>
      </c>
      <c r="U157" s="20">
        <v>14967</v>
      </c>
      <c r="V157" s="21"/>
      <c r="W157" s="21">
        <v>1496.7</v>
      </c>
      <c r="X157" s="21">
        <v>29904.066000000003</v>
      </c>
      <c r="Y157" s="22">
        <v>46367.766000000003</v>
      </c>
      <c r="Z157" s="23">
        <v>171803185595</v>
      </c>
      <c r="AA157" s="24" t="s">
        <v>425</v>
      </c>
      <c r="AB157" t="s">
        <v>1810</v>
      </c>
      <c r="AC157">
        <v>2021</v>
      </c>
      <c r="AD157">
        <v>2023</v>
      </c>
      <c r="AF157" s="37">
        <f>VLOOKUP(AB157,Sheet2!$C$3:$E$8,3,FALSE)</f>
        <v>0.1</v>
      </c>
      <c r="AG157" s="11">
        <f t="shared" si="4"/>
        <v>134703</v>
      </c>
    </row>
    <row r="158" spans="1:33">
      <c r="A158" s="2">
        <f t="shared" si="5"/>
        <v>155</v>
      </c>
      <c r="B158" s="2">
        <v>120</v>
      </c>
      <c r="C158" s="3" t="s">
        <v>569</v>
      </c>
      <c r="D158" s="4" t="s">
        <v>570</v>
      </c>
      <c r="E158" s="4" t="s">
        <v>1521</v>
      </c>
      <c r="F158" s="2">
        <v>7372</v>
      </c>
      <c r="G158" s="6"/>
      <c r="H158" s="5">
        <v>1</v>
      </c>
      <c r="I158" s="4" t="s">
        <v>27</v>
      </c>
      <c r="J158" s="15">
        <v>148196.23000000001</v>
      </c>
      <c r="K158" s="16">
        <v>148196.23000000001</v>
      </c>
      <c r="L158" s="17">
        <v>84145990</v>
      </c>
      <c r="M158" s="18">
        <v>0.1</v>
      </c>
      <c r="N158" s="16"/>
      <c r="O158" s="16"/>
      <c r="P158" s="16"/>
      <c r="Q158" s="18">
        <v>0.1</v>
      </c>
      <c r="R158" s="16"/>
      <c r="S158" s="19">
        <v>0.18</v>
      </c>
      <c r="T158" s="16" t="s">
        <v>26</v>
      </c>
      <c r="U158" s="20">
        <v>14819.623000000001</v>
      </c>
      <c r="V158" s="21"/>
      <c r="W158" s="21">
        <v>1481.9623000000001</v>
      </c>
      <c r="X158" s="21">
        <v>29609.606754</v>
      </c>
      <c r="Y158" s="22">
        <v>45911.192053999999</v>
      </c>
      <c r="Z158" s="23">
        <v>171700291066</v>
      </c>
      <c r="AA158" s="26" t="s">
        <v>705</v>
      </c>
      <c r="AB158" t="s">
        <v>1810</v>
      </c>
      <c r="AC158">
        <v>2021</v>
      </c>
      <c r="AD158">
        <v>2023</v>
      </c>
      <c r="AF158" s="37">
        <f>VLOOKUP(AB158,Sheet2!$C$3:$E$8,3,FALSE)</f>
        <v>0.1</v>
      </c>
      <c r="AG158" s="11">
        <f t="shared" si="4"/>
        <v>133376.60700000002</v>
      </c>
    </row>
    <row r="159" spans="1:33">
      <c r="A159" s="2">
        <f t="shared" si="5"/>
        <v>156</v>
      </c>
      <c r="B159" s="2">
        <v>12</v>
      </c>
      <c r="C159" s="3" t="s">
        <v>37</v>
      </c>
      <c r="D159" s="4" t="s">
        <v>728</v>
      </c>
      <c r="E159" s="4" t="s">
        <v>1639</v>
      </c>
      <c r="F159" s="2">
        <v>37</v>
      </c>
      <c r="G159" s="6"/>
      <c r="H159" s="33">
        <v>1</v>
      </c>
      <c r="I159" s="4" t="s">
        <v>22</v>
      </c>
      <c r="J159" s="15">
        <v>146779.85</v>
      </c>
      <c r="K159" s="16">
        <v>146779.85</v>
      </c>
      <c r="L159" s="17">
        <v>85389000</v>
      </c>
      <c r="M159" s="18">
        <v>7.4999999999999997E-2</v>
      </c>
      <c r="N159" s="16"/>
      <c r="O159" s="16"/>
      <c r="P159" s="16"/>
      <c r="Q159" s="18">
        <v>0.1</v>
      </c>
      <c r="R159" s="16"/>
      <c r="S159" s="19">
        <v>0.18</v>
      </c>
      <c r="T159" s="16" t="s">
        <v>729</v>
      </c>
      <c r="U159" s="20">
        <v>11008.48875</v>
      </c>
      <c r="V159" s="21"/>
      <c r="W159" s="21">
        <v>1100.8488750000001</v>
      </c>
      <c r="X159" s="21">
        <v>28600.053772499996</v>
      </c>
      <c r="Y159" s="22">
        <v>40709.391397499996</v>
      </c>
      <c r="Z159" s="23"/>
      <c r="AA159" s="24"/>
      <c r="AB159" t="s">
        <v>1810</v>
      </c>
      <c r="AC159">
        <v>2021</v>
      </c>
      <c r="AD159">
        <v>2023</v>
      </c>
      <c r="AF159" s="37">
        <f>VLOOKUP(AB159,Sheet2!$C$3:$E$8,3,FALSE)</f>
        <v>0.1</v>
      </c>
      <c r="AG159" s="11">
        <f t="shared" si="4"/>
        <v>132101.86500000002</v>
      </c>
    </row>
    <row r="160" spans="1:33">
      <c r="A160" s="2">
        <f t="shared" si="5"/>
        <v>157</v>
      </c>
      <c r="B160" s="2">
        <v>215</v>
      </c>
      <c r="C160" s="3" t="s">
        <v>643</v>
      </c>
      <c r="D160" s="4" t="s">
        <v>645</v>
      </c>
      <c r="E160" s="4" t="s">
        <v>1573</v>
      </c>
      <c r="F160" s="2">
        <v>18279</v>
      </c>
      <c r="G160" s="6"/>
      <c r="H160" s="5">
        <v>3</v>
      </c>
      <c r="I160" s="4" t="s">
        <v>22</v>
      </c>
      <c r="J160" s="15">
        <v>48555</v>
      </c>
      <c r="K160" s="16">
        <v>145665</v>
      </c>
      <c r="L160" s="17">
        <v>84818090</v>
      </c>
      <c r="M160" s="18">
        <v>7.4999999999999997E-2</v>
      </c>
      <c r="N160" s="16"/>
      <c r="O160" s="16"/>
      <c r="P160" s="16"/>
      <c r="Q160" s="18">
        <v>0.1</v>
      </c>
      <c r="R160" s="16"/>
      <c r="S160" s="19">
        <v>0.18</v>
      </c>
      <c r="T160" s="16" t="s">
        <v>28</v>
      </c>
      <c r="U160" s="20">
        <v>10924.875</v>
      </c>
      <c r="V160" s="21"/>
      <c r="W160" s="21">
        <v>1092.4875</v>
      </c>
      <c r="X160" s="21">
        <v>28382.825249999998</v>
      </c>
      <c r="Y160" s="22">
        <v>40400.187749999997</v>
      </c>
      <c r="Z160" s="23">
        <v>171803040673</v>
      </c>
      <c r="AA160" s="24">
        <v>1004832</v>
      </c>
      <c r="AB160" t="s">
        <v>1810</v>
      </c>
      <c r="AC160">
        <v>2021</v>
      </c>
      <c r="AD160">
        <v>2023</v>
      </c>
      <c r="AF160" s="37">
        <f>VLOOKUP(AB160,Sheet2!$C$3:$E$8,3,FALSE)</f>
        <v>0.1</v>
      </c>
      <c r="AG160" s="11">
        <f t="shared" si="4"/>
        <v>131098.5</v>
      </c>
    </row>
    <row r="161" spans="1:33">
      <c r="A161" s="2">
        <f t="shared" si="5"/>
        <v>158</v>
      </c>
      <c r="B161" s="2">
        <v>15</v>
      </c>
      <c r="C161" s="3" t="s">
        <v>268</v>
      </c>
      <c r="D161" s="4" t="s">
        <v>281</v>
      </c>
      <c r="E161" s="4" t="s">
        <v>1282</v>
      </c>
      <c r="F161" s="2">
        <v>1510</v>
      </c>
      <c r="G161" s="6"/>
      <c r="H161" s="5">
        <v>1</v>
      </c>
      <c r="I161" s="4" t="s">
        <v>22</v>
      </c>
      <c r="J161" s="15">
        <v>138436.28</v>
      </c>
      <c r="K161" s="16">
        <v>138436.28</v>
      </c>
      <c r="L161" s="17">
        <v>85015110</v>
      </c>
      <c r="M161" s="18">
        <v>0.15</v>
      </c>
      <c r="N161" s="16"/>
      <c r="O161" s="16"/>
      <c r="P161" s="16"/>
      <c r="Q161" s="18">
        <v>0.1</v>
      </c>
      <c r="R161" s="16"/>
      <c r="S161" s="19">
        <v>0.18</v>
      </c>
      <c r="T161" s="16" t="s">
        <v>267</v>
      </c>
      <c r="U161" s="20">
        <v>20765.441999999999</v>
      </c>
      <c r="V161" s="21"/>
      <c r="W161" s="21">
        <v>2076.5441999999998</v>
      </c>
      <c r="X161" s="21">
        <v>29030.087916</v>
      </c>
      <c r="Y161" s="22">
        <v>51872.074116000003</v>
      </c>
      <c r="Z161" s="23">
        <v>171801881672</v>
      </c>
      <c r="AA161" s="24" t="s">
        <v>270</v>
      </c>
      <c r="AB161" t="s">
        <v>1810</v>
      </c>
      <c r="AC161">
        <v>2021</v>
      </c>
      <c r="AD161">
        <v>2023</v>
      </c>
      <c r="AF161" s="37">
        <f>VLOOKUP(AB161,Sheet2!$C$3:$E$8,3,FALSE)</f>
        <v>0.1</v>
      </c>
      <c r="AG161" s="11">
        <f t="shared" si="4"/>
        <v>124592.652</v>
      </c>
    </row>
    <row r="162" spans="1:33">
      <c r="A162" s="2">
        <f t="shared" si="5"/>
        <v>159</v>
      </c>
      <c r="B162" s="2">
        <v>57</v>
      </c>
      <c r="C162" s="3" t="s">
        <v>43</v>
      </c>
      <c r="D162" s="4" t="s">
        <v>57</v>
      </c>
      <c r="E162" s="4" t="s">
        <v>1095</v>
      </c>
      <c r="F162" s="2">
        <v>185</v>
      </c>
      <c r="G162" s="6"/>
      <c r="H162" s="33">
        <v>1</v>
      </c>
      <c r="I162" s="4" t="s">
        <v>22</v>
      </c>
      <c r="J162" s="15">
        <v>135600</v>
      </c>
      <c r="K162" s="16">
        <v>135600</v>
      </c>
      <c r="L162" s="17">
        <v>84839000</v>
      </c>
      <c r="M162" s="18">
        <v>7.4999999999999997E-2</v>
      </c>
      <c r="N162" s="16"/>
      <c r="O162" s="16"/>
      <c r="P162" s="16"/>
      <c r="Q162" s="18">
        <v>0.1</v>
      </c>
      <c r="R162" s="16"/>
      <c r="S162" s="19">
        <v>0.18</v>
      </c>
      <c r="T162" s="16" t="s">
        <v>23</v>
      </c>
      <c r="U162" s="20">
        <v>10170</v>
      </c>
      <c r="V162" s="21"/>
      <c r="W162" s="21">
        <v>1017</v>
      </c>
      <c r="X162" s="21">
        <v>26421.66</v>
      </c>
      <c r="Y162" s="22">
        <v>37608.660000000003</v>
      </c>
      <c r="Z162" s="23">
        <v>171902416475</v>
      </c>
      <c r="AA162" s="24" t="s">
        <v>51</v>
      </c>
      <c r="AB162" t="s">
        <v>1810</v>
      </c>
      <c r="AC162">
        <v>2021</v>
      </c>
      <c r="AD162">
        <v>2023</v>
      </c>
      <c r="AF162" s="37">
        <f>VLOOKUP(AB162,Sheet2!$C$3:$E$8,3,FALSE)</f>
        <v>0.1</v>
      </c>
      <c r="AG162" s="11">
        <f t="shared" si="4"/>
        <v>122040</v>
      </c>
    </row>
    <row r="163" spans="1:33">
      <c r="A163" s="2">
        <f t="shared" si="5"/>
        <v>160</v>
      </c>
      <c r="B163" s="2">
        <v>129</v>
      </c>
      <c r="C163" s="3" t="s">
        <v>612</v>
      </c>
      <c r="D163" s="4" t="s">
        <v>964</v>
      </c>
      <c r="E163" s="4" t="s">
        <v>1756</v>
      </c>
      <c r="F163" s="2">
        <v>849</v>
      </c>
      <c r="G163" s="6"/>
      <c r="H163" s="33">
        <v>4</v>
      </c>
      <c r="I163" s="4" t="s">
        <v>22</v>
      </c>
      <c r="J163" s="15">
        <v>135190.299999999</v>
      </c>
      <c r="K163" s="16">
        <v>135190.299999999</v>
      </c>
      <c r="L163" s="17">
        <v>84818030</v>
      </c>
      <c r="M163" s="18">
        <v>7.4999999999999997E-2</v>
      </c>
      <c r="N163" s="16"/>
      <c r="O163" s="16"/>
      <c r="P163" s="16"/>
      <c r="Q163" s="18">
        <v>0.1</v>
      </c>
      <c r="R163" s="16"/>
      <c r="S163" s="19">
        <v>0.18</v>
      </c>
      <c r="T163" s="16" t="s">
        <v>965</v>
      </c>
      <c r="U163" s="20">
        <v>10139.272499999925</v>
      </c>
      <c r="V163" s="21"/>
      <c r="W163" s="21">
        <v>1013.9272499999925</v>
      </c>
      <c r="X163" s="21">
        <v>26341.829954999805</v>
      </c>
      <c r="Y163" s="22">
        <v>37495.029704999717</v>
      </c>
      <c r="Z163" s="23"/>
      <c r="AA163" s="24"/>
      <c r="AB163" t="s">
        <v>1810</v>
      </c>
      <c r="AC163">
        <v>2021</v>
      </c>
      <c r="AD163">
        <v>2023</v>
      </c>
      <c r="AF163" s="37">
        <f>VLOOKUP(AB163,Sheet2!$C$3:$E$8,3,FALSE)</f>
        <v>0.1</v>
      </c>
      <c r="AG163" s="11">
        <f t="shared" si="4"/>
        <v>121671.2699999991</v>
      </c>
    </row>
    <row r="164" spans="1:33">
      <c r="A164" s="2">
        <f t="shared" si="5"/>
        <v>161</v>
      </c>
      <c r="B164" s="2">
        <v>85</v>
      </c>
      <c r="C164" s="3" t="s">
        <v>441</v>
      </c>
      <c r="D164" s="4" t="s">
        <v>872</v>
      </c>
      <c r="E164" s="4" t="s">
        <v>1712</v>
      </c>
      <c r="F164" s="2">
        <v>485</v>
      </c>
      <c r="G164" s="6"/>
      <c r="H164" s="33">
        <v>94</v>
      </c>
      <c r="I164" s="4" t="s">
        <v>22</v>
      </c>
      <c r="J164" s="15">
        <v>134499.03</v>
      </c>
      <c r="K164" s="16">
        <v>134499.03</v>
      </c>
      <c r="L164" s="17">
        <v>85389000</v>
      </c>
      <c r="M164" s="18">
        <v>7.4999999999999997E-2</v>
      </c>
      <c r="N164" s="16"/>
      <c r="O164" s="16"/>
      <c r="P164" s="16"/>
      <c r="Q164" s="18">
        <v>0.1</v>
      </c>
      <c r="R164" s="16"/>
      <c r="S164" s="19">
        <v>0.18</v>
      </c>
      <c r="T164" s="16" t="s">
        <v>873</v>
      </c>
      <c r="U164" s="20">
        <v>10087.427249999999</v>
      </c>
      <c r="V164" s="21"/>
      <c r="W164" s="21">
        <v>1008.742725</v>
      </c>
      <c r="X164" s="21">
        <v>26207.135995499997</v>
      </c>
      <c r="Y164" s="22">
        <v>37303.305970499998</v>
      </c>
      <c r="Z164" s="23"/>
      <c r="AA164" s="24"/>
      <c r="AB164" t="s">
        <v>1810</v>
      </c>
      <c r="AC164">
        <v>2021</v>
      </c>
      <c r="AD164">
        <v>2023</v>
      </c>
      <c r="AF164" s="37">
        <f>VLOOKUP(AB164,Sheet2!$C$3:$E$8,3,FALSE)</f>
        <v>0.1</v>
      </c>
      <c r="AG164" s="11">
        <f t="shared" si="4"/>
        <v>121049.12700000001</v>
      </c>
    </row>
    <row r="165" spans="1:33">
      <c r="A165" s="2">
        <f t="shared" si="5"/>
        <v>162</v>
      </c>
      <c r="B165" s="2">
        <v>202</v>
      </c>
      <c r="C165" s="3" t="s">
        <v>37</v>
      </c>
      <c r="D165" s="4" t="s">
        <v>174</v>
      </c>
      <c r="E165" s="4" t="s">
        <v>1189</v>
      </c>
      <c r="F165" s="2">
        <v>1175</v>
      </c>
      <c r="G165" s="6"/>
      <c r="H165" s="33">
        <v>2</v>
      </c>
      <c r="I165" s="4" t="s">
        <v>22</v>
      </c>
      <c r="J165" s="15">
        <v>66368.75</v>
      </c>
      <c r="K165" s="16">
        <v>132737.5</v>
      </c>
      <c r="L165" s="17">
        <v>72085110</v>
      </c>
      <c r="M165" s="18">
        <v>0.15</v>
      </c>
      <c r="N165" s="16"/>
      <c r="O165" s="16"/>
      <c r="P165" s="16"/>
      <c r="Q165" s="18">
        <v>0.1</v>
      </c>
      <c r="R165" s="16"/>
      <c r="S165" s="19">
        <v>0.18</v>
      </c>
      <c r="T165" s="16" t="s">
        <v>65</v>
      </c>
      <c r="U165" s="20">
        <v>19910.625</v>
      </c>
      <c r="V165" s="21"/>
      <c r="W165" s="21">
        <v>1991.0625</v>
      </c>
      <c r="X165" s="21">
        <v>27835.053749999999</v>
      </c>
      <c r="Y165" s="22">
        <v>49736.741249999999</v>
      </c>
      <c r="Z165" s="23">
        <v>171703360253</v>
      </c>
      <c r="AA165" s="24" t="s">
        <v>170</v>
      </c>
      <c r="AB165" t="s">
        <v>1810</v>
      </c>
      <c r="AC165">
        <v>2021</v>
      </c>
      <c r="AD165">
        <v>2023</v>
      </c>
      <c r="AF165" s="37">
        <f>VLOOKUP(AB165,Sheet2!$C$3:$E$8,3,FALSE)</f>
        <v>0.1</v>
      </c>
      <c r="AG165" s="11">
        <f t="shared" si="4"/>
        <v>119463.75</v>
      </c>
    </row>
    <row r="166" spans="1:33">
      <c r="A166" s="2">
        <f t="shared" si="5"/>
        <v>163</v>
      </c>
      <c r="B166" s="2">
        <v>203</v>
      </c>
      <c r="C166" s="3" t="s">
        <v>37</v>
      </c>
      <c r="D166" s="4" t="s">
        <v>175</v>
      </c>
      <c r="E166" s="4" t="s">
        <v>1190</v>
      </c>
      <c r="F166" s="2">
        <v>1176</v>
      </c>
      <c r="G166" s="6"/>
      <c r="H166" s="33">
        <v>2</v>
      </c>
      <c r="I166" s="4" t="s">
        <v>22</v>
      </c>
      <c r="J166" s="15">
        <v>66368.75</v>
      </c>
      <c r="K166" s="16">
        <v>132737.5</v>
      </c>
      <c r="L166" s="17">
        <v>72085110</v>
      </c>
      <c r="M166" s="18">
        <v>0.15</v>
      </c>
      <c r="N166" s="16"/>
      <c r="O166" s="16"/>
      <c r="P166" s="16"/>
      <c r="Q166" s="18">
        <v>0.1</v>
      </c>
      <c r="R166" s="16"/>
      <c r="S166" s="19">
        <v>0.18</v>
      </c>
      <c r="T166" s="16" t="s">
        <v>65</v>
      </c>
      <c r="U166" s="20">
        <v>19910.625</v>
      </c>
      <c r="V166" s="21"/>
      <c r="W166" s="21">
        <v>1991.0625</v>
      </c>
      <c r="X166" s="21">
        <v>27835.053749999999</v>
      </c>
      <c r="Y166" s="22">
        <v>49736.741249999999</v>
      </c>
      <c r="Z166" s="23">
        <v>171703360253</v>
      </c>
      <c r="AA166" s="24" t="s">
        <v>170</v>
      </c>
      <c r="AB166" t="s">
        <v>1810</v>
      </c>
      <c r="AC166">
        <v>2021</v>
      </c>
      <c r="AD166">
        <v>2023</v>
      </c>
      <c r="AF166" s="37">
        <f>VLOOKUP(AB166,Sheet2!$C$3:$E$8,3,FALSE)</f>
        <v>0.1</v>
      </c>
      <c r="AG166" s="11">
        <f t="shared" si="4"/>
        <v>119463.75</v>
      </c>
    </row>
    <row r="167" spans="1:33">
      <c r="A167" s="2">
        <f t="shared" si="5"/>
        <v>164</v>
      </c>
      <c r="B167" s="2">
        <v>91</v>
      </c>
      <c r="C167" s="3" t="s">
        <v>441</v>
      </c>
      <c r="D167" s="4" t="s">
        <v>884</v>
      </c>
      <c r="E167" s="4" t="s">
        <v>1718</v>
      </c>
      <c r="F167" s="2">
        <v>491</v>
      </c>
      <c r="G167" s="6"/>
      <c r="H167" s="33">
        <v>275</v>
      </c>
      <c r="I167" s="4" t="s">
        <v>22</v>
      </c>
      <c r="J167" s="15">
        <v>129475.00999999901</v>
      </c>
      <c r="K167" s="16">
        <v>129475.00999999901</v>
      </c>
      <c r="L167" s="17">
        <v>73269092</v>
      </c>
      <c r="M167" s="18">
        <v>7.4999999999999997E-2</v>
      </c>
      <c r="N167" s="16"/>
      <c r="O167" s="16"/>
      <c r="P167" s="16"/>
      <c r="Q167" s="18">
        <v>0.1</v>
      </c>
      <c r="R167" s="16"/>
      <c r="S167" s="19">
        <v>0.18</v>
      </c>
      <c r="T167" s="16" t="s">
        <v>885</v>
      </c>
      <c r="U167" s="20">
        <v>9710.6257499999247</v>
      </c>
      <c r="V167" s="21"/>
      <c r="W167" s="21">
        <v>971.06257499999253</v>
      </c>
      <c r="X167" s="21">
        <v>25228.205698499805</v>
      </c>
      <c r="Y167" s="22">
        <v>35909.894023499721</v>
      </c>
      <c r="Z167" s="23"/>
      <c r="AA167" s="24"/>
      <c r="AB167" t="s">
        <v>1810</v>
      </c>
      <c r="AC167">
        <v>2021</v>
      </c>
      <c r="AD167">
        <v>2023</v>
      </c>
      <c r="AF167" s="37">
        <f>VLOOKUP(AB167,Sheet2!$C$3:$E$8,3,FALSE)</f>
        <v>0.1</v>
      </c>
      <c r="AG167" s="11">
        <f t="shared" si="4"/>
        <v>116527.5089999991</v>
      </c>
    </row>
    <row r="168" spans="1:33">
      <c r="A168" s="2">
        <f t="shared" si="5"/>
        <v>165</v>
      </c>
      <c r="B168" s="2">
        <v>92</v>
      </c>
      <c r="C168" s="3" t="s">
        <v>441</v>
      </c>
      <c r="D168" s="4" t="s">
        <v>886</v>
      </c>
      <c r="E168" s="4" t="s">
        <v>1719</v>
      </c>
      <c r="F168" s="2">
        <v>492</v>
      </c>
      <c r="G168" s="6"/>
      <c r="H168" s="33">
        <v>275</v>
      </c>
      <c r="I168" s="4" t="s">
        <v>22</v>
      </c>
      <c r="J168" s="15">
        <v>129475.00999999901</v>
      </c>
      <c r="K168" s="16">
        <v>129475.00999999901</v>
      </c>
      <c r="L168" s="17">
        <v>73269092</v>
      </c>
      <c r="M168" s="18">
        <v>7.4999999999999997E-2</v>
      </c>
      <c r="N168" s="16"/>
      <c r="O168" s="16"/>
      <c r="P168" s="16"/>
      <c r="Q168" s="18">
        <v>0.1</v>
      </c>
      <c r="R168" s="16"/>
      <c r="S168" s="19">
        <v>0.18</v>
      </c>
      <c r="T168" s="16" t="s">
        <v>887</v>
      </c>
      <c r="U168" s="20">
        <v>9710.6257499999247</v>
      </c>
      <c r="V168" s="21"/>
      <c r="W168" s="21">
        <v>971.06257499999253</v>
      </c>
      <c r="X168" s="21">
        <v>25228.205698499805</v>
      </c>
      <c r="Y168" s="22">
        <v>35909.894023499721</v>
      </c>
      <c r="Z168" s="23"/>
      <c r="AA168" s="24"/>
      <c r="AB168" t="s">
        <v>1810</v>
      </c>
      <c r="AC168">
        <v>2021</v>
      </c>
      <c r="AD168">
        <v>2023</v>
      </c>
      <c r="AF168" s="37">
        <f>VLOOKUP(AB168,Sheet2!$C$3:$E$8,3,FALSE)</f>
        <v>0.1</v>
      </c>
      <c r="AG168" s="11">
        <f t="shared" si="4"/>
        <v>116527.5089999991</v>
      </c>
    </row>
    <row r="169" spans="1:33">
      <c r="A169" s="2">
        <f t="shared" si="5"/>
        <v>166</v>
      </c>
      <c r="B169" s="2">
        <v>138</v>
      </c>
      <c r="C169" s="3" t="s">
        <v>77</v>
      </c>
      <c r="D169" s="4" t="s">
        <v>107</v>
      </c>
      <c r="E169" s="4" t="s">
        <v>1126</v>
      </c>
      <c r="F169" s="2">
        <v>618</v>
      </c>
      <c r="G169" s="6"/>
      <c r="H169" s="33">
        <v>1</v>
      </c>
      <c r="I169" s="4" t="s">
        <v>22</v>
      </c>
      <c r="J169" s="15">
        <v>129295.76</v>
      </c>
      <c r="K169" s="16">
        <v>129295.76</v>
      </c>
      <c r="L169" s="17">
        <v>84839000</v>
      </c>
      <c r="M169" s="18">
        <v>7.4999999999999997E-2</v>
      </c>
      <c r="N169" s="16"/>
      <c r="O169" s="16"/>
      <c r="P169" s="16"/>
      <c r="Q169" s="18">
        <v>0.1</v>
      </c>
      <c r="R169" s="16"/>
      <c r="S169" s="19">
        <v>0.18</v>
      </c>
      <c r="T169" s="16" t="s">
        <v>23</v>
      </c>
      <c r="U169" s="20">
        <v>9697.1819999999989</v>
      </c>
      <c r="V169" s="21"/>
      <c r="W169" s="21">
        <v>969.71819999999991</v>
      </c>
      <c r="X169" s="21">
        <v>25193.278835999998</v>
      </c>
      <c r="Y169" s="22">
        <v>35860.179035999994</v>
      </c>
      <c r="Z169" s="23">
        <v>171902524253</v>
      </c>
      <c r="AA169" s="24" t="s">
        <v>79</v>
      </c>
      <c r="AB169" t="s">
        <v>1810</v>
      </c>
      <c r="AC169">
        <v>2021</v>
      </c>
      <c r="AD169">
        <v>2023</v>
      </c>
      <c r="AF169" s="37">
        <f>VLOOKUP(AB169,Sheet2!$C$3:$E$8,3,FALSE)</f>
        <v>0.1</v>
      </c>
      <c r="AG169" s="11">
        <f t="shared" si="4"/>
        <v>116366.18399999999</v>
      </c>
    </row>
    <row r="170" spans="1:33">
      <c r="A170" s="2">
        <f t="shared" si="5"/>
        <v>167</v>
      </c>
      <c r="B170" s="2">
        <v>194</v>
      </c>
      <c r="C170" s="3" t="s">
        <v>37</v>
      </c>
      <c r="D170" s="4" t="s">
        <v>164</v>
      </c>
      <c r="E170" s="4" t="s">
        <v>1181</v>
      </c>
      <c r="F170" s="2">
        <v>1120</v>
      </c>
      <c r="G170" s="6"/>
      <c r="H170" s="5">
        <v>4</v>
      </c>
      <c r="I170" s="4" t="s">
        <v>22</v>
      </c>
      <c r="J170" s="15">
        <v>31108.5</v>
      </c>
      <c r="K170" s="16">
        <v>124434</v>
      </c>
      <c r="L170" s="17">
        <v>84149090</v>
      </c>
      <c r="M170" s="18">
        <v>7.4999999999999997E-2</v>
      </c>
      <c r="N170" s="16"/>
      <c r="O170" s="16"/>
      <c r="P170" s="16"/>
      <c r="Q170" s="18">
        <v>0.1</v>
      </c>
      <c r="R170" s="16"/>
      <c r="S170" s="19">
        <v>0.18</v>
      </c>
      <c r="T170" s="16" t="s">
        <v>26</v>
      </c>
      <c r="U170" s="20">
        <v>9332.5499999999993</v>
      </c>
      <c r="V170" s="21"/>
      <c r="W170" s="21">
        <v>933.255</v>
      </c>
      <c r="X170" s="21">
        <v>24245.964899999999</v>
      </c>
      <c r="Y170" s="22">
        <v>34511.769899999999</v>
      </c>
      <c r="Z170" s="23">
        <v>171900089082</v>
      </c>
      <c r="AA170" s="24">
        <v>1000171</v>
      </c>
      <c r="AB170" t="s">
        <v>1810</v>
      </c>
      <c r="AC170">
        <v>2021</v>
      </c>
      <c r="AD170">
        <v>2023</v>
      </c>
      <c r="AF170" s="37">
        <f>VLOOKUP(AB170,Sheet2!$C$3:$E$8,3,FALSE)</f>
        <v>0.1</v>
      </c>
      <c r="AG170" s="11">
        <f t="shared" si="4"/>
        <v>111990.6</v>
      </c>
    </row>
    <row r="171" spans="1:33">
      <c r="A171" s="2">
        <f t="shared" si="5"/>
        <v>168</v>
      </c>
      <c r="B171" s="2">
        <v>143</v>
      </c>
      <c r="C171" s="3" t="s">
        <v>613</v>
      </c>
      <c r="D171" s="4" t="s">
        <v>640</v>
      </c>
      <c r="E171" s="4" t="s">
        <v>1569</v>
      </c>
      <c r="F171" s="2">
        <v>17675</v>
      </c>
      <c r="G171" s="6"/>
      <c r="H171" s="33">
        <v>1</v>
      </c>
      <c r="I171" s="4" t="s">
        <v>22</v>
      </c>
      <c r="J171" s="15">
        <v>123878.81</v>
      </c>
      <c r="K171" s="16">
        <v>123878.81</v>
      </c>
      <c r="L171" s="17">
        <v>84819090</v>
      </c>
      <c r="M171" s="18">
        <v>7.4999999999999997E-2</v>
      </c>
      <c r="N171" s="16"/>
      <c r="O171" s="16"/>
      <c r="P171" s="16"/>
      <c r="Q171" s="18">
        <v>0.1</v>
      </c>
      <c r="R171" s="16"/>
      <c r="S171" s="19">
        <v>0.18</v>
      </c>
      <c r="T171" s="16" t="s">
        <v>28</v>
      </c>
      <c r="U171" s="20">
        <v>9290.9107499999991</v>
      </c>
      <c r="V171" s="21"/>
      <c r="W171" s="21">
        <v>929.09107499999993</v>
      </c>
      <c r="X171" s="21">
        <v>24137.7861285</v>
      </c>
      <c r="Y171" s="22">
        <v>34357.787953499996</v>
      </c>
      <c r="Z171" s="23">
        <v>171702645240</v>
      </c>
      <c r="AA171" s="24" t="s">
        <v>614</v>
      </c>
      <c r="AB171" t="s">
        <v>1810</v>
      </c>
      <c r="AC171">
        <v>2021</v>
      </c>
      <c r="AD171">
        <v>2023</v>
      </c>
      <c r="AF171" s="37">
        <f>VLOOKUP(AB171,Sheet2!$C$3:$E$8,3,FALSE)</f>
        <v>0.1</v>
      </c>
      <c r="AG171" s="11">
        <f t="shared" si="4"/>
        <v>111490.929</v>
      </c>
    </row>
    <row r="172" spans="1:33">
      <c r="A172" s="2">
        <f t="shared" si="5"/>
        <v>169</v>
      </c>
      <c r="B172" s="2">
        <v>275</v>
      </c>
      <c r="C172" s="3" t="s">
        <v>426</v>
      </c>
      <c r="D172" s="4" t="s">
        <v>430</v>
      </c>
      <c r="E172" s="4" t="s">
        <v>1407</v>
      </c>
      <c r="F172" s="2">
        <v>4429</v>
      </c>
      <c r="G172" s="6"/>
      <c r="H172" s="33">
        <v>10</v>
      </c>
      <c r="I172" s="4" t="s">
        <v>22</v>
      </c>
      <c r="J172" s="15">
        <v>12175.902</v>
      </c>
      <c r="K172" s="16">
        <v>121759.02</v>
      </c>
      <c r="L172" s="17">
        <v>84313100</v>
      </c>
      <c r="M172" s="18">
        <v>7.4999999999999997E-2</v>
      </c>
      <c r="N172" s="16"/>
      <c r="O172" s="16"/>
      <c r="P172" s="16"/>
      <c r="Q172" s="18">
        <v>0.1</v>
      </c>
      <c r="R172" s="16"/>
      <c r="S172" s="19">
        <v>0.18</v>
      </c>
      <c r="T172" s="16" t="s">
        <v>66</v>
      </c>
      <c r="U172" s="20">
        <v>9131.9264999999996</v>
      </c>
      <c r="V172" s="21"/>
      <c r="W172" s="21">
        <v>913.19264999999996</v>
      </c>
      <c r="X172" s="21">
        <v>23724.745047</v>
      </c>
      <c r="Y172" s="22">
        <v>33769.864197000003</v>
      </c>
      <c r="Z172" s="23">
        <v>171803111841</v>
      </c>
      <c r="AA172" s="24" t="s">
        <v>428</v>
      </c>
      <c r="AB172" t="s">
        <v>1810</v>
      </c>
      <c r="AC172">
        <v>2021</v>
      </c>
      <c r="AD172">
        <v>2023</v>
      </c>
      <c r="AF172" s="37">
        <f>VLOOKUP(AB172,Sheet2!$C$3:$E$8,3,FALSE)</f>
        <v>0.1</v>
      </c>
      <c r="AG172" s="11">
        <f t="shared" si="4"/>
        <v>109583.118</v>
      </c>
    </row>
    <row r="173" spans="1:33">
      <c r="A173" s="2">
        <f t="shared" si="5"/>
        <v>170</v>
      </c>
      <c r="B173" s="2">
        <v>185</v>
      </c>
      <c r="C173" s="3" t="s">
        <v>77</v>
      </c>
      <c r="D173" s="4" t="s">
        <v>155</v>
      </c>
      <c r="E173" s="4" t="s">
        <v>1172</v>
      </c>
      <c r="F173" s="2">
        <v>1088</v>
      </c>
      <c r="G173" s="6"/>
      <c r="H173" s="33">
        <v>2</v>
      </c>
      <c r="I173" s="4" t="s">
        <v>22</v>
      </c>
      <c r="J173" s="15">
        <v>60240.07</v>
      </c>
      <c r="K173" s="16">
        <v>120480.14</v>
      </c>
      <c r="L173" s="17">
        <v>84839000</v>
      </c>
      <c r="M173" s="18">
        <v>7.4999999999999997E-2</v>
      </c>
      <c r="N173" s="16"/>
      <c r="O173" s="16"/>
      <c r="P173" s="16"/>
      <c r="Q173" s="18">
        <v>0.1</v>
      </c>
      <c r="R173" s="16"/>
      <c r="S173" s="19">
        <v>0.18</v>
      </c>
      <c r="T173" s="16" t="s">
        <v>23</v>
      </c>
      <c r="U173" s="20">
        <v>9036.0105000000003</v>
      </c>
      <c r="V173" s="21"/>
      <c r="W173" s="21">
        <v>903.6010500000001</v>
      </c>
      <c r="X173" s="21">
        <v>23475.555279</v>
      </c>
      <c r="Y173" s="22">
        <v>33415.166829000002</v>
      </c>
      <c r="Z173" s="23">
        <v>171902524253</v>
      </c>
      <c r="AA173" s="24" t="s">
        <v>79</v>
      </c>
      <c r="AB173" t="s">
        <v>1810</v>
      </c>
      <c r="AC173">
        <v>2021</v>
      </c>
      <c r="AD173">
        <v>2023</v>
      </c>
      <c r="AF173" s="37">
        <f>VLOOKUP(AB173,Sheet2!$C$3:$E$8,3,FALSE)</f>
        <v>0.1</v>
      </c>
      <c r="AG173" s="11">
        <f t="shared" si="4"/>
        <v>108432.126</v>
      </c>
    </row>
    <row r="174" spans="1:33">
      <c r="A174" s="2">
        <f t="shared" si="5"/>
        <v>171</v>
      </c>
      <c r="B174" s="2">
        <v>137</v>
      </c>
      <c r="C174" s="3" t="s">
        <v>617</v>
      </c>
      <c r="D174" s="4" t="s">
        <v>982</v>
      </c>
      <c r="E174" s="4" t="s">
        <v>1764</v>
      </c>
      <c r="F174" s="2">
        <v>1062</v>
      </c>
      <c r="G174" s="6"/>
      <c r="H174" s="33">
        <v>2</v>
      </c>
      <c r="I174" s="4" t="s">
        <v>22</v>
      </c>
      <c r="J174" s="15">
        <v>118042.13</v>
      </c>
      <c r="K174" s="16">
        <v>118042.13</v>
      </c>
      <c r="L174" s="17">
        <v>85437099</v>
      </c>
      <c r="M174" s="18">
        <v>7.4999999999999997E-2</v>
      </c>
      <c r="N174" s="16"/>
      <c r="O174" s="16"/>
      <c r="P174" s="16"/>
      <c r="Q174" s="18">
        <v>0.1</v>
      </c>
      <c r="R174" s="16"/>
      <c r="S174" s="19">
        <v>0.18</v>
      </c>
      <c r="T174" s="16" t="s">
        <v>983</v>
      </c>
      <c r="U174" s="20">
        <v>8853.1597500000007</v>
      </c>
      <c r="V174" s="21"/>
      <c r="W174" s="21">
        <v>885.31597500000009</v>
      </c>
      <c r="X174" s="21">
        <v>23000.509030500001</v>
      </c>
      <c r="Y174" s="22">
        <v>32738.984755500001</v>
      </c>
      <c r="Z174" s="23"/>
      <c r="AA174" s="24"/>
      <c r="AB174" t="s">
        <v>1810</v>
      </c>
      <c r="AC174">
        <v>2021</v>
      </c>
      <c r="AD174">
        <v>2023</v>
      </c>
      <c r="AF174" s="37">
        <f>VLOOKUP(AB174,Sheet2!$C$3:$E$8,3,FALSE)</f>
        <v>0.1</v>
      </c>
      <c r="AG174" s="11">
        <f t="shared" si="4"/>
        <v>106237.917</v>
      </c>
    </row>
    <row r="175" spans="1:33">
      <c r="A175" s="2">
        <f t="shared" si="5"/>
        <v>172</v>
      </c>
      <c r="B175" s="2">
        <v>141</v>
      </c>
      <c r="C175" s="3" t="s">
        <v>77</v>
      </c>
      <c r="D175" s="4" t="s">
        <v>110</v>
      </c>
      <c r="E175" s="4" t="s">
        <v>1129</v>
      </c>
      <c r="F175" s="2">
        <v>621</v>
      </c>
      <c r="G175" s="6"/>
      <c r="H175" s="33">
        <v>1</v>
      </c>
      <c r="I175" s="4" t="s">
        <v>22</v>
      </c>
      <c r="J175" s="15">
        <v>117541.6</v>
      </c>
      <c r="K175" s="16">
        <v>117541.6</v>
      </c>
      <c r="L175" s="17">
        <v>84839000</v>
      </c>
      <c r="M175" s="18">
        <v>7.4999999999999997E-2</v>
      </c>
      <c r="N175" s="16"/>
      <c r="O175" s="16"/>
      <c r="P175" s="16"/>
      <c r="Q175" s="18">
        <v>0.1</v>
      </c>
      <c r="R175" s="16"/>
      <c r="S175" s="19">
        <v>0.18</v>
      </c>
      <c r="T175" s="16" t="s">
        <v>23</v>
      </c>
      <c r="U175" s="20">
        <v>8815.6200000000008</v>
      </c>
      <c r="V175" s="21"/>
      <c r="W175" s="21">
        <v>881.56200000000013</v>
      </c>
      <c r="X175" s="21">
        <v>22902.980759999999</v>
      </c>
      <c r="Y175" s="22">
        <v>32600.162759999999</v>
      </c>
      <c r="Z175" s="23">
        <v>171902524253</v>
      </c>
      <c r="AA175" s="24" t="s">
        <v>79</v>
      </c>
      <c r="AB175" t="s">
        <v>1810</v>
      </c>
      <c r="AC175">
        <v>2021</v>
      </c>
      <c r="AD175">
        <v>2023</v>
      </c>
      <c r="AF175" s="37">
        <f>VLOOKUP(AB175,Sheet2!$C$3:$E$8,3,FALSE)</f>
        <v>0.1</v>
      </c>
      <c r="AG175" s="11">
        <f t="shared" si="4"/>
        <v>105787.44</v>
      </c>
    </row>
    <row r="176" spans="1:33">
      <c r="A176" s="2">
        <f t="shared" si="5"/>
        <v>173</v>
      </c>
      <c r="B176" s="2">
        <v>297</v>
      </c>
      <c r="C176" s="3" t="s">
        <v>617</v>
      </c>
      <c r="D176" s="4" t="s">
        <v>695</v>
      </c>
      <c r="E176" s="4" t="s">
        <v>1622</v>
      </c>
      <c r="F176" s="2">
        <v>18911</v>
      </c>
      <c r="G176" s="6"/>
      <c r="H176" s="33">
        <v>4</v>
      </c>
      <c r="I176" s="4" t="s">
        <v>22</v>
      </c>
      <c r="J176" s="15">
        <v>28800</v>
      </c>
      <c r="K176" s="16">
        <v>115200</v>
      </c>
      <c r="L176" s="17">
        <v>85437099</v>
      </c>
      <c r="M176" s="18">
        <v>7.4999999999999997E-2</v>
      </c>
      <c r="N176" s="16"/>
      <c r="O176" s="16"/>
      <c r="P176" s="16"/>
      <c r="Q176" s="18">
        <v>0.1</v>
      </c>
      <c r="R176" s="16"/>
      <c r="S176" s="19">
        <v>0.18</v>
      </c>
      <c r="T176" s="16" t="s">
        <v>295</v>
      </c>
      <c r="U176" s="20">
        <v>8640</v>
      </c>
      <c r="V176" s="21"/>
      <c r="W176" s="21">
        <v>864</v>
      </c>
      <c r="X176" s="21">
        <v>22446.719999999998</v>
      </c>
      <c r="Y176" s="22">
        <v>31950.719999999998</v>
      </c>
      <c r="Z176" s="23">
        <v>171902950774</v>
      </c>
      <c r="AA176" s="24" t="s">
        <v>619</v>
      </c>
      <c r="AB176" t="s">
        <v>1810</v>
      </c>
      <c r="AC176">
        <v>2021</v>
      </c>
      <c r="AD176">
        <v>2023</v>
      </c>
      <c r="AF176" s="37">
        <f>VLOOKUP(AB176,Sheet2!$C$3:$E$8,3,FALSE)</f>
        <v>0.1</v>
      </c>
      <c r="AG176" s="11">
        <f t="shared" si="4"/>
        <v>103680</v>
      </c>
    </row>
    <row r="177" spans="1:33">
      <c r="A177" s="2">
        <f t="shared" si="5"/>
        <v>174</v>
      </c>
      <c r="B177" s="2">
        <v>102</v>
      </c>
      <c r="C177" s="3" t="s">
        <v>905</v>
      </c>
      <c r="D177" s="4" t="s">
        <v>908</v>
      </c>
      <c r="E177" s="4" t="s">
        <v>1729</v>
      </c>
      <c r="F177" s="2">
        <v>668</v>
      </c>
      <c r="G177" s="6"/>
      <c r="H177" s="33">
        <v>1</v>
      </c>
      <c r="I177" s="4" t="s">
        <v>22</v>
      </c>
      <c r="J177" s="15">
        <v>115073.3</v>
      </c>
      <c r="K177" s="16">
        <v>115073.3</v>
      </c>
      <c r="L177" s="17">
        <v>84834000</v>
      </c>
      <c r="M177" s="18">
        <v>7.4999999999999997E-2</v>
      </c>
      <c r="N177" s="16"/>
      <c r="O177" s="16"/>
      <c r="P177" s="16"/>
      <c r="Q177" s="18">
        <v>0.1</v>
      </c>
      <c r="R177" s="16"/>
      <c r="S177" s="19">
        <v>0.18</v>
      </c>
      <c r="T177" s="16" t="s">
        <v>909</v>
      </c>
      <c r="U177" s="20">
        <v>8630.4974999999995</v>
      </c>
      <c r="V177" s="21"/>
      <c r="W177" s="21">
        <v>863.04975000000002</v>
      </c>
      <c r="X177" s="21">
        <v>22422.032504999999</v>
      </c>
      <c r="Y177" s="22">
        <v>31915.579754999999</v>
      </c>
      <c r="Z177" s="23"/>
      <c r="AA177" s="24"/>
      <c r="AB177" t="s">
        <v>1810</v>
      </c>
      <c r="AC177">
        <v>2021</v>
      </c>
      <c r="AD177">
        <v>2023</v>
      </c>
      <c r="AF177" s="37">
        <f>VLOOKUP(AB177,Sheet2!$C$3:$E$8,3,FALSE)</f>
        <v>0.1</v>
      </c>
      <c r="AG177" s="11">
        <f t="shared" si="4"/>
        <v>103565.97</v>
      </c>
    </row>
    <row r="178" spans="1:33">
      <c r="A178" s="2">
        <f t="shared" si="5"/>
        <v>175</v>
      </c>
      <c r="B178" s="2">
        <v>13</v>
      </c>
      <c r="C178" s="3" t="s">
        <v>37</v>
      </c>
      <c r="D178" s="4" t="s">
        <v>730</v>
      </c>
      <c r="E178" s="4" t="s">
        <v>1640</v>
      </c>
      <c r="F178" s="2">
        <v>38</v>
      </c>
      <c r="G178" s="6"/>
      <c r="H178" s="33">
        <v>1</v>
      </c>
      <c r="I178" s="4" t="s">
        <v>22</v>
      </c>
      <c r="J178" s="15">
        <v>113753.74</v>
      </c>
      <c r="K178" s="16">
        <v>113753.74</v>
      </c>
      <c r="L178" s="17">
        <v>85389000</v>
      </c>
      <c r="M178" s="18">
        <v>7.4999999999999997E-2</v>
      </c>
      <c r="N178" s="16"/>
      <c r="O178" s="16"/>
      <c r="P178" s="16"/>
      <c r="Q178" s="18">
        <v>0.1</v>
      </c>
      <c r="R178" s="16"/>
      <c r="S178" s="19">
        <v>0.18</v>
      </c>
      <c r="T178" s="16" t="s">
        <v>731</v>
      </c>
      <c r="U178" s="20">
        <v>8531.5305000000008</v>
      </c>
      <c r="V178" s="21"/>
      <c r="W178" s="21">
        <v>853.15305000000012</v>
      </c>
      <c r="X178" s="21">
        <v>22164.916239000002</v>
      </c>
      <c r="Y178" s="22">
        <v>31549.599789000004</v>
      </c>
      <c r="Z178" s="23"/>
      <c r="AA178" s="24"/>
      <c r="AB178" t="s">
        <v>1810</v>
      </c>
      <c r="AC178">
        <v>2021</v>
      </c>
      <c r="AD178">
        <v>2023</v>
      </c>
      <c r="AF178" s="37">
        <f>VLOOKUP(AB178,Sheet2!$C$3:$E$8,3,FALSE)</f>
        <v>0.1</v>
      </c>
      <c r="AG178" s="11">
        <f t="shared" si="4"/>
        <v>102378.36600000001</v>
      </c>
    </row>
    <row r="179" spans="1:33">
      <c r="A179" s="2">
        <f t="shared" si="5"/>
        <v>176</v>
      </c>
      <c r="B179" s="2">
        <v>238</v>
      </c>
      <c r="C179" s="3" t="s">
        <v>177</v>
      </c>
      <c r="D179" s="4" t="s">
        <v>212</v>
      </c>
      <c r="E179" s="4" t="s">
        <v>1222</v>
      </c>
      <c r="F179" s="2">
        <v>1229</v>
      </c>
      <c r="G179" s="6"/>
      <c r="H179" s="33">
        <v>4</v>
      </c>
      <c r="I179" s="4" t="s">
        <v>22</v>
      </c>
      <c r="J179" s="15">
        <v>28411.1675</v>
      </c>
      <c r="K179" s="16">
        <v>113644.67</v>
      </c>
      <c r="L179" s="17">
        <v>73209090</v>
      </c>
      <c r="M179" s="18">
        <v>0.25</v>
      </c>
      <c r="N179" s="16"/>
      <c r="O179" s="16"/>
      <c r="P179" s="16"/>
      <c r="Q179" s="18">
        <v>0.1</v>
      </c>
      <c r="R179" s="16"/>
      <c r="S179" s="19">
        <v>0.18</v>
      </c>
      <c r="T179" s="16" t="s">
        <v>49</v>
      </c>
      <c r="U179" s="20">
        <v>28411.1675</v>
      </c>
      <c r="V179" s="21"/>
      <c r="W179" s="21">
        <v>2841.1167500000001</v>
      </c>
      <c r="X179" s="21">
        <v>26081.451764999994</v>
      </c>
      <c r="Y179" s="22">
        <v>57333.736014999995</v>
      </c>
      <c r="Z179" s="23">
        <v>171700748192</v>
      </c>
      <c r="AA179" s="24" t="s">
        <v>184</v>
      </c>
      <c r="AB179" t="s">
        <v>1810</v>
      </c>
      <c r="AC179">
        <v>2021</v>
      </c>
      <c r="AD179">
        <v>2023</v>
      </c>
      <c r="AF179" s="37">
        <f>VLOOKUP(AB179,Sheet2!$C$3:$E$8,3,FALSE)</f>
        <v>0.1</v>
      </c>
      <c r="AG179" s="11">
        <f t="shared" si="4"/>
        <v>102280.20299999999</v>
      </c>
    </row>
    <row r="180" spans="1:33">
      <c r="A180" s="2">
        <f t="shared" si="5"/>
        <v>177</v>
      </c>
      <c r="B180" s="2">
        <v>37</v>
      </c>
      <c r="C180" s="3" t="s">
        <v>37</v>
      </c>
      <c r="D180" s="4" t="s">
        <v>778</v>
      </c>
      <c r="E180" s="4" t="s">
        <v>1664</v>
      </c>
      <c r="F180" s="2">
        <v>62</v>
      </c>
      <c r="G180" s="6"/>
      <c r="H180" s="33">
        <v>4</v>
      </c>
      <c r="I180" s="4" t="s">
        <v>22</v>
      </c>
      <c r="J180" s="15">
        <v>110084.44</v>
      </c>
      <c r="K180" s="16">
        <v>110084.44</v>
      </c>
      <c r="L180" s="17">
        <v>85389000</v>
      </c>
      <c r="M180" s="18">
        <v>7.4999999999999997E-2</v>
      </c>
      <c r="N180" s="16"/>
      <c r="O180" s="16"/>
      <c r="P180" s="16"/>
      <c r="Q180" s="18">
        <v>0.1</v>
      </c>
      <c r="R180" s="16"/>
      <c r="S180" s="19">
        <v>0.18</v>
      </c>
      <c r="T180" s="16" t="s">
        <v>779</v>
      </c>
      <c r="U180" s="20">
        <v>8256.3330000000005</v>
      </c>
      <c r="V180" s="21"/>
      <c r="W180" s="21">
        <v>825.63330000000008</v>
      </c>
      <c r="X180" s="21">
        <v>21449.953133999999</v>
      </c>
      <c r="Y180" s="22">
        <v>30531.919433999999</v>
      </c>
      <c r="Z180" s="23"/>
      <c r="AA180" s="24"/>
      <c r="AB180" t="s">
        <v>1810</v>
      </c>
      <c r="AC180">
        <v>2021</v>
      </c>
      <c r="AD180">
        <v>2023</v>
      </c>
      <c r="AF180" s="37">
        <f>VLOOKUP(AB180,Sheet2!$C$3:$E$8,3,FALSE)</f>
        <v>0.1</v>
      </c>
      <c r="AG180" s="11">
        <f t="shared" si="4"/>
        <v>99075.995999999999</v>
      </c>
    </row>
    <row r="181" spans="1:33">
      <c r="A181" s="2">
        <f t="shared" si="5"/>
        <v>178</v>
      </c>
      <c r="B181" s="2">
        <v>278</v>
      </c>
      <c r="C181" s="3" t="s">
        <v>426</v>
      </c>
      <c r="D181" s="4" t="s">
        <v>433</v>
      </c>
      <c r="E181" s="4" t="s">
        <v>1410</v>
      </c>
      <c r="F181" s="2">
        <v>4432</v>
      </c>
      <c r="G181" s="6"/>
      <c r="H181" s="33">
        <v>8</v>
      </c>
      <c r="I181" s="4" t="s">
        <v>22</v>
      </c>
      <c r="J181" s="15">
        <v>13531.297500000001</v>
      </c>
      <c r="K181" s="16">
        <v>108250.38</v>
      </c>
      <c r="L181" s="17">
        <v>84313100</v>
      </c>
      <c r="M181" s="18">
        <v>7.4999999999999997E-2</v>
      </c>
      <c r="N181" s="16"/>
      <c r="O181" s="16"/>
      <c r="P181" s="16"/>
      <c r="Q181" s="18">
        <v>0.1</v>
      </c>
      <c r="R181" s="16"/>
      <c r="S181" s="19">
        <v>0.18</v>
      </c>
      <c r="T181" s="16" t="s">
        <v>66</v>
      </c>
      <c r="U181" s="20">
        <v>8118.7785000000003</v>
      </c>
      <c r="V181" s="21"/>
      <c r="W181" s="21">
        <v>811.87785000000008</v>
      </c>
      <c r="X181" s="21">
        <v>21092.586543000001</v>
      </c>
      <c r="Y181" s="22">
        <v>30023.242893000002</v>
      </c>
      <c r="Z181" s="23">
        <v>171803111841</v>
      </c>
      <c r="AA181" s="24" t="s">
        <v>428</v>
      </c>
      <c r="AB181" t="s">
        <v>1813</v>
      </c>
      <c r="AC181">
        <v>2021</v>
      </c>
      <c r="AD181">
        <v>2023</v>
      </c>
      <c r="AF181" s="37">
        <f>VLOOKUP(AB181,Sheet2!$C$3:$E$8,3,FALSE)</f>
        <v>0.3</v>
      </c>
      <c r="AG181" s="11">
        <f t="shared" si="4"/>
        <v>75775.266000000003</v>
      </c>
    </row>
    <row r="182" spans="1:33">
      <c r="A182" s="2">
        <f t="shared" si="5"/>
        <v>179</v>
      </c>
      <c r="B182" s="2">
        <v>168</v>
      </c>
      <c r="C182" s="3" t="s">
        <v>613</v>
      </c>
      <c r="D182" s="4" t="s">
        <v>1044</v>
      </c>
      <c r="E182" s="4" t="s">
        <v>1795</v>
      </c>
      <c r="F182" s="2">
        <v>1666</v>
      </c>
      <c r="G182" s="6"/>
      <c r="H182" s="5">
        <v>1</v>
      </c>
      <c r="I182" s="4" t="s">
        <v>22</v>
      </c>
      <c r="J182" s="15">
        <v>108172.89</v>
      </c>
      <c r="K182" s="16">
        <v>108172.89</v>
      </c>
      <c r="L182" s="17">
        <v>90328900</v>
      </c>
      <c r="M182" s="18">
        <v>7.4999999999999997E-2</v>
      </c>
      <c r="N182" s="16"/>
      <c r="O182" s="16"/>
      <c r="P182" s="16"/>
      <c r="Q182" s="18">
        <v>0.1</v>
      </c>
      <c r="R182" s="16"/>
      <c r="S182" s="19">
        <v>0.18</v>
      </c>
      <c r="T182" s="16" t="s">
        <v>1045</v>
      </c>
      <c r="U182" s="20">
        <v>8112.9667499999996</v>
      </c>
      <c r="V182" s="21"/>
      <c r="W182" s="21">
        <v>811.29667500000005</v>
      </c>
      <c r="X182" s="21">
        <v>21077.487616500002</v>
      </c>
      <c r="Y182" s="22">
        <v>30001.7510415</v>
      </c>
      <c r="Z182" s="23"/>
      <c r="AA182" s="24"/>
      <c r="AB182" t="s">
        <v>1810</v>
      </c>
      <c r="AC182">
        <v>2021</v>
      </c>
      <c r="AD182">
        <v>2023</v>
      </c>
      <c r="AF182" s="37">
        <f>VLOOKUP(AB182,Sheet2!$C$3:$E$8,3,FALSE)</f>
        <v>0.1</v>
      </c>
      <c r="AG182" s="11">
        <f t="shared" si="4"/>
        <v>97355.600999999995</v>
      </c>
    </row>
    <row r="183" spans="1:33">
      <c r="A183" s="2">
        <f t="shared" si="5"/>
        <v>180</v>
      </c>
      <c r="B183" s="2">
        <v>125</v>
      </c>
      <c r="C183" s="3" t="s">
        <v>612</v>
      </c>
      <c r="D183" s="4" t="s">
        <v>956</v>
      </c>
      <c r="E183" s="4" t="s">
        <v>1752</v>
      </c>
      <c r="F183" s="2">
        <v>845</v>
      </c>
      <c r="G183" s="6"/>
      <c r="H183" s="5">
        <v>3</v>
      </c>
      <c r="I183" s="4" t="s">
        <v>22</v>
      </c>
      <c r="J183" s="15">
        <v>105946.679999999</v>
      </c>
      <c r="K183" s="16">
        <v>105946.679999999</v>
      </c>
      <c r="L183" s="17">
        <v>84818030</v>
      </c>
      <c r="M183" s="18">
        <v>7.4999999999999997E-2</v>
      </c>
      <c r="N183" s="16"/>
      <c r="O183" s="16"/>
      <c r="P183" s="16"/>
      <c r="Q183" s="18">
        <v>0.1</v>
      </c>
      <c r="R183" s="16"/>
      <c r="S183" s="19">
        <v>0.18</v>
      </c>
      <c r="T183" s="16" t="s">
        <v>957</v>
      </c>
      <c r="U183" s="20">
        <v>7946.0009999999247</v>
      </c>
      <c r="V183" s="21"/>
      <c r="W183" s="21">
        <v>794.60009999999249</v>
      </c>
      <c r="X183" s="21">
        <v>20643.710597999805</v>
      </c>
      <c r="Y183" s="22">
        <v>29384.311697999721</v>
      </c>
      <c r="Z183" s="23"/>
      <c r="AA183" s="24"/>
      <c r="AB183" t="s">
        <v>1810</v>
      </c>
      <c r="AC183">
        <v>2021</v>
      </c>
      <c r="AD183">
        <v>2023</v>
      </c>
      <c r="AF183" s="37">
        <f>VLOOKUP(AB183,Sheet2!$C$3:$E$8,3,FALSE)</f>
        <v>0.1</v>
      </c>
      <c r="AG183" s="11">
        <f t="shared" si="4"/>
        <v>95352.0119999991</v>
      </c>
    </row>
    <row r="184" spans="1:33">
      <c r="A184" s="2">
        <f t="shared" si="5"/>
        <v>181</v>
      </c>
      <c r="B184" s="2">
        <v>300</v>
      </c>
      <c r="C184" s="3" t="s">
        <v>452</v>
      </c>
      <c r="D184" s="4" t="s">
        <v>456</v>
      </c>
      <c r="E184" s="4" t="s">
        <v>1424</v>
      </c>
      <c r="F184" s="2">
        <v>4835</v>
      </c>
      <c r="G184" s="6"/>
      <c r="H184" s="33">
        <v>5</v>
      </c>
      <c r="I184" s="4" t="s">
        <v>258</v>
      </c>
      <c r="J184" s="15">
        <v>21139</v>
      </c>
      <c r="K184" s="16">
        <v>105695</v>
      </c>
      <c r="L184" s="17">
        <v>84289090</v>
      </c>
      <c r="M184" s="18">
        <v>7.4999999999999997E-2</v>
      </c>
      <c r="N184" s="16"/>
      <c r="O184" s="16"/>
      <c r="P184" s="16"/>
      <c r="Q184" s="18">
        <v>0.1</v>
      </c>
      <c r="R184" s="16"/>
      <c r="S184" s="19">
        <v>0.18</v>
      </c>
      <c r="T184" s="16" t="s">
        <v>457</v>
      </c>
      <c r="U184" s="20">
        <v>7927.125</v>
      </c>
      <c r="V184" s="21"/>
      <c r="W184" s="21">
        <v>792.71250000000009</v>
      </c>
      <c r="X184" s="21">
        <v>20594.670749999997</v>
      </c>
      <c r="Y184" s="22">
        <v>29314.508249999999</v>
      </c>
      <c r="Z184" s="23">
        <v>171901244045</v>
      </c>
      <c r="AA184" s="24" t="s">
        <v>454</v>
      </c>
      <c r="AB184" t="s">
        <v>1810</v>
      </c>
      <c r="AC184">
        <v>2021</v>
      </c>
      <c r="AD184">
        <v>2023</v>
      </c>
      <c r="AF184" s="37">
        <f>VLOOKUP(AB184,Sheet2!$C$3:$E$8,3,FALSE)</f>
        <v>0.1</v>
      </c>
      <c r="AG184" s="11">
        <f t="shared" si="4"/>
        <v>95125.5</v>
      </c>
    </row>
    <row r="185" spans="1:33">
      <c r="A185" s="2">
        <f t="shared" si="5"/>
        <v>182</v>
      </c>
      <c r="B185" s="2">
        <v>91</v>
      </c>
      <c r="C185" s="3" t="s">
        <v>535</v>
      </c>
      <c r="D185" s="4" t="s">
        <v>538</v>
      </c>
      <c r="E185" s="4" t="s">
        <v>1492</v>
      </c>
      <c r="F185" s="2">
        <v>7237</v>
      </c>
      <c r="G185" s="6"/>
      <c r="H185" s="33">
        <v>1</v>
      </c>
      <c r="I185" s="4" t="s">
        <v>22</v>
      </c>
      <c r="J185" s="15">
        <v>105363</v>
      </c>
      <c r="K185" s="16">
        <v>105363</v>
      </c>
      <c r="L185" s="17">
        <v>84239020</v>
      </c>
      <c r="M185" s="18">
        <v>7.4999999999999997E-2</v>
      </c>
      <c r="N185" s="16"/>
      <c r="O185" s="16"/>
      <c r="P185" s="16"/>
      <c r="Q185" s="18">
        <v>0.1</v>
      </c>
      <c r="R185" s="16"/>
      <c r="S185" s="19">
        <v>0.18</v>
      </c>
      <c r="T185" s="16" t="s">
        <v>33</v>
      </c>
      <c r="U185" s="20">
        <v>7902.2249999999995</v>
      </c>
      <c r="V185" s="21"/>
      <c r="W185" s="21">
        <v>790.22249999999997</v>
      </c>
      <c r="X185" s="21">
        <v>20529.98055</v>
      </c>
      <c r="Y185" s="22">
        <v>29222.428050000002</v>
      </c>
      <c r="Z185" s="23">
        <v>17190332176</v>
      </c>
      <c r="AA185" s="24">
        <v>1005899</v>
      </c>
      <c r="AB185" t="s">
        <v>1810</v>
      </c>
      <c r="AC185">
        <v>2021</v>
      </c>
      <c r="AD185">
        <v>2023</v>
      </c>
      <c r="AF185" s="37">
        <f>VLOOKUP(AB185,Sheet2!$C$3:$E$8,3,FALSE)</f>
        <v>0.1</v>
      </c>
      <c r="AG185" s="11">
        <f t="shared" si="4"/>
        <v>94826.7</v>
      </c>
    </row>
    <row r="186" spans="1:33">
      <c r="A186" s="2">
        <f t="shared" si="5"/>
        <v>183</v>
      </c>
      <c r="B186" s="2">
        <v>211</v>
      </c>
      <c r="C186" s="3" t="s">
        <v>395</v>
      </c>
      <c r="D186" s="4" t="s">
        <v>401</v>
      </c>
      <c r="E186" s="4" t="s">
        <v>1388</v>
      </c>
      <c r="F186" s="2">
        <v>2856</v>
      </c>
      <c r="G186" s="6"/>
      <c r="H186" s="33">
        <v>1</v>
      </c>
      <c r="I186" s="4" t="s">
        <v>22</v>
      </c>
      <c r="J186" s="15">
        <v>103445.75</v>
      </c>
      <c r="K186" s="16">
        <v>103445.75</v>
      </c>
      <c r="L186" s="17">
        <v>85049090</v>
      </c>
      <c r="M186" s="18">
        <v>0.15</v>
      </c>
      <c r="N186" s="16"/>
      <c r="O186" s="16"/>
      <c r="P186" s="16"/>
      <c r="Q186" s="18">
        <v>0.1</v>
      </c>
      <c r="R186" s="16"/>
      <c r="S186" s="19">
        <v>0.18</v>
      </c>
      <c r="T186" s="16" t="s">
        <v>30</v>
      </c>
      <c r="U186" s="20">
        <v>15516.862499999999</v>
      </c>
      <c r="V186" s="21"/>
      <c r="W186" s="21">
        <v>1551.68625</v>
      </c>
      <c r="X186" s="21">
        <v>21692.573775000001</v>
      </c>
      <c r="Y186" s="22">
        <v>38761.122524999999</v>
      </c>
      <c r="Z186" s="23">
        <v>171902723882</v>
      </c>
      <c r="AA186" s="24" t="s">
        <v>402</v>
      </c>
      <c r="AB186" t="s">
        <v>1813</v>
      </c>
      <c r="AC186">
        <v>2021</v>
      </c>
      <c r="AD186">
        <v>2023</v>
      </c>
      <c r="AF186" s="37">
        <f>VLOOKUP(AB186,Sheet2!$C$3:$E$8,3,FALSE)</f>
        <v>0.3</v>
      </c>
      <c r="AG186" s="11">
        <f t="shared" si="4"/>
        <v>72412.024999999994</v>
      </c>
    </row>
    <row r="187" spans="1:33">
      <c r="A187" s="2">
        <f t="shared" si="5"/>
        <v>184</v>
      </c>
      <c r="B187" s="2">
        <v>298</v>
      </c>
      <c r="C187" s="3" t="s">
        <v>257</v>
      </c>
      <c r="D187" s="4" t="s">
        <v>259</v>
      </c>
      <c r="E187" s="4" t="s">
        <v>1265</v>
      </c>
      <c r="F187" s="2">
        <v>1449</v>
      </c>
      <c r="G187" s="6"/>
      <c r="H187" s="33">
        <v>2</v>
      </c>
      <c r="I187" s="4" t="s">
        <v>22</v>
      </c>
      <c r="J187" s="15">
        <v>51447.45</v>
      </c>
      <c r="K187" s="16">
        <v>102894.9</v>
      </c>
      <c r="L187" s="17">
        <v>85049090</v>
      </c>
      <c r="M187" s="18">
        <v>0.15</v>
      </c>
      <c r="N187" s="16"/>
      <c r="O187" s="16"/>
      <c r="P187" s="16"/>
      <c r="Q187" s="18">
        <v>0.1</v>
      </c>
      <c r="R187" s="16"/>
      <c r="S187" s="19">
        <v>0.18</v>
      </c>
      <c r="T187" s="16" t="s">
        <v>30</v>
      </c>
      <c r="U187" s="20">
        <v>15434.234999999999</v>
      </c>
      <c r="V187" s="21"/>
      <c r="W187" s="21">
        <v>1543.4234999999999</v>
      </c>
      <c r="X187" s="21">
        <v>21577.060529999999</v>
      </c>
      <c r="Y187" s="22">
        <v>38554.719029999993</v>
      </c>
      <c r="Z187" s="23">
        <v>171702612222</v>
      </c>
      <c r="AA187" s="24" t="s">
        <v>260</v>
      </c>
      <c r="AB187" t="s">
        <v>1813</v>
      </c>
      <c r="AC187">
        <v>2021</v>
      </c>
      <c r="AD187">
        <v>2023</v>
      </c>
      <c r="AF187" s="37">
        <f>VLOOKUP(AB187,Sheet2!$C$3:$E$8,3,FALSE)</f>
        <v>0.3</v>
      </c>
      <c r="AG187" s="11">
        <f t="shared" si="4"/>
        <v>72026.429999999993</v>
      </c>
    </row>
    <row r="188" spans="1:33">
      <c r="A188" s="2">
        <f t="shared" si="5"/>
        <v>185</v>
      </c>
      <c r="B188" s="2">
        <v>36</v>
      </c>
      <c r="C188" s="3" t="s">
        <v>37</v>
      </c>
      <c r="D188" s="4" t="s">
        <v>776</v>
      </c>
      <c r="E188" s="4" t="s">
        <v>1663</v>
      </c>
      <c r="F188" s="2">
        <v>61</v>
      </c>
      <c r="G188" s="6"/>
      <c r="H188" s="33">
        <v>1</v>
      </c>
      <c r="I188" s="4" t="s">
        <v>22</v>
      </c>
      <c r="J188" s="15">
        <v>99075.929999999906</v>
      </c>
      <c r="K188" s="16">
        <v>99075.929999999906</v>
      </c>
      <c r="L188" s="17">
        <v>85389000</v>
      </c>
      <c r="M188" s="18">
        <v>7.4999999999999997E-2</v>
      </c>
      <c r="N188" s="16"/>
      <c r="O188" s="16"/>
      <c r="P188" s="16"/>
      <c r="Q188" s="18">
        <v>0.1</v>
      </c>
      <c r="R188" s="16"/>
      <c r="S188" s="19">
        <v>0.18</v>
      </c>
      <c r="T188" s="16" t="s">
        <v>777</v>
      </c>
      <c r="U188" s="20">
        <v>7430.6947499999924</v>
      </c>
      <c r="V188" s="21"/>
      <c r="W188" s="21">
        <v>743.06947499999933</v>
      </c>
      <c r="X188" s="21">
        <v>19304.944960499979</v>
      </c>
      <c r="Y188" s="22">
        <v>27478.709185499971</v>
      </c>
      <c r="Z188" s="23"/>
      <c r="AA188" s="24"/>
      <c r="AB188" t="s">
        <v>1812</v>
      </c>
      <c r="AC188">
        <v>2021</v>
      </c>
      <c r="AD188">
        <v>2023</v>
      </c>
      <c r="AF188" s="47">
        <v>0</v>
      </c>
      <c r="AG188" s="11">
        <f t="shared" si="4"/>
        <v>99075.929999999906</v>
      </c>
    </row>
    <row r="189" spans="1:33">
      <c r="A189" s="2">
        <f t="shared" si="5"/>
        <v>186</v>
      </c>
      <c r="B189" s="2">
        <v>5</v>
      </c>
      <c r="C189" s="3" t="s">
        <v>268</v>
      </c>
      <c r="D189" s="4" t="s">
        <v>271</v>
      </c>
      <c r="E189" s="4" t="s">
        <v>1272</v>
      </c>
      <c r="F189" s="2">
        <v>1491</v>
      </c>
      <c r="G189" s="6"/>
      <c r="H189" s="5">
        <v>2</v>
      </c>
      <c r="I189" s="4" t="s">
        <v>22</v>
      </c>
      <c r="J189" s="15">
        <v>49476.41</v>
      </c>
      <c r="K189" s="16">
        <v>98952.82</v>
      </c>
      <c r="L189" s="17">
        <v>85015110</v>
      </c>
      <c r="M189" s="18">
        <v>0.15</v>
      </c>
      <c r="N189" s="16"/>
      <c r="O189" s="16"/>
      <c r="P189" s="16"/>
      <c r="Q189" s="18">
        <v>0.1</v>
      </c>
      <c r="R189" s="16"/>
      <c r="S189" s="19">
        <v>0.18</v>
      </c>
      <c r="T189" s="16" t="s">
        <v>267</v>
      </c>
      <c r="U189" s="20">
        <v>14842.923000000001</v>
      </c>
      <c r="V189" s="21"/>
      <c r="W189" s="21">
        <v>1484.2923000000001</v>
      </c>
      <c r="X189" s="21">
        <v>20750.406353999999</v>
      </c>
      <c r="Y189" s="22">
        <v>37077.621654000002</v>
      </c>
      <c r="Z189" s="23">
        <v>171801881672</v>
      </c>
      <c r="AA189" s="24" t="s">
        <v>270</v>
      </c>
      <c r="AB189" t="s">
        <v>1810</v>
      </c>
      <c r="AC189">
        <v>2021</v>
      </c>
      <c r="AD189">
        <v>2023</v>
      </c>
      <c r="AF189" s="37">
        <f>VLOOKUP(AB189,Sheet2!$C$3:$E$8,3,FALSE)</f>
        <v>0.1</v>
      </c>
      <c r="AG189" s="11">
        <f t="shared" si="4"/>
        <v>89057.538000000015</v>
      </c>
    </row>
    <row r="190" spans="1:33">
      <c r="A190" s="2">
        <f t="shared" si="5"/>
        <v>187</v>
      </c>
      <c r="B190" s="2">
        <v>47</v>
      </c>
      <c r="C190" s="3" t="s">
        <v>448</v>
      </c>
      <c r="D190" s="4" t="s">
        <v>490</v>
      </c>
      <c r="E190" s="4" t="s">
        <v>1448</v>
      </c>
      <c r="F190" s="2">
        <v>7179</v>
      </c>
      <c r="G190" s="6"/>
      <c r="H190" s="33">
        <v>8</v>
      </c>
      <c r="I190" s="4" t="s">
        <v>22</v>
      </c>
      <c r="J190" s="15">
        <v>12146.504999999999</v>
      </c>
      <c r="K190" s="16">
        <v>97172.04</v>
      </c>
      <c r="L190" s="17">
        <v>73269099</v>
      </c>
      <c r="M190" s="18">
        <v>0.25</v>
      </c>
      <c r="N190" s="16"/>
      <c r="O190" s="16"/>
      <c r="P190" s="16"/>
      <c r="Q190" s="18">
        <v>0.1</v>
      </c>
      <c r="R190" s="16"/>
      <c r="S190" s="19">
        <v>0.18</v>
      </c>
      <c r="T190" s="16" t="s">
        <v>60</v>
      </c>
      <c r="U190" s="20">
        <v>24293.01</v>
      </c>
      <c r="V190" s="21"/>
      <c r="W190" s="21">
        <v>2429.3009999999999</v>
      </c>
      <c r="X190" s="21">
        <v>22300.983179999999</v>
      </c>
      <c r="Y190" s="22">
        <v>49023.294179999997</v>
      </c>
      <c r="Z190" s="23">
        <v>171801924210</v>
      </c>
      <c r="AA190" s="24" t="s">
        <v>450</v>
      </c>
      <c r="AB190" t="s">
        <v>1810</v>
      </c>
      <c r="AC190">
        <v>2021</v>
      </c>
      <c r="AD190">
        <v>2023</v>
      </c>
      <c r="AF190" s="37">
        <f>VLOOKUP(AB190,Sheet2!$C$3:$E$8,3,FALSE)</f>
        <v>0.1</v>
      </c>
      <c r="AG190" s="11">
        <f t="shared" si="4"/>
        <v>87454.835999999996</v>
      </c>
    </row>
    <row r="191" spans="1:33">
      <c r="A191" s="2">
        <f t="shared" si="5"/>
        <v>188</v>
      </c>
      <c r="B191" s="2">
        <v>178</v>
      </c>
      <c r="C191" s="3" t="s">
        <v>77</v>
      </c>
      <c r="D191" s="4" t="s">
        <v>147</v>
      </c>
      <c r="E191" s="4" t="s">
        <v>1165</v>
      </c>
      <c r="F191" s="2">
        <v>981</v>
      </c>
      <c r="G191" s="6"/>
      <c r="H191" s="5">
        <v>6</v>
      </c>
      <c r="I191" s="4" t="s">
        <v>22</v>
      </c>
      <c r="J191" s="15">
        <v>15904.04</v>
      </c>
      <c r="K191" s="16">
        <v>95424.24</v>
      </c>
      <c r="L191" s="17">
        <v>84142090</v>
      </c>
      <c r="M191" s="18">
        <v>7.4999999999999997E-2</v>
      </c>
      <c r="N191" s="16"/>
      <c r="O191" s="16"/>
      <c r="P191" s="16"/>
      <c r="Q191" s="18">
        <v>0.1</v>
      </c>
      <c r="R191" s="16"/>
      <c r="S191" s="19">
        <v>0.18</v>
      </c>
      <c r="T191" s="16" t="s">
        <v>35</v>
      </c>
      <c r="U191" s="20">
        <v>7156.8180000000002</v>
      </c>
      <c r="V191" s="21"/>
      <c r="W191" s="21">
        <v>715.68180000000007</v>
      </c>
      <c r="X191" s="21">
        <v>18593.413164000001</v>
      </c>
      <c r="Y191" s="22">
        <v>26465.912964000003</v>
      </c>
      <c r="Z191" s="23">
        <v>171801503742</v>
      </c>
      <c r="AA191" s="24" t="s">
        <v>115</v>
      </c>
      <c r="AB191" t="s">
        <v>1810</v>
      </c>
      <c r="AC191">
        <v>2021</v>
      </c>
      <c r="AD191">
        <v>2023</v>
      </c>
      <c r="AF191" s="37">
        <f>VLOOKUP(AB191,Sheet2!$C$3:$E$8,3,FALSE)</f>
        <v>0.1</v>
      </c>
      <c r="AG191" s="11">
        <f t="shared" si="4"/>
        <v>85881.816000000006</v>
      </c>
    </row>
    <row r="192" spans="1:33">
      <c r="A192" s="2">
        <f t="shared" si="5"/>
        <v>189</v>
      </c>
      <c r="B192" s="2">
        <v>123</v>
      </c>
      <c r="C192" s="3" t="s">
        <v>37</v>
      </c>
      <c r="D192" s="4" t="s">
        <v>89</v>
      </c>
      <c r="E192" s="4" t="s">
        <v>1111</v>
      </c>
      <c r="F192" s="2">
        <v>515</v>
      </c>
      <c r="G192" s="6"/>
      <c r="H192" s="33">
        <v>1</v>
      </c>
      <c r="I192" s="4" t="s">
        <v>22</v>
      </c>
      <c r="J192" s="15">
        <v>95400</v>
      </c>
      <c r="K192" s="16">
        <v>95400</v>
      </c>
      <c r="L192" s="17">
        <v>84149090</v>
      </c>
      <c r="M192" s="18">
        <v>7.4999999999999997E-2</v>
      </c>
      <c r="N192" s="16"/>
      <c r="O192" s="16"/>
      <c r="P192" s="16"/>
      <c r="Q192" s="18">
        <v>0.1</v>
      </c>
      <c r="R192" s="16"/>
      <c r="S192" s="19">
        <v>0.18</v>
      </c>
      <c r="T192" s="16" t="s">
        <v>26</v>
      </c>
      <c r="U192" s="20">
        <v>7155</v>
      </c>
      <c r="V192" s="21"/>
      <c r="W192" s="21">
        <v>715.5</v>
      </c>
      <c r="X192" s="21">
        <v>18588.689999999999</v>
      </c>
      <c r="Y192" s="22">
        <v>26459.19</v>
      </c>
      <c r="Z192" s="23">
        <v>171901200074</v>
      </c>
      <c r="AA192" s="24" t="s">
        <v>83</v>
      </c>
      <c r="AB192" t="s">
        <v>1810</v>
      </c>
      <c r="AC192">
        <v>2021</v>
      </c>
      <c r="AD192">
        <v>2023</v>
      </c>
      <c r="AF192" s="37">
        <f>VLOOKUP(AB192,Sheet2!$C$3:$E$8,3,FALSE)</f>
        <v>0.1</v>
      </c>
      <c r="AG192" s="11">
        <f t="shared" si="4"/>
        <v>85860</v>
      </c>
    </row>
    <row r="193" spans="1:33">
      <c r="A193" s="2">
        <f t="shared" si="5"/>
        <v>190</v>
      </c>
      <c r="B193" s="2">
        <v>102</v>
      </c>
      <c r="C193" s="3" t="s">
        <v>68</v>
      </c>
      <c r="D193" s="4" t="s">
        <v>71</v>
      </c>
      <c r="E193" s="4" t="s">
        <v>1100</v>
      </c>
      <c r="F193" s="2">
        <v>287</v>
      </c>
      <c r="G193" s="6"/>
      <c r="H193" s="33">
        <v>1</v>
      </c>
      <c r="I193" s="4" t="s">
        <v>22</v>
      </c>
      <c r="J193" s="15">
        <v>95360</v>
      </c>
      <c r="K193" s="16">
        <v>95360</v>
      </c>
      <c r="L193" s="17">
        <v>90258090</v>
      </c>
      <c r="M193" s="18">
        <v>7.4999999999999997E-2</v>
      </c>
      <c r="N193" s="16"/>
      <c r="O193" s="16"/>
      <c r="P193" s="16"/>
      <c r="Q193" s="18">
        <v>0.1</v>
      </c>
      <c r="R193" s="16"/>
      <c r="S193" s="19">
        <v>0.18</v>
      </c>
      <c r="T193" s="16" t="s">
        <v>72</v>
      </c>
      <c r="U193" s="20">
        <v>7152</v>
      </c>
      <c r="V193" s="21"/>
      <c r="W193" s="21">
        <v>715.2</v>
      </c>
      <c r="X193" s="21">
        <v>18580.895999999997</v>
      </c>
      <c r="Y193" s="22">
        <v>26448.095999999998</v>
      </c>
      <c r="Z193" s="23">
        <v>171602502562</v>
      </c>
      <c r="AA193" s="24" t="s">
        <v>70</v>
      </c>
      <c r="AB193" t="s">
        <v>1813</v>
      </c>
      <c r="AC193">
        <v>2021</v>
      </c>
      <c r="AD193">
        <v>2023</v>
      </c>
      <c r="AF193" s="37">
        <f>VLOOKUP(AB193,Sheet2!$C$3:$E$8,3,FALSE)</f>
        <v>0.3</v>
      </c>
      <c r="AG193" s="11">
        <f t="shared" si="4"/>
        <v>66752</v>
      </c>
    </row>
    <row r="194" spans="1:33">
      <c r="A194" s="2">
        <f t="shared" si="5"/>
        <v>191</v>
      </c>
      <c r="B194" s="2">
        <v>273</v>
      </c>
      <c r="C194" s="3" t="s">
        <v>426</v>
      </c>
      <c r="D194" s="4" t="s">
        <v>427</v>
      </c>
      <c r="E194" s="4" t="s">
        <v>1405</v>
      </c>
      <c r="F194" s="2">
        <v>4427</v>
      </c>
      <c r="G194" s="6"/>
      <c r="H194" s="5">
        <v>12</v>
      </c>
      <c r="I194" s="4" t="s">
        <v>22</v>
      </c>
      <c r="J194" s="15">
        <v>7817.394166666666</v>
      </c>
      <c r="K194" s="16">
        <v>93808.73</v>
      </c>
      <c r="L194" s="17">
        <v>84313100</v>
      </c>
      <c r="M194" s="18">
        <v>7.4999999999999997E-2</v>
      </c>
      <c r="N194" s="16"/>
      <c r="O194" s="16"/>
      <c r="P194" s="16"/>
      <c r="Q194" s="18">
        <v>0.1</v>
      </c>
      <c r="R194" s="16"/>
      <c r="S194" s="19">
        <v>0.18</v>
      </c>
      <c r="T194" s="16" t="s">
        <v>66</v>
      </c>
      <c r="U194" s="20">
        <v>7035.6547499999997</v>
      </c>
      <c r="V194" s="21"/>
      <c r="W194" s="21">
        <v>703.56547499999999</v>
      </c>
      <c r="X194" s="21">
        <v>18278.631040499997</v>
      </c>
      <c r="Y194" s="22">
        <v>26017.851265499998</v>
      </c>
      <c r="Z194" s="23">
        <v>171803111841</v>
      </c>
      <c r="AA194" s="24" t="s">
        <v>428</v>
      </c>
      <c r="AB194" t="s">
        <v>1811</v>
      </c>
      <c r="AC194">
        <v>2021</v>
      </c>
      <c r="AD194">
        <v>2023</v>
      </c>
      <c r="AF194" s="37">
        <f>VLOOKUP(AB194,Sheet2!$C$3:$E$8,3,FALSE)</f>
        <v>0.5</v>
      </c>
      <c r="AG194" s="11">
        <f t="shared" si="4"/>
        <v>46904.364999999998</v>
      </c>
    </row>
    <row r="195" spans="1:33">
      <c r="A195" s="2">
        <f t="shared" si="5"/>
        <v>192</v>
      </c>
      <c r="B195" s="2">
        <v>19</v>
      </c>
      <c r="C195" s="3" t="s">
        <v>268</v>
      </c>
      <c r="D195" s="4" t="s">
        <v>285</v>
      </c>
      <c r="E195" s="4" t="s">
        <v>1286</v>
      </c>
      <c r="F195" s="2">
        <v>1514</v>
      </c>
      <c r="G195" s="6"/>
      <c r="H195" s="5">
        <v>1</v>
      </c>
      <c r="I195" s="4" t="s">
        <v>22</v>
      </c>
      <c r="J195" s="15">
        <v>93373.48</v>
      </c>
      <c r="K195" s="16">
        <v>93373.48</v>
      </c>
      <c r="L195" s="17">
        <v>85015210</v>
      </c>
      <c r="M195" s="18">
        <v>0.15</v>
      </c>
      <c r="N195" s="16"/>
      <c r="O195" s="16"/>
      <c r="P195" s="16"/>
      <c r="Q195" s="18">
        <v>0.1</v>
      </c>
      <c r="R195" s="16"/>
      <c r="S195" s="19">
        <v>0.18</v>
      </c>
      <c r="T195" s="16" t="s">
        <v>267</v>
      </c>
      <c r="U195" s="20">
        <v>14006.021999999999</v>
      </c>
      <c r="V195" s="21"/>
      <c r="W195" s="21">
        <v>1400.6022</v>
      </c>
      <c r="X195" s="21">
        <v>19580.418755999995</v>
      </c>
      <c r="Y195" s="22">
        <v>34987.04295599999</v>
      </c>
      <c r="Z195" s="23">
        <v>171801881672</v>
      </c>
      <c r="AA195" s="24" t="s">
        <v>270</v>
      </c>
      <c r="AB195" t="s">
        <v>1810</v>
      </c>
      <c r="AC195">
        <v>2021</v>
      </c>
      <c r="AD195">
        <v>2023</v>
      </c>
      <c r="AF195" s="37">
        <f>VLOOKUP(AB195,Sheet2!$C$3:$E$8,3,FALSE)</f>
        <v>0.1</v>
      </c>
      <c r="AG195" s="11">
        <f t="shared" si="4"/>
        <v>84036.131999999998</v>
      </c>
    </row>
    <row r="196" spans="1:33">
      <c r="A196" s="2">
        <f t="shared" si="5"/>
        <v>193</v>
      </c>
      <c r="B196" s="2">
        <v>20</v>
      </c>
      <c r="C196" s="3" t="s">
        <v>268</v>
      </c>
      <c r="D196" s="4" t="s">
        <v>286</v>
      </c>
      <c r="E196" s="4" t="s">
        <v>1287</v>
      </c>
      <c r="F196" s="2">
        <v>1515</v>
      </c>
      <c r="G196" s="6"/>
      <c r="H196" s="5">
        <v>1</v>
      </c>
      <c r="I196" s="4" t="s">
        <v>22</v>
      </c>
      <c r="J196" s="15">
        <v>92622.04</v>
      </c>
      <c r="K196" s="16">
        <v>92622.04</v>
      </c>
      <c r="L196" s="17">
        <v>85015210</v>
      </c>
      <c r="M196" s="18">
        <v>0.15</v>
      </c>
      <c r="N196" s="16"/>
      <c r="O196" s="16"/>
      <c r="P196" s="16"/>
      <c r="Q196" s="18">
        <v>0.1</v>
      </c>
      <c r="R196" s="16"/>
      <c r="S196" s="19">
        <v>0.18</v>
      </c>
      <c r="T196" s="16" t="s">
        <v>267</v>
      </c>
      <c r="U196" s="20">
        <v>13893.305999999999</v>
      </c>
      <c r="V196" s="21"/>
      <c r="W196" s="21">
        <v>1389.3306</v>
      </c>
      <c r="X196" s="21">
        <v>19422.841787999998</v>
      </c>
      <c r="Y196" s="22">
        <v>34705.478387999996</v>
      </c>
      <c r="Z196" s="23">
        <v>171801881672</v>
      </c>
      <c r="AA196" s="24" t="s">
        <v>270</v>
      </c>
      <c r="AB196" t="s">
        <v>1810</v>
      </c>
      <c r="AC196">
        <v>2021</v>
      </c>
      <c r="AD196">
        <v>2023</v>
      </c>
      <c r="AF196" s="37">
        <f>VLOOKUP(AB196,Sheet2!$C$3:$E$8,3,FALSE)</f>
        <v>0.1</v>
      </c>
      <c r="AG196" s="11">
        <f t="shared" si="4"/>
        <v>83359.835999999996</v>
      </c>
    </row>
    <row r="197" spans="1:33">
      <c r="A197" s="2">
        <f t="shared" si="5"/>
        <v>194</v>
      </c>
      <c r="B197" s="2">
        <v>21</v>
      </c>
      <c r="C197" s="3" t="s">
        <v>37</v>
      </c>
      <c r="D197" s="4" t="s">
        <v>746</v>
      </c>
      <c r="E197" s="4" t="s">
        <v>1648</v>
      </c>
      <c r="F197" s="2">
        <v>46</v>
      </c>
      <c r="G197" s="6"/>
      <c r="H197" s="5">
        <v>2</v>
      </c>
      <c r="I197" s="4" t="s">
        <v>22</v>
      </c>
      <c r="J197" s="15">
        <v>91737.33</v>
      </c>
      <c r="K197" s="16">
        <v>91737.33</v>
      </c>
      <c r="L197" s="17">
        <v>85389000</v>
      </c>
      <c r="M197" s="18">
        <v>7.4999999999999997E-2</v>
      </c>
      <c r="N197" s="16"/>
      <c r="O197" s="16"/>
      <c r="P197" s="16"/>
      <c r="Q197" s="18">
        <v>0.1</v>
      </c>
      <c r="R197" s="16"/>
      <c r="S197" s="19">
        <v>0.18</v>
      </c>
      <c r="T197" s="16" t="s">
        <v>747</v>
      </c>
      <c r="U197" s="20">
        <v>6880.2997500000001</v>
      </c>
      <c r="V197" s="21"/>
      <c r="W197" s="21">
        <v>688.02997500000004</v>
      </c>
      <c r="X197" s="21">
        <v>17875.018750499999</v>
      </c>
      <c r="Y197" s="22">
        <v>25443.348475499999</v>
      </c>
      <c r="Z197" s="23"/>
      <c r="AA197" s="24"/>
      <c r="AB197" t="s">
        <v>1810</v>
      </c>
      <c r="AC197">
        <v>2021</v>
      </c>
      <c r="AD197">
        <v>2023</v>
      </c>
      <c r="AF197" s="37">
        <f>VLOOKUP(AB197,Sheet2!$C$3:$E$8,3,FALSE)</f>
        <v>0.1</v>
      </c>
      <c r="AG197" s="11">
        <f t="shared" ref="AG197:AG260" si="6">K197*(1-AF197)</f>
        <v>82563.597000000009</v>
      </c>
    </row>
    <row r="198" spans="1:33">
      <c r="A198" s="2">
        <f t="shared" ref="A198:A261" si="7">A197+1</f>
        <v>195</v>
      </c>
      <c r="B198" s="2">
        <v>108</v>
      </c>
      <c r="C198" s="3" t="s">
        <v>905</v>
      </c>
      <c r="D198" s="4" t="s">
        <v>920</v>
      </c>
      <c r="E198" s="4" t="s">
        <v>1735</v>
      </c>
      <c r="F198" s="2">
        <v>674</v>
      </c>
      <c r="G198" s="6"/>
      <c r="H198" s="5">
        <v>1</v>
      </c>
      <c r="I198" s="4" t="s">
        <v>22</v>
      </c>
      <c r="J198" s="15">
        <v>88823.169999999896</v>
      </c>
      <c r="K198" s="16">
        <v>88823.169999999896</v>
      </c>
      <c r="L198" s="17">
        <v>84834000</v>
      </c>
      <c r="M198" s="18">
        <v>7.4999999999999997E-2</v>
      </c>
      <c r="N198" s="16"/>
      <c r="O198" s="16"/>
      <c r="P198" s="16"/>
      <c r="Q198" s="18">
        <v>0.1</v>
      </c>
      <c r="R198" s="16"/>
      <c r="S198" s="19">
        <v>0.18</v>
      </c>
      <c r="T198" s="16" t="s">
        <v>921</v>
      </c>
      <c r="U198" s="20">
        <v>6661.737749999992</v>
      </c>
      <c r="V198" s="21"/>
      <c r="W198" s="21">
        <v>666.1737749999993</v>
      </c>
      <c r="X198" s="21">
        <v>17307.19467449998</v>
      </c>
      <c r="Y198" s="22">
        <v>24635.106199499973</v>
      </c>
      <c r="Z198" s="23"/>
      <c r="AA198" s="24"/>
      <c r="AB198" t="s">
        <v>1810</v>
      </c>
      <c r="AC198">
        <v>2021</v>
      </c>
      <c r="AD198">
        <v>2023</v>
      </c>
      <c r="AF198" s="37">
        <f>VLOOKUP(AB198,Sheet2!$C$3:$E$8,3,FALSE)</f>
        <v>0.1</v>
      </c>
      <c r="AG198" s="11">
        <f t="shared" si="6"/>
        <v>79940.852999999915</v>
      </c>
    </row>
    <row r="199" spans="1:33">
      <c r="A199" s="2">
        <f t="shared" si="7"/>
        <v>196</v>
      </c>
      <c r="B199" s="2">
        <v>90</v>
      </c>
      <c r="C199" s="3" t="s">
        <v>535</v>
      </c>
      <c r="D199" s="4" t="s">
        <v>537</v>
      </c>
      <c r="E199" s="4" t="s">
        <v>1491</v>
      </c>
      <c r="F199" s="2">
        <v>7236</v>
      </c>
      <c r="G199" s="6"/>
      <c r="H199" s="33">
        <v>1</v>
      </c>
      <c r="I199" s="4" t="s">
        <v>22</v>
      </c>
      <c r="J199" s="15">
        <v>88806</v>
      </c>
      <c r="K199" s="16">
        <v>88806</v>
      </c>
      <c r="L199" s="17">
        <v>84239020</v>
      </c>
      <c r="M199" s="18">
        <v>7.4999999999999997E-2</v>
      </c>
      <c r="N199" s="16"/>
      <c r="O199" s="16"/>
      <c r="P199" s="16"/>
      <c r="Q199" s="18">
        <v>0.1</v>
      </c>
      <c r="R199" s="16"/>
      <c r="S199" s="19">
        <v>0.18</v>
      </c>
      <c r="T199" s="16" t="s">
        <v>33</v>
      </c>
      <c r="U199" s="20">
        <v>6660.45</v>
      </c>
      <c r="V199" s="21"/>
      <c r="W199" s="21">
        <v>666.04500000000007</v>
      </c>
      <c r="X199" s="21">
        <v>17303.849099999999</v>
      </c>
      <c r="Y199" s="22">
        <v>24630.344099999998</v>
      </c>
      <c r="Z199" s="23">
        <v>17190332176</v>
      </c>
      <c r="AA199" s="24">
        <v>1005899</v>
      </c>
      <c r="AB199" t="s">
        <v>1810</v>
      </c>
      <c r="AC199">
        <v>2021</v>
      </c>
      <c r="AD199">
        <v>2023</v>
      </c>
      <c r="AF199" s="37">
        <f>VLOOKUP(AB199,Sheet2!$C$3:$E$8,3,FALSE)</f>
        <v>0.1</v>
      </c>
      <c r="AG199" s="11">
        <f t="shared" si="6"/>
        <v>79925.400000000009</v>
      </c>
    </row>
    <row r="200" spans="1:33">
      <c r="A200" s="2">
        <f t="shared" si="7"/>
        <v>197</v>
      </c>
      <c r="B200" s="2">
        <v>152</v>
      </c>
      <c r="C200" s="3" t="s">
        <v>966</v>
      </c>
      <c r="D200" s="4" t="s">
        <v>1012</v>
      </c>
      <c r="E200" s="4" t="s">
        <v>1779</v>
      </c>
      <c r="F200" s="2">
        <v>1578</v>
      </c>
      <c r="G200" s="6"/>
      <c r="H200" s="5">
        <v>1</v>
      </c>
      <c r="I200" s="4" t="s">
        <v>22</v>
      </c>
      <c r="J200" s="15">
        <v>88289.52</v>
      </c>
      <c r="K200" s="16">
        <v>88289.52</v>
      </c>
      <c r="L200" s="17">
        <v>848190</v>
      </c>
      <c r="M200" s="18">
        <v>7.4999999999999997E-2</v>
      </c>
      <c r="N200" s="16"/>
      <c r="O200" s="16"/>
      <c r="P200" s="16"/>
      <c r="Q200" s="18">
        <v>0.1</v>
      </c>
      <c r="R200" s="16"/>
      <c r="S200" s="19">
        <v>0.18</v>
      </c>
      <c r="T200" s="16" t="s">
        <v>1013</v>
      </c>
      <c r="U200" s="20">
        <v>6621.7139999999999</v>
      </c>
      <c r="V200" s="21"/>
      <c r="W200" s="21">
        <v>662.17140000000006</v>
      </c>
      <c r="X200" s="21">
        <v>17203.212972000001</v>
      </c>
      <c r="Y200" s="22">
        <v>24487.098372</v>
      </c>
      <c r="Z200" s="23"/>
      <c r="AA200" s="24"/>
      <c r="AB200" t="s">
        <v>1810</v>
      </c>
      <c r="AC200">
        <v>2021</v>
      </c>
      <c r="AD200">
        <v>2023</v>
      </c>
      <c r="AF200" s="37">
        <f>VLOOKUP(AB200,Sheet2!$C$3:$E$8,3,FALSE)</f>
        <v>0.1</v>
      </c>
      <c r="AG200" s="11">
        <f t="shared" si="6"/>
        <v>79460.567999999999</v>
      </c>
    </row>
    <row r="201" spans="1:33">
      <c r="A201" s="2">
        <f t="shared" si="7"/>
        <v>198</v>
      </c>
      <c r="B201" s="2">
        <v>10</v>
      </c>
      <c r="C201" s="3" t="s">
        <v>268</v>
      </c>
      <c r="D201" s="4" t="s">
        <v>276</v>
      </c>
      <c r="E201" s="4" t="s">
        <v>1277</v>
      </c>
      <c r="F201" s="2">
        <v>1505</v>
      </c>
      <c r="G201" s="6"/>
      <c r="H201" s="5">
        <v>1</v>
      </c>
      <c r="I201" s="4" t="s">
        <v>22</v>
      </c>
      <c r="J201" s="15">
        <v>87874.84</v>
      </c>
      <c r="K201" s="16">
        <v>87874.84</v>
      </c>
      <c r="L201" s="17">
        <v>85015110</v>
      </c>
      <c r="M201" s="18">
        <v>0.15</v>
      </c>
      <c r="N201" s="16"/>
      <c r="O201" s="16"/>
      <c r="P201" s="16"/>
      <c r="Q201" s="18">
        <v>0.1</v>
      </c>
      <c r="R201" s="16"/>
      <c r="S201" s="19">
        <v>0.18</v>
      </c>
      <c r="T201" s="16" t="s">
        <v>267</v>
      </c>
      <c r="U201" s="20">
        <v>13181.225999999999</v>
      </c>
      <c r="V201" s="21"/>
      <c r="W201" s="21">
        <v>1318.1225999999999</v>
      </c>
      <c r="X201" s="21">
        <v>18427.353948</v>
      </c>
      <c r="Y201" s="22">
        <v>32926.702548000001</v>
      </c>
      <c r="Z201" s="23">
        <v>171801881672</v>
      </c>
      <c r="AA201" s="24" t="s">
        <v>270</v>
      </c>
      <c r="AB201" t="s">
        <v>1810</v>
      </c>
      <c r="AC201">
        <v>2021</v>
      </c>
      <c r="AD201">
        <v>2023</v>
      </c>
      <c r="AF201" s="37">
        <f>VLOOKUP(AB201,Sheet2!$C$3:$E$8,3,FALSE)</f>
        <v>0.1</v>
      </c>
      <c r="AG201" s="11">
        <f t="shared" si="6"/>
        <v>79087.356</v>
      </c>
    </row>
    <row r="202" spans="1:33">
      <c r="A202" s="2">
        <f t="shared" si="7"/>
        <v>199</v>
      </c>
      <c r="B202" s="2">
        <v>122</v>
      </c>
      <c r="C202" s="3" t="s">
        <v>946</v>
      </c>
      <c r="D202" s="4" t="s">
        <v>949</v>
      </c>
      <c r="E202" s="4" t="s">
        <v>1749</v>
      </c>
      <c r="F202" s="2">
        <v>769</v>
      </c>
      <c r="G202" s="6"/>
      <c r="H202" s="33">
        <v>5</v>
      </c>
      <c r="I202" s="4" t="s">
        <v>22</v>
      </c>
      <c r="J202" s="15">
        <v>86891.809999999896</v>
      </c>
      <c r="K202" s="16">
        <v>86891.809999999896</v>
      </c>
      <c r="L202" s="17">
        <v>85389000</v>
      </c>
      <c r="M202" s="18">
        <v>7.4999999999999997E-2</v>
      </c>
      <c r="N202" s="16"/>
      <c r="O202" s="16"/>
      <c r="P202" s="16"/>
      <c r="Q202" s="18">
        <v>0.1</v>
      </c>
      <c r="R202" s="16"/>
      <c r="S202" s="19">
        <v>0.18</v>
      </c>
      <c r="T202" s="16" t="s">
        <v>950</v>
      </c>
      <c r="U202" s="20">
        <v>6516.8857499999922</v>
      </c>
      <c r="V202" s="21"/>
      <c r="W202" s="21">
        <v>651.68857499999922</v>
      </c>
      <c r="X202" s="21">
        <v>16930.869178499976</v>
      </c>
      <c r="Y202" s="22">
        <v>24099.443503499966</v>
      </c>
      <c r="Z202" s="23"/>
      <c r="AA202" s="24"/>
      <c r="AB202" t="s">
        <v>1810</v>
      </c>
      <c r="AC202">
        <v>2021</v>
      </c>
      <c r="AD202">
        <v>2023</v>
      </c>
      <c r="AF202" s="37">
        <f>VLOOKUP(AB202,Sheet2!$C$3:$E$8,3,FALSE)</f>
        <v>0.1</v>
      </c>
      <c r="AG202" s="11">
        <f t="shared" si="6"/>
        <v>78202.628999999914</v>
      </c>
    </row>
    <row r="203" spans="1:33">
      <c r="A203" s="2">
        <f t="shared" si="7"/>
        <v>200</v>
      </c>
      <c r="B203" s="2">
        <v>33</v>
      </c>
      <c r="C203" s="3" t="s">
        <v>470</v>
      </c>
      <c r="D203" s="4" t="s">
        <v>471</v>
      </c>
      <c r="E203" s="4" t="s">
        <v>1434</v>
      </c>
      <c r="F203" s="2">
        <v>4946</v>
      </c>
      <c r="G203" s="6"/>
      <c r="H203" s="5">
        <v>1</v>
      </c>
      <c r="I203" s="4" t="s">
        <v>22</v>
      </c>
      <c r="J203" s="15">
        <v>85742.43</v>
      </c>
      <c r="K203" s="16">
        <v>85742.43</v>
      </c>
      <c r="L203" s="17">
        <v>84139190</v>
      </c>
      <c r="M203" s="18">
        <v>7.4999999999999997E-2</v>
      </c>
      <c r="N203" s="16"/>
      <c r="O203" s="16"/>
      <c r="P203" s="16"/>
      <c r="Q203" s="18">
        <v>0.1</v>
      </c>
      <c r="R203" s="16"/>
      <c r="S203" s="19">
        <v>0.28000000000000003</v>
      </c>
      <c r="T203" s="16" t="s">
        <v>46</v>
      </c>
      <c r="U203" s="20">
        <v>6430.6822499999989</v>
      </c>
      <c r="V203" s="21"/>
      <c r="W203" s="21">
        <v>643.06822499999998</v>
      </c>
      <c r="X203" s="21">
        <v>25988.530532999997</v>
      </c>
      <c r="Y203" s="22">
        <v>33062.281007999998</v>
      </c>
      <c r="Z203" s="23">
        <v>171702518643</v>
      </c>
      <c r="AA203" s="24" t="s">
        <v>472</v>
      </c>
      <c r="AB203" t="s">
        <v>1810</v>
      </c>
      <c r="AC203">
        <v>2021</v>
      </c>
      <c r="AD203">
        <v>2023</v>
      </c>
      <c r="AF203" s="37">
        <f>VLOOKUP(AB203,Sheet2!$C$3:$E$8,3,FALSE)</f>
        <v>0.1</v>
      </c>
      <c r="AG203" s="11">
        <f t="shared" si="6"/>
        <v>77168.186999999991</v>
      </c>
    </row>
    <row r="204" spans="1:33">
      <c r="A204" s="2">
        <f t="shared" si="7"/>
        <v>201</v>
      </c>
      <c r="B204" s="2">
        <v>35</v>
      </c>
      <c r="C204" s="3" t="s">
        <v>470</v>
      </c>
      <c r="D204" s="4" t="s">
        <v>474</v>
      </c>
      <c r="E204" s="4" t="s">
        <v>1436</v>
      </c>
      <c r="F204" s="2">
        <v>4948</v>
      </c>
      <c r="G204" s="6"/>
      <c r="H204" s="5">
        <v>1</v>
      </c>
      <c r="I204" s="4" t="s">
        <v>22</v>
      </c>
      <c r="J204" s="15">
        <v>85742.43</v>
      </c>
      <c r="K204" s="16">
        <v>85742.43</v>
      </c>
      <c r="L204" s="17">
        <v>84139190</v>
      </c>
      <c r="M204" s="18">
        <v>7.4999999999999997E-2</v>
      </c>
      <c r="N204" s="16"/>
      <c r="O204" s="16"/>
      <c r="P204" s="16"/>
      <c r="Q204" s="18">
        <v>0.1</v>
      </c>
      <c r="R204" s="16"/>
      <c r="S204" s="19">
        <v>0.28000000000000003</v>
      </c>
      <c r="T204" s="16" t="s">
        <v>46</v>
      </c>
      <c r="U204" s="20">
        <v>6430.6822499999989</v>
      </c>
      <c r="V204" s="21"/>
      <c r="W204" s="21">
        <v>643.06822499999998</v>
      </c>
      <c r="X204" s="21">
        <v>25988.530532999997</v>
      </c>
      <c r="Y204" s="22">
        <v>33062.281007999998</v>
      </c>
      <c r="Z204" s="23">
        <v>171702518643</v>
      </c>
      <c r="AA204" s="24" t="s">
        <v>472</v>
      </c>
      <c r="AB204" t="s">
        <v>1810</v>
      </c>
      <c r="AC204">
        <v>2021</v>
      </c>
      <c r="AD204">
        <v>2023</v>
      </c>
      <c r="AF204" s="37">
        <f>VLOOKUP(AB204,Sheet2!$C$3:$E$8,3,FALSE)</f>
        <v>0.1</v>
      </c>
      <c r="AG204" s="11">
        <f t="shared" si="6"/>
        <v>77168.186999999991</v>
      </c>
    </row>
    <row r="205" spans="1:33">
      <c r="A205" s="2">
        <f t="shared" si="7"/>
        <v>202</v>
      </c>
      <c r="B205" s="2">
        <v>17</v>
      </c>
      <c r="C205" s="3" t="s">
        <v>268</v>
      </c>
      <c r="D205" s="4" t="s">
        <v>283</v>
      </c>
      <c r="E205" s="4" t="s">
        <v>1284</v>
      </c>
      <c r="F205" s="2">
        <v>1512</v>
      </c>
      <c r="G205" s="6"/>
      <c r="H205" s="5">
        <v>1</v>
      </c>
      <c r="I205" s="4" t="s">
        <v>22</v>
      </c>
      <c r="J205" s="15">
        <v>85183.51</v>
      </c>
      <c r="K205" s="16">
        <v>85183.51</v>
      </c>
      <c r="L205" s="17">
        <v>85015210</v>
      </c>
      <c r="M205" s="18">
        <v>0.15</v>
      </c>
      <c r="N205" s="16"/>
      <c r="O205" s="16"/>
      <c r="P205" s="16"/>
      <c r="Q205" s="18">
        <v>0.1</v>
      </c>
      <c r="R205" s="16"/>
      <c r="S205" s="19">
        <v>0.18</v>
      </c>
      <c r="T205" s="16" t="s">
        <v>267</v>
      </c>
      <c r="U205" s="20">
        <v>12777.526499999998</v>
      </c>
      <c r="V205" s="21"/>
      <c r="W205" s="21">
        <v>1277.7526499999999</v>
      </c>
      <c r="X205" s="21">
        <v>17862.982046999998</v>
      </c>
      <c r="Y205" s="22">
        <v>31918.261196999996</v>
      </c>
      <c r="Z205" s="23">
        <v>171801881672</v>
      </c>
      <c r="AA205" s="24" t="s">
        <v>270</v>
      </c>
      <c r="AB205" t="s">
        <v>1810</v>
      </c>
      <c r="AC205">
        <v>2021</v>
      </c>
      <c r="AD205">
        <v>2023</v>
      </c>
      <c r="AF205" s="37">
        <f>VLOOKUP(AB205,Sheet2!$C$3:$E$8,3,FALSE)</f>
        <v>0.1</v>
      </c>
      <c r="AG205" s="11">
        <f t="shared" si="6"/>
        <v>76665.159</v>
      </c>
    </row>
    <row r="206" spans="1:33">
      <c r="A206" s="2">
        <f t="shared" si="7"/>
        <v>203</v>
      </c>
      <c r="B206" s="2">
        <v>268</v>
      </c>
      <c r="C206" s="3" t="s">
        <v>417</v>
      </c>
      <c r="D206" s="4" t="s">
        <v>421</v>
      </c>
      <c r="E206" s="4" t="s">
        <v>1403</v>
      </c>
      <c r="F206" s="2">
        <v>3941</v>
      </c>
      <c r="G206" s="6"/>
      <c r="H206" s="33">
        <v>5</v>
      </c>
      <c r="I206" s="4" t="s">
        <v>22</v>
      </c>
      <c r="J206" s="15">
        <v>16468.2</v>
      </c>
      <c r="K206" s="16">
        <v>82341</v>
      </c>
      <c r="L206" s="17" t="s">
        <v>419</v>
      </c>
      <c r="M206" s="18">
        <v>7.4999999999999997E-2</v>
      </c>
      <c r="N206" s="16"/>
      <c r="O206" s="16"/>
      <c r="P206" s="16"/>
      <c r="Q206" s="18">
        <v>0.1</v>
      </c>
      <c r="R206" s="16"/>
      <c r="S206" s="19">
        <v>0.18</v>
      </c>
      <c r="T206" s="16" t="s">
        <v>289</v>
      </c>
      <c r="U206" s="20">
        <v>6175.5749999999998</v>
      </c>
      <c r="V206" s="21"/>
      <c r="W206" s="21">
        <v>617.5575</v>
      </c>
      <c r="X206" s="21">
        <v>16044.143849999999</v>
      </c>
      <c r="Y206" s="22">
        <v>22837.27635</v>
      </c>
      <c r="Z206" s="23">
        <v>171801580090</v>
      </c>
      <c r="AA206" s="24" t="s">
        <v>420</v>
      </c>
      <c r="AB206" t="s">
        <v>1814</v>
      </c>
      <c r="AC206">
        <v>2021</v>
      </c>
      <c r="AD206">
        <v>2023</v>
      </c>
      <c r="AF206" s="47">
        <v>0.3</v>
      </c>
      <c r="AG206" s="11">
        <f t="shared" si="6"/>
        <v>57638.7</v>
      </c>
    </row>
    <row r="207" spans="1:33">
      <c r="A207" s="2">
        <f t="shared" si="7"/>
        <v>204</v>
      </c>
      <c r="B207" s="2">
        <v>138</v>
      </c>
      <c r="C207" s="3" t="s">
        <v>423</v>
      </c>
      <c r="D207" s="4" t="s">
        <v>639</v>
      </c>
      <c r="E207" s="4" t="s">
        <v>1568</v>
      </c>
      <c r="F207" s="2">
        <v>17467</v>
      </c>
      <c r="G207" s="6"/>
      <c r="H207" s="5">
        <v>1</v>
      </c>
      <c r="I207" s="4" t="s">
        <v>27</v>
      </c>
      <c r="J207" s="15">
        <v>82318.5</v>
      </c>
      <c r="K207" s="16">
        <v>82318.5</v>
      </c>
      <c r="L207" s="17">
        <v>84219900</v>
      </c>
      <c r="M207" s="18">
        <v>0.1</v>
      </c>
      <c r="N207" s="16"/>
      <c r="O207" s="16"/>
      <c r="P207" s="16"/>
      <c r="Q207" s="18">
        <v>0.1</v>
      </c>
      <c r="R207" s="16"/>
      <c r="S207" s="19">
        <v>0.18</v>
      </c>
      <c r="T207" s="16" t="s">
        <v>25</v>
      </c>
      <c r="U207" s="20">
        <v>8231.85</v>
      </c>
      <c r="V207" s="21"/>
      <c r="W207" s="21">
        <v>823.18500000000006</v>
      </c>
      <c r="X207" s="21">
        <v>16447.2363</v>
      </c>
      <c r="Y207" s="22">
        <v>25502.2713</v>
      </c>
      <c r="Z207" s="23">
        <v>171803185595</v>
      </c>
      <c r="AA207" s="24" t="s">
        <v>425</v>
      </c>
      <c r="AB207" t="s">
        <v>1811</v>
      </c>
      <c r="AC207">
        <v>2021</v>
      </c>
      <c r="AD207">
        <v>2023</v>
      </c>
      <c r="AF207" s="37">
        <f>VLOOKUP(AB207,Sheet2!$C$3:$E$8,3,FALSE)</f>
        <v>0.5</v>
      </c>
      <c r="AG207" s="11">
        <f t="shared" si="6"/>
        <v>41159.25</v>
      </c>
    </row>
    <row r="208" spans="1:33">
      <c r="A208" s="2">
        <f t="shared" si="7"/>
        <v>205</v>
      </c>
      <c r="B208" s="2">
        <v>6</v>
      </c>
      <c r="C208" s="3" t="s">
        <v>268</v>
      </c>
      <c r="D208" s="4" t="s">
        <v>272</v>
      </c>
      <c r="E208" s="4" t="s">
        <v>1273</v>
      </c>
      <c r="F208" s="2">
        <v>1501</v>
      </c>
      <c r="G208" s="6"/>
      <c r="H208" s="5">
        <v>1</v>
      </c>
      <c r="I208" s="4" t="s">
        <v>22</v>
      </c>
      <c r="J208" s="15">
        <v>81737.740000000005</v>
      </c>
      <c r="K208" s="16">
        <v>81737.740000000005</v>
      </c>
      <c r="L208" s="17">
        <v>85015110</v>
      </c>
      <c r="M208" s="18">
        <v>0.15</v>
      </c>
      <c r="N208" s="16"/>
      <c r="O208" s="16"/>
      <c r="P208" s="16"/>
      <c r="Q208" s="18">
        <v>0.1</v>
      </c>
      <c r="R208" s="16"/>
      <c r="S208" s="19">
        <v>0.18</v>
      </c>
      <c r="T208" s="16" t="s">
        <v>267</v>
      </c>
      <c r="U208" s="20">
        <v>12260.661</v>
      </c>
      <c r="V208" s="21"/>
      <c r="W208" s="21">
        <v>1226.0661</v>
      </c>
      <c r="X208" s="21">
        <v>17140.404078</v>
      </c>
      <c r="Y208" s="22">
        <v>30627.131178</v>
      </c>
      <c r="Z208" s="23">
        <v>171801881672</v>
      </c>
      <c r="AA208" s="24" t="s">
        <v>270</v>
      </c>
      <c r="AB208" t="s">
        <v>1810</v>
      </c>
      <c r="AC208">
        <v>2021</v>
      </c>
      <c r="AD208">
        <v>2023</v>
      </c>
      <c r="AF208" s="37">
        <f>VLOOKUP(AB208,Sheet2!$C$3:$E$8,3,FALSE)</f>
        <v>0.1</v>
      </c>
      <c r="AG208" s="11">
        <f t="shared" si="6"/>
        <v>73563.966</v>
      </c>
    </row>
    <row r="209" spans="1:33">
      <c r="A209" s="2">
        <f t="shared" si="7"/>
        <v>206</v>
      </c>
      <c r="B209" s="2">
        <v>63</v>
      </c>
      <c r="C209" s="3" t="s">
        <v>616</v>
      </c>
      <c r="D209" s="4" t="s">
        <v>829</v>
      </c>
      <c r="E209" s="4" t="s">
        <v>1690</v>
      </c>
      <c r="F209" s="2">
        <v>90</v>
      </c>
      <c r="G209" s="6"/>
      <c r="H209" s="5">
        <v>24</v>
      </c>
      <c r="I209" s="4" t="s">
        <v>22</v>
      </c>
      <c r="J209" s="15">
        <v>81567.639999999898</v>
      </c>
      <c r="K209" s="16">
        <v>81567.639999999898</v>
      </c>
      <c r="L209" s="17">
        <v>401693</v>
      </c>
      <c r="M209" s="18">
        <v>7.4999999999999997E-2</v>
      </c>
      <c r="N209" s="16"/>
      <c r="O209" s="16"/>
      <c r="P209" s="16"/>
      <c r="Q209" s="18">
        <v>0.1</v>
      </c>
      <c r="R209" s="16"/>
      <c r="S209" s="19">
        <v>0.18</v>
      </c>
      <c r="T209" s="16" t="s">
        <v>830</v>
      </c>
      <c r="U209" s="20">
        <v>6117.5729999999921</v>
      </c>
      <c r="V209" s="21"/>
      <c r="W209" s="21">
        <v>611.75729999999919</v>
      </c>
      <c r="X209" s="21">
        <v>15893.454653999979</v>
      </c>
      <c r="Y209" s="22">
        <v>22622.78495399997</v>
      </c>
      <c r="Z209" s="23"/>
      <c r="AA209" s="24"/>
      <c r="AB209" t="s">
        <v>1810</v>
      </c>
      <c r="AC209">
        <v>2021</v>
      </c>
      <c r="AD209">
        <v>2023</v>
      </c>
      <c r="AF209" s="37">
        <f>VLOOKUP(AB209,Sheet2!$C$3:$E$8,3,FALSE)</f>
        <v>0.1</v>
      </c>
      <c r="AG209" s="11">
        <f t="shared" si="6"/>
        <v>73410.875999999917</v>
      </c>
    </row>
    <row r="210" spans="1:33">
      <c r="A210" s="2">
        <f t="shared" si="7"/>
        <v>207</v>
      </c>
      <c r="B210" s="2">
        <v>2</v>
      </c>
      <c r="C210" s="3" t="s">
        <v>37</v>
      </c>
      <c r="D210" s="4" t="s">
        <v>39</v>
      </c>
      <c r="E210" s="4" t="s">
        <v>1084</v>
      </c>
      <c r="F210" s="2">
        <v>92</v>
      </c>
      <c r="G210" s="6"/>
      <c r="H210" s="5">
        <v>4</v>
      </c>
      <c r="I210" s="4" t="s">
        <v>22</v>
      </c>
      <c r="J210" s="15">
        <v>20355.6325</v>
      </c>
      <c r="K210" s="16">
        <v>81422.53</v>
      </c>
      <c r="L210" s="17">
        <v>40169390</v>
      </c>
      <c r="M210" s="18">
        <v>0.1</v>
      </c>
      <c r="N210" s="16"/>
      <c r="O210" s="16"/>
      <c r="P210" s="16"/>
      <c r="Q210" s="18">
        <v>0.1</v>
      </c>
      <c r="R210" s="16"/>
      <c r="S210" s="19">
        <v>0.18</v>
      </c>
      <c r="T210" s="16" t="s">
        <v>40</v>
      </c>
      <c r="U210" s="20">
        <v>8142.2530000000006</v>
      </c>
      <c r="V210" s="21"/>
      <c r="W210" s="21">
        <v>814.22530000000006</v>
      </c>
      <c r="X210" s="21">
        <v>16268.221493999999</v>
      </c>
      <c r="Y210" s="22">
        <v>25224.699794</v>
      </c>
      <c r="Z210" s="23">
        <v>171801850522</v>
      </c>
      <c r="AA210" s="24" t="s">
        <v>41</v>
      </c>
      <c r="AB210" t="s">
        <v>1810</v>
      </c>
      <c r="AC210">
        <v>2021</v>
      </c>
      <c r="AD210">
        <v>2023</v>
      </c>
      <c r="AF210" s="37">
        <f>VLOOKUP(AB210,Sheet2!$C$3:$E$8,3,FALSE)</f>
        <v>0.1</v>
      </c>
      <c r="AG210" s="11">
        <f t="shared" si="6"/>
        <v>73280.277000000002</v>
      </c>
    </row>
    <row r="211" spans="1:33">
      <c r="A211" s="2">
        <f t="shared" si="7"/>
        <v>208</v>
      </c>
      <c r="B211" s="2">
        <v>3</v>
      </c>
      <c r="C211" s="3" t="s">
        <v>37</v>
      </c>
      <c r="D211" s="4" t="s">
        <v>42</v>
      </c>
      <c r="E211" s="4" t="s">
        <v>1086</v>
      </c>
      <c r="F211" s="2">
        <v>93</v>
      </c>
      <c r="G211" s="6"/>
      <c r="H211" s="5">
        <v>4</v>
      </c>
      <c r="I211" s="4" t="s">
        <v>22</v>
      </c>
      <c r="J211" s="15">
        <v>20355.6325</v>
      </c>
      <c r="K211" s="16">
        <v>81422.53</v>
      </c>
      <c r="L211" s="17">
        <v>40169390</v>
      </c>
      <c r="M211" s="18">
        <v>0.1</v>
      </c>
      <c r="N211" s="16"/>
      <c r="O211" s="16"/>
      <c r="P211" s="16"/>
      <c r="Q211" s="18">
        <v>0.1</v>
      </c>
      <c r="R211" s="16"/>
      <c r="S211" s="19">
        <v>0.18</v>
      </c>
      <c r="T211" s="16" t="s">
        <v>40</v>
      </c>
      <c r="U211" s="20">
        <v>8142.2530000000006</v>
      </c>
      <c r="V211" s="21"/>
      <c r="W211" s="21">
        <v>814.22530000000006</v>
      </c>
      <c r="X211" s="21">
        <v>16268.221493999999</v>
      </c>
      <c r="Y211" s="22">
        <v>25224.699794</v>
      </c>
      <c r="Z211" s="23">
        <v>171801850522</v>
      </c>
      <c r="AA211" s="24" t="s">
        <v>41</v>
      </c>
      <c r="AB211" t="s">
        <v>1810</v>
      </c>
      <c r="AC211">
        <v>2021</v>
      </c>
      <c r="AD211">
        <v>2023</v>
      </c>
      <c r="AF211" s="37">
        <f>VLOOKUP(AB211,Sheet2!$C$3:$E$8,3,FALSE)</f>
        <v>0.1</v>
      </c>
      <c r="AG211" s="11">
        <f t="shared" si="6"/>
        <v>73280.277000000002</v>
      </c>
    </row>
    <row r="212" spans="1:33">
      <c r="A212" s="2">
        <f t="shared" si="7"/>
        <v>209</v>
      </c>
      <c r="B212" s="2">
        <v>7</v>
      </c>
      <c r="C212" s="3" t="s">
        <v>268</v>
      </c>
      <c r="D212" s="4" t="s">
        <v>273</v>
      </c>
      <c r="E212" s="4" t="s">
        <v>1274</v>
      </c>
      <c r="F212" s="2">
        <v>1502</v>
      </c>
      <c r="G212" s="6"/>
      <c r="H212" s="5">
        <v>1</v>
      </c>
      <c r="I212" s="4" t="s">
        <v>22</v>
      </c>
      <c r="J212" s="15">
        <v>79674.7</v>
      </c>
      <c r="K212" s="16">
        <v>79674.7</v>
      </c>
      <c r="L212" s="17">
        <v>85015210</v>
      </c>
      <c r="M212" s="18">
        <v>0.15</v>
      </c>
      <c r="N212" s="16"/>
      <c r="O212" s="16"/>
      <c r="P212" s="16"/>
      <c r="Q212" s="18">
        <v>0.1</v>
      </c>
      <c r="R212" s="16"/>
      <c r="S212" s="19">
        <v>0.18</v>
      </c>
      <c r="T212" s="16" t="s">
        <v>267</v>
      </c>
      <c r="U212" s="20">
        <v>11951.205</v>
      </c>
      <c r="V212" s="21"/>
      <c r="W212" s="21">
        <v>1195.1205</v>
      </c>
      <c r="X212" s="21">
        <v>16707.784589999999</v>
      </c>
      <c r="Y212" s="22">
        <v>29854.110089999998</v>
      </c>
      <c r="Z212" s="23">
        <v>171801881672</v>
      </c>
      <c r="AA212" s="24" t="s">
        <v>270</v>
      </c>
      <c r="AB212" t="s">
        <v>1810</v>
      </c>
      <c r="AC212">
        <v>2021</v>
      </c>
      <c r="AD212">
        <v>2023</v>
      </c>
      <c r="AF212" s="37">
        <f>VLOOKUP(AB212,Sheet2!$C$3:$E$8,3,FALSE)</f>
        <v>0.1</v>
      </c>
      <c r="AG212" s="11">
        <f t="shared" si="6"/>
        <v>71707.23</v>
      </c>
    </row>
    <row r="213" spans="1:33">
      <c r="A213" s="2">
        <f t="shared" si="7"/>
        <v>210</v>
      </c>
      <c r="B213" s="2">
        <v>101</v>
      </c>
      <c r="C213" s="3" t="s">
        <v>905</v>
      </c>
      <c r="D213" s="4" t="s">
        <v>906</v>
      </c>
      <c r="E213" s="4" t="s">
        <v>1728</v>
      </c>
      <c r="F213" s="2">
        <v>667</v>
      </c>
      <c r="G213" s="6"/>
      <c r="H213" s="5">
        <v>1</v>
      </c>
      <c r="I213" s="4" t="s">
        <v>22</v>
      </c>
      <c r="J213" s="15">
        <v>77286.990000000005</v>
      </c>
      <c r="K213" s="16">
        <v>77286.990000000005</v>
      </c>
      <c r="L213" s="17">
        <v>84834000</v>
      </c>
      <c r="M213" s="18">
        <v>7.4999999999999997E-2</v>
      </c>
      <c r="N213" s="16"/>
      <c r="O213" s="16"/>
      <c r="P213" s="16"/>
      <c r="Q213" s="18">
        <v>0.1</v>
      </c>
      <c r="R213" s="16"/>
      <c r="S213" s="19">
        <v>0.18</v>
      </c>
      <c r="T213" s="16" t="s">
        <v>907</v>
      </c>
      <c r="U213" s="20">
        <v>5796.5242500000004</v>
      </c>
      <c r="V213" s="21"/>
      <c r="W213" s="21">
        <v>579.65242500000011</v>
      </c>
      <c r="X213" s="21">
        <v>15059.370001499999</v>
      </c>
      <c r="Y213" s="22">
        <v>21435.546676500002</v>
      </c>
      <c r="Z213" s="23"/>
      <c r="AA213" s="24"/>
      <c r="AB213" t="s">
        <v>1810</v>
      </c>
      <c r="AC213">
        <v>2021</v>
      </c>
      <c r="AD213">
        <v>2023</v>
      </c>
      <c r="AF213" s="37">
        <f>VLOOKUP(AB213,Sheet2!$C$3:$E$8,3,FALSE)</f>
        <v>0.1</v>
      </c>
      <c r="AG213" s="11">
        <f t="shared" si="6"/>
        <v>69558.291000000012</v>
      </c>
    </row>
    <row r="214" spans="1:33">
      <c r="A214" s="2">
        <f t="shared" si="7"/>
        <v>211</v>
      </c>
      <c r="B214" s="2">
        <v>162</v>
      </c>
      <c r="C214" s="3" t="s">
        <v>608</v>
      </c>
      <c r="D214" s="4" t="s">
        <v>609</v>
      </c>
      <c r="E214" s="4" t="s">
        <v>1554</v>
      </c>
      <c r="F214" s="2">
        <v>7923</v>
      </c>
      <c r="G214" s="6"/>
      <c r="H214" s="33">
        <v>1</v>
      </c>
      <c r="I214" s="4" t="s">
        <v>22</v>
      </c>
      <c r="J214" s="15">
        <v>76214.399999999994</v>
      </c>
      <c r="K214" s="16">
        <v>76214.399999999994</v>
      </c>
      <c r="L214" s="17">
        <v>90328100</v>
      </c>
      <c r="M214" s="18">
        <v>7.4999999999999997E-2</v>
      </c>
      <c r="N214" s="16"/>
      <c r="O214" s="16"/>
      <c r="P214" s="16"/>
      <c r="Q214" s="18">
        <v>0.1</v>
      </c>
      <c r="R214" s="16"/>
      <c r="S214" s="19">
        <v>0.18</v>
      </c>
      <c r="T214" s="16" t="s">
        <v>29</v>
      </c>
      <c r="U214" s="20">
        <v>5716.079999999999</v>
      </c>
      <c r="V214" s="21"/>
      <c r="W214" s="21">
        <v>571.60799999999995</v>
      </c>
      <c r="X214" s="21">
        <v>14850.375839999997</v>
      </c>
      <c r="Y214" s="22">
        <v>21138.063839999995</v>
      </c>
      <c r="Z214" s="23">
        <v>171801943762</v>
      </c>
      <c r="AA214" s="24" t="s">
        <v>610</v>
      </c>
      <c r="AB214" t="s">
        <v>1810</v>
      </c>
      <c r="AC214">
        <v>2021</v>
      </c>
      <c r="AD214">
        <v>2023</v>
      </c>
      <c r="AF214" s="37">
        <f>VLOOKUP(AB214,Sheet2!$C$3:$E$8,3,FALSE)</f>
        <v>0.1</v>
      </c>
      <c r="AG214" s="11">
        <f t="shared" si="6"/>
        <v>68592.959999999992</v>
      </c>
    </row>
    <row r="215" spans="1:33">
      <c r="A215" s="2">
        <f t="shared" si="7"/>
        <v>212</v>
      </c>
      <c r="B215" s="2">
        <v>32</v>
      </c>
      <c r="C215" s="3" t="s">
        <v>37</v>
      </c>
      <c r="D215" s="4" t="s">
        <v>768</v>
      </c>
      <c r="E215" s="4" t="s">
        <v>1659</v>
      </c>
      <c r="F215" s="2">
        <v>57</v>
      </c>
      <c r="G215" s="6"/>
      <c r="H215" s="33">
        <v>1</v>
      </c>
      <c r="I215" s="4" t="s">
        <v>22</v>
      </c>
      <c r="J215" s="15">
        <v>75836.419999999896</v>
      </c>
      <c r="K215" s="16">
        <v>75836.419999999896</v>
      </c>
      <c r="L215" s="17">
        <v>85389000</v>
      </c>
      <c r="M215" s="18">
        <v>7.4999999999999997E-2</v>
      </c>
      <c r="N215" s="16"/>
      <c r="O215" s="16"/>
      <c r="P215" s="16"/>
      <c r="Q215" s="18">
        <v>0.1</v>
      </c>
      <c r="R215" s="16"/>
      <c r="S215" s="19">
        <v>0.18</v>
      </c>
      <c r="T215" s="16" t="s">
        <v>769</v>
      </c>
      <c r="U215" s="20">
        <v>5687.7314999999917</v>
      </c>
      <c r="V215" s="21"/>
      <c r="W215" s="21">
        <v>568.77314999999919</v>
      </c>
      <c r="X215" s="21">
        <v>14776.726436999979</v>
      </c>
      <c r="Y215" s="22">
        <v>21033.231086999971</v>
      </c>
      <c r="Z215" s="23"/>
      <c r="AA215" s="24"/>
      <c r="AB215" t="s">
        <v>1810</v>
      </c>
      <c r="AC215">
        <v>2021</v>
      </c>
      <c r="AD215">
        <v>2023</v>
      </c>
      <c r="AF215" s="37">
        <f>VLOOKUP(AB215,Sheet2!$C$3:$E$8,3,FALSE)</f>
        <v>0.1</v>
      </c>
      <c r="AG215" s="11">
        <f t="shared" si="6"/>
        <v>68252.777999999904</v>
      </c>
    </row>
    <row r="216" spans="1:33">
      <c r="A216" s="2">
        <f t="shared" si="7"/>
        <v>213</v>
      </c>
      <c r="B216" s="2">
        <v>69</v>
      </c>
      <c r="C216" s="3" t="s">
        <v>448</v>
      </c>
      <c r="D216" s="4" t="s">
        <v>515</v>
      </c>
      <c r="E216" s="4" t="s">
        <v>1470</v>
      </c>
      <c r="F216" s="2">
        <v>7211</v>
      </c>
      <c r="G216" s="6"/>
      <c r="H216" s="33">
        <v>1</v>
      </c>
      <c r="I216" s="4" t="s">
        <v>22</v>
      </c>
      <c r="J216" s="15">
        <v>75605.320000000007</v>
      </c>
      <c r="K216" s="16">
        <v>75605.320000000007</v>
      </c>
      <c r="L216" s="17">
        <v>84312090</v>
      </c>
      <c r="M216" s="18">
        <v>7.4999999999999997E-2</v>
      </c>
      <c r="N216" s="16"/>
      <c r="O216" s="16"/>
      <c r="P216" s="16"/>
      <c r="Q216" s="18">
        <v>0.1</v>
      </c>
      <c r="R216" s="16"/>
      <c r="S216" s="19">
        <v>0.18</v>
      </c>
      <c r="T216" s="16" t="s">
        <v>35</v>
      </c>
      <c r="U216" s="20">
        <v>5670.3990000000003</v>
      </c>
      <c r="V216" s="21"/>
      <c r="W216" s="21">
        <v>567.0399000000001</v>
      </c>
      <c r="X216" s="21">
        <v>14731.696602000002</v>
      </c>
      <c r="Y216" s="22">
        <v>20969.135502000001</v>
      </c>
      <c r="Z216" s="23">
        <v>171801924210</v>
      </c>
      <c r="AA216" s="24" t="s">
        <v>450</v>
      </c>
      <c r="AB216" t="s">
        <v>1810</v>
      </c>
      <c r="AC216">
        <v>2021</v>
      </c>
      <c r="AD216">
        <v>2023</v>
      </c>
      <c r="AF216" s="37">
        <f>VLOOKUP(AB216,Sheet2!$C$3:$E$8,3,FALSE)</f>
        <v>0.1</v>
      </c>
      <c r="AG216" s="11">
        <f t="shared" si="6"/>
        <v>68044.788000000015</v>
      </c>
    </row>
    <row r="217" spans="1:33">
      <c r="A217" s="2">
        <f t="shared" si="7"/>
        <v>214</v>
      </c>
      <c r="B217" s="2">
        <v>279</v>
      </c>
      <c r="C217" s="3" t="s">
        <v>434</v>
      </c>
      <c r="D217" s="4" t="s">
        <v>435</v>
      </c>
      <c r="E217" s="4" t="s">
        <v>1411</v>
      </c>
      <c r="F217" s="2">
        <v>4550</v>
      </c>
      <c r="G217" s="6"/>
      <c r="H217" s="33">
        <v>1</v>
      </c>
      <c r="I217" s="4" t="s">
        <v>27</v>
      </c>
      <c r="J217" s="15">
        <v>75326.179999999993</v>
      </c>
      <c r="K217" s="16">
        <v>75326.179999999993</v>
      </c>
      <c r="L217" s="17">
        <v>85369090</v>
      </c>
      <c r="M217" s="18">
        <v>0.1</v>
      </c>
      <c r="N217" s="16"/>
      <c r="O217" s="16"/>
      <c r="P217" s="16"/>
      <c r="Q217" s="18">
        <v>0.1</v>
      </c>
      <c r="R217" s="16"/>
      <c r="S217" s="19">
        <v>0.18</v>
      </c>
      <c r="T217" s="16" t="s">
        <v>31</v>
      </c>
      <c r="U217" s="20">
        <v>7532.6179999999995</v>
      </c>
      <c r="V217" s="21"/>
      <c r="W217" s="21">
        <v>753.26179999999999</v>
      </c>
      <c r="X217" s="21">
        <v>15050.170763999997</v>
      </c>
      <c r="Y217" s="22">
        <v>23336.050563999997</v>
      </c>
      <c r="Z217" s="23">
        <v>171802317444</v>
      </c>
      <c r="AA217" s="24">
        <v>1003749</v>
      </c>
      <c r="AB217" t="s">
        <v>1812</v>
      </c>
      <c r="AC217">
        <v>2021</v>
      </c>
      <c r="AD217">
        <v>2023</v>
      </c>
      <c r="AF217" s="47">
        <v>0</v>
      </c>
      <c r="AG217" s="11">
        <f t="shared" si="6"/>
        <v>75326.179999999993</v>
      </c>
    </row>
    <row r="218" spans="1:33">
      <c r="A218" s="2">
        <f t="shared" si="7"/>
        <v>215</v>
      </c>
      <c r="B218" s="2">
        <v>67</v>
      </c>
      <c r="C218" s="3" t="s">
        <v>75</v>
      </c>
      <c r="D218" s="4" t="s">
        <v>837</v>
      </c>
      <c r="E218" s="4" t="s">
        <v>1694</v>
      </c>
      <c r="F218" s="2">
        <v>94</v>
      </c>
      <c r="G218" s="6"/>
      <c r="H218" s="33">
        <v>11</v>
      </c>
      <c r="I218" s="4" t="s">
        <v>22</v>
      </c>
      <c r="J218" s="15">
        <v>75128.94</v>
      </c>
      <c r="K218" s="16">
        <v>75128.94</v>
      </c>
      <c r="L218" s="17">
        <v>40091100</v>
      </c>
      <c r="M218" s="18">
        <v>7.4999999999999997E-2</v>
      </c>
      <c r="N218" s="16"/>
      <c r="O218" s="16"/>
      <c r="P218" s="16"/>
      <c r="Q218" s="18">
        <v>0.1</v>
      </c>
      <c r="R218" s="16"/>
      <c r="S218" s="19">
        <v>0.18</v>
      </c>
      <c r="T218" s="16" t="s">
        <v>838</v>
      </c>
      <c r="U218" s="20">
        <v>5634.6705000000002</v>
      </c>
      <c r="V218" s="21"/>
      <c r="W218" s="21">
        <v>563.46705000000009</v>
      </c>
      <c r="X218" s="21">
        <v>14638.873959000002</v>
      </c>
      <c r="Y218" s="22">
        <v>20837.011509000004</v>
      </c>
      <c r="Z218" s="23"/>
      <c r="AA218" s="24"/>
      <c r="AB218" t="s">
        <v>1810</v>
      </c>
      <c r="AC218">
        <v>2021</v>
      </c>
      <c r="AD218">
        <v>2023</v>
      </c>
      <c r="AF218" s="37">
        <f>VLOOKUP(AB218,Sheet2!$C$3:$E$8,3,FALSE)</f>
        <v>0.1</v>
      </c>
      <c r="AG218" s="11">
        <f t="shared" si="6"/>
        <v>67616.046000000002</v>
      </c>
    </row>
    <row r="219" spans="1:33">
      <c r="A219" s="2">
        <f t="shared" si="7"/>
        <v>216</v>
      </c>
      <c r="B219" s="2">
        <v>119</v>
      </c>
      <c r="C219" s="3" t="s">
        <v>905</v>
      </c>
      <c r="D219" s="4" t="s">
        <v>942</v>
      </c>
      <c r="E219" s="4" t="s">
        <v>1746</v>
      </c>
      <c r="F219" s="2">
        <v>685</v>
      </c>
      <c r="G219" s="6"/>
      <c r="H219" s="5">
        <v>6</v>
      </c>
      <c r="I219" s="4" t="s">
        <v>22</v>
      </c>
      <c r="J219" s="15">
        <v>75016.199999999895</v>
      </c>
      <c r="K219" s="16">
        <v>75016.199999999895</v>
      </c>
      <c r="L219" s="17">
        <v>84834000</v>
      </c>
      <c r="M219" s="18">
        <v>7.4999999999999997E-2</v>
      </c>
      <c r="N219" s="16"/>
      <c r="O219" s="16"/>
      <c r="P219" s="16"/>
      <c r="Q219" s="18">
        <v>0.1</v>
      </c>
      <c r="R219" s="16"/>
      <c r="S219" s="19">
        <v>0.18</v>
      </c>
      <c r="T219" s="16" t="s">
        <v>943</v>
      </c>
      <c r="U219" s="20">
        <v>5626.214999999992</v>
      </c>
      <c r="V219" s="21"/>
      <c r="W219" s="21">
        <v>562.62149999999917</v>
      </c>
      <c r="X219" s="21">
        <v>14616.906569999979</v>
      </c>
      <c r="Y219" s="22">
        <v>20805.743069999971</v>
      </c>
      <c r="Z219" s="23"/>
      <c r="AA219" s="24"/>
      <c r="AB219" t="s">
        <v>1810</v>
      </c>
      <c r="AC219">
        <v>2021</v>
      </c>
      <c r="AD219">
        <v>2023</v>
      </c>
      <c r="AF219" s="37">
        <f>VLOOKUP(AB219,Sheet2!$C$3:$E$8,3,FALSE)</f>
        <v>0.1</v>
      </c>
      <c r="AG219" s="11">
        <f t="shared" si="6"/>
        <v>67514.579999999914</v>
      </c>
    </row>
    <row r="220" spans="1:33">
      <c r="A220" s="2">
        <f t="shared" si="7"/>
        <v>217</v>
      </c>
      <c r="B220" s="2">
        <v>16</v>
      </c>
      <c r="C220" s="3" t="s">
        <v>268</v>
      </c>
      <c r="D220" s="4" t="s">
        <v>282</v>
      </c>
      <c r="E220" s="4" t="s">
        <v>1283</v>
      </c>
      <c r="F220" s="2">
        <v>1511</v>
      </c>
      <c r="G220" s="6"/>
      <c r="H220" s="5">
        <v>1</v>
      </c>
      <c r="I220" s="4" t="s">
        <v>22</v>
      </c>
      <c r="J220" s="15">
        <v>74858.759999999995</v>
      </c>
      <c r="K220" s="16">
        <v>74858.759999999995</v>
      </c>
      <c r="L220" s="17">
        <v>85015110</v>
      </c>
      <c r="M220" s="18">
        <v>0.15</v>
      </c>
      <c r="N220" s="16"/>
      <c r="O220" s="16"/>
      <c r="P220" s="16"/>
      <c r="Q220" s="18">
        <v>0.1</v>
      </c>
      <c r="R220" s="16"/>
      <c r="S220" s="19">
        <v>0.18</v>
      </c>
      <c r="T220" s="16" t="s">
        <v>267</v>
      </c>
      <c r="U220" s="20">
        <v>11228.813999999998</v>
      </c>
      <c r="V220" s="21"/>
      <c r="W220" s="21">
        <v>1122.8814</v>
      </c>
      <c r="X220" s="21">
        <v>15697.881971999997</v>
      </c>
      <c r="Y220" s="22">
        <v>28049.577371999996</v>
      </c>
      <c r="Z220" s="23">
        <v>171801881672</v>
      </c>
      <c r="AA220" s="24" t="s">
        <v>270</v>
      </c>
      <c r="AB220" t="s">
        <v>1810</v>
      </c>
      <c r="AC220">
        <v>2021</v>
      </c>
      <c r="AD220">
        <v>2023</v>
      </c>
      <c r="AF220" s="37">
        <f>VLOOKUP(AB220,Sheet2!$C$3:$E$8,3,FALSE)</f>
        <v>0.1</v>
      </c>
      <c r="AG220" s="11">
        <f t="shared" si="6"/>
        <v>67372.883999999991</v>
      </c>
    </row>
    <row r="221" spans="1:33">
      <c r="A221" s="2">
        <f t="shared" si="7"/>
        <v>218</v>
      </c>
      <c r="B221" s="2">
        <v>58</v>
      </c>
      <c r="C221" s="3" t="s">
        <v>43</v>
      </c>
      <c r="D221" s="4" t="s">
        <v>58</v>
      </c>
      <c r="E221" s="4" t="s">
        <v>1096</v>
      </c>
      <c r="F221" s="2">
        <v>186</v>
      </c>
      <c r="G221" s="6"/>
      <c r="H221" s="33">
        <v>1</v>
      </c>
      <c r="I221" s="4" t="s">
        <v>22</v>
      </c>
      <c r="J221" s="15">
        <v>74580</v>
      </c>
      <c r="K221" s="16">
        <v>74580</v>
      </c>
      <c r="L221" s="17">
        <v>84839000</v>
      </c>
      <c r="M221" s="18">
        <v>7.4999999999999997E-2</v>
      </c>
      <c r="N221" s="16"/>
      <c r="O221" s="16"/>
      <c r="P221" s="16"/>
      <c r="Q221" s="18">
        <v>0.1</v>
      </c>
      <c r="R221" s="16"/>
      <c r="S221" s="19">
        <v>0.18</v>
      </c>
      <c r="T221" s="16" t="s">
        <v>23</v>
      </c>
      <c r="U221" s="20">
        <v>5593.5</v>
      </c>
      <c r="V221" s="21"/>
      <c r="W221" s="21">
        <v>559.35</v>
      </c>
      <c r="X221" s="21">
        <v>14531.913</v>
      </c>
      <c r="Y221" s="22">
        <v>20684.762999999999</v>
      </c>
      <c r="Z221" s="23">
        <v>171902416475</v>
      </c>
      <c r="AA221" s="24" t="s">
        <v>51</v>
      </c>
      <c r="AB221" t="s">
        <v>1810</v>
      </c>
      <c r="AC221">
        <v>2021</v>
      </c>
      <c r="AD221">
        <v>2023</v>
      </c>
      <c r="AF221" s="37">
        <f>VLOOKUP(AB221,Sheet2!$C$3:$E$8,3,FALSE)</f>
        <v>0.1</v>
      </c>
      <c r="AG221" s="11">
        <f t="shared" si="6"/>
        <v>67122</v>
      </c>
    </row>
    <row r="222" spans="1:33">
      <c r="A222" s="2">
        <f t="shared" si="7"/>
        <v>219</v>
      </c>
      <c r="B222" s="2">
        <v>163</v>
      </c>
      <c r="C222" s="3" t="s">
        <v>395</v>
      </c>
      <c r="D222" s="4" t="s">
        <v>398</v>
      </c>
      <c r="E222" s="4" t="s">
        <v>1386</v>
      </c>
      <c r="F222" s="2">
        <v>2513</v>
      </c>
      <c r="G222" s="6"/>
      <c r="H222" s="33">
        <v>1</v>
      </c>
      <c r="I222" s="4" t="s">
        <v>22</v>
      </c>
      <c r="J222" s="15">
        <v>73942.210000000006</v>
      </c>
      <c r="K222" s="16">
        <v>73942.210000000006</v>
      </c>
      <c r="L222" s="17">
        <v>85389000</v>
      </c>
      <c r="M222" s="18">
        <v>0.15</v>
      </c>
      <c r="N222" s="16"/>
      <c r="O222" s="16"/>
      <c r="P222" s="16"/>
      <c r="Q222" s="18">
        <v>0.1</v>
      </c>
      <c r="R222" s="16"/>
      <c r="S222" s="19">
        <v>0.18</v>
      </c>
      <c r="T222" s="16" t="s">
        <v>67</v>
      </c>
      <c r="U222" s="20">
        <v>11091.3315</v>
      </c>
      <c r="V222" s="21"/>
      <c r="W222" s="21">
        <v>1109.1331500000001</v>
      </c>
      <c r="X222" s="21">
        <v>15505.681436999999</v>
      </c>
      <c r="Y222" s="22">
        <v>27706.146087000001</v>
      </c>
      <c r="Z222" s="23">
        <v>171701244330</v>
      </c>
      <c r="AA222" s="24" t="s">
        <v>397</v>
      </c>
      <c r="AB222" t="s">
        <v>1813</v>
      </c>
      <c r="AC222">
        <v>2021</v>
      </c>
      <c r="AD222">
        <v>2023</v>
      </c>
      <c r="AF222" s="37">
        <f>VLOOKUP(AB222,Sheet2!$C$3:$E$8,3,FALSE)</f>
        <v>0.3</v>
      </c>
      <c r="AG222" s="11">
        <f t="shared" si="6"/>
        <v>51759.546999999999</v>
      </c>
    </row>
    <row r="223" spans="1:33">
      <c r="A223" s="2">
        <f t="shared" si="7"/>
        <v>220</v>
      </c>
      <c r="B223" s="2">
        <v>164</v>
      </c>
      <c r="C223" s="3" t="s">
        <v>395</v>
      </c>
      <c r="D223" s="4" t="s">
        <v>399</v>
      </c>
      <c r="E223" s="4" t="s">
        <v>1387</v>
      </c>
      <c r="F223" s="2">
        <v>2514</v>
      </c>
      <c r="G223" s="6"/>
      <c r="H223" s="33">
        <v>1</v>
      </c>
      <c r="I223" s="4" t="s">
        <v>22</v>
      </c>
      <c r="J223" s="15">
        <v>73942.210000000006</v>
      </c>
      <c r="K223" s="16">
        <v>73942.210000000006</v>
      </c>
      <c r="L223" s="17">
        <v>85389000</v>
      </c>
      <c r="M223" s="18">
        <v>0.15</v>
      </c>
      <c r="N223" s="16"/>
      <c r="O223" s="16"/>
      <c r="P223" s="16"/>
      <c r="Q223" s="18">
        <v>0.1</v>
      </c>
      <c r="R223" s="16"/>
      <c r="S223" s="19">
        <v>0.18</v>
      </c>
      <c r="T223" s="16" t="s">
        <v>67</v>
      </c>
      <c r="U223" s="20">
        <v>11091.3315</v>
      </c>
      <c r="V223" s="21"/>
      <c r="W223" s="21">
        <v>1109.1331500000001</v>
      </c>
      <c r="X223" s="21">
        <v>15505.681436999999</v>
      </c>
      <c r="Y223" s="22">
        <v>27706.146087000001</v>
      </c>
      <c r="Z223" s="23">
        <v>171701244330</v>
      </c>
      <c r="AA223" s="24" t="s">
        <v>397</v>
      </c>
      <c r="AB223" t="s">
        <v>1813</v>
      </c>
      <c r="AC223">
        <v>2021</v>
      </c>
      <c r="AD223">
        <v>2023</v>
      </c>
      <c r="AF223" s="37">
        <f>VLOOKUP(AB223,Sheet2!$C$3:$E$8,3,FALSE)</f>
        <v>0.3</v>
      </c>
      <c r="AG223" s="11">
        <f t="shared" si="6"/>
        <v>51759.546999999999</v>
      </c>
    </row>
    <row r="224" spans="1:33">
      <c r="A224" s="2">
        <f t="shared" si="7"/>
        <v>221</v>
      </c>
      <c r="B224" s="2">
        <v>158</v>
      </c>
      <c r="C224" s="3" t="s">
        <v>966</v>
      </c>
      <c r="D224" s="4" t="s">
        <v>1024</v>
      </c>
      <c r="E224" s="4" t="s">
        <v>1785</v>
      </c>
      <c r="F224" s="2">
        <v>1584</v>
      </c>
      <c r="G224" s="6"/>
      <c r="H224" s="5">
        <v>2</v>
      </c>
      <c r="I224" s="4" t="s">
        <v>22</v>
      </c>
      <c r="J224" s="15">
        <v>73859.69</v>
      </c>
      <c r="K224" s="16">
        <v>73859.69</v>
      </c>
      <c r="L224" s="17">
        <v>848190</v>
      </c>
      <c r="M224" s="18">
        <v>7.4999999999999997E-2</v>
      </c>
      <c r="N224" s="16"/>
      <c r="O224" s="16"/>
      <c r="P224" s="16"/>
      <c r="Q224" s="18">
        <v>0.1</v>
      </c>
      <c r="R224" s="16"/>
      <c r="S224" s="19">
        <v>0.18</v>
      </c>
      <c r="T224" s="16" t="s">
        <v>1025</v>
      </c>
      <c r="U224" s="20">
        <v>5539.4767499999998</v>
      </c>
      <c r="V224" s="21"/>
      <c r="W224" s="21">
        <v>553.947675</v>
      </c>
      <c r="X224" s="21">
        <v>14391.560596500001</v>
      </c>
      <c r="Y224" s="22">
        <v>20484.985021500001</v>
      </c>
      <c r="Z224" s="23"/>
      <c r="AA224" s="24"/>
      <c r="AB224" t="s">
        <v>1810</v>
      </c>
      <c r="AC224">
        <v>2021</v>
      </c>
      <c r="AD224">
        <v>2023</v>
      </c>
      <c r="AF224" s="37">
        <f>VLOOKUP(AB224,Sheet2!$C$3:$E$8,3,FALSE)</f>
        <v>0.1</v>
      </c>
      <c r="AG224" s="11">
        <f t="shared" si="6"/>
        <v>66473.721000000005</v>
      </c>
    </row>
    <row r="225" spans="1:33">
      <c r="A225" s="2">
        <f t="shared" si="7"/>
        <v>222</v>
      </c>
      <c r="B225" s="2">
        <v>183</v>
      </c>
      <c r="C225" s="3" t="s">
        <v>68</v>
      </c>
      <c r="D225" s="4" t="s">
        <v>1080</v>
      </c>
      <c r="E225" s="4" t="s">
        <v>1807</v>
      </c>
      <c r="F225" s="2">
        <v>2325</v>
      </c>
      <c r="G225" s="6"/>
      <c r="H225" s="33">
        <v>36</v>
      </c>
      <c r="I225" s="4" t="s">
        <v>76</v>
      </c>
      <c r="J225" s="15">
        <v>73335.509999999893</v>
      </c>
      <c r="K225" s="16">
        <v>73335.509999999893</v>
      </c>
      <c r="L225" s="17">
        <v>27101999</v>
      </c>
      <c r="M225" s="18">
        <v>7.4999999999999997E-2</v>
      </c>
      <c r="N225" s="16"/>
      <c r="O225" s="16"/>
      <c r="P225" s="16"/>
      <c r="Q225" s="18">
        <v>0.1</v>
      </c>
      <c r="R225" s="16"/>
      <c r="S225" s="19">
        <v>0.18</v>
      </c>
      <c r="T225" s="16" t="s">
        <v>1081</v>
      </c>
      <c r="U225" s="20">
        <v>5500.1632499999914</v>
      </c>
      <c r="V225" s="21"/>
      <c r="W225" s="21">
        <v>550.01632499999914</v>
      </c>
      <c r="X225" s="21">
        <v>14289.424123499981</v>
      </c>
      <c r="Y225" s="22">
        <v>20339.603698499974</v>
      </c>
      <c r="Z225" s="23"/>
      <c r="AA225" s="24"/>
      <c r="AB225" t="s">
        <v>1812</v>
      </c>
      <c r="AC225">
        <v>2021</v>
      </c>
      <c r="AD225">
        <v>2023</v>
      </c>
      <c r="AE225" t="s">
        <v>1829</v>
      </c>
      <c r="AF225" s="47">
        <v>0.3</v>
      </c>
      <c r="AG225" s="11">
        <f t="shared" si="6"/>
        <v>51334.856999999924</v>
      </c>
    </row>
    <row r="226" spans="1:33">
      <c r="A226" s="2">
        <f t="shared" si="7"/>
        <v>223</v>
      </c>
      <c r="B226" s="2">
        <v>294</v>
      </c>
      <c r="C226" s="3" t="s">
        <v>617</v>
      </c>
      <c r="D226" s="4" t="s">
        <v>691</v>
      </c>
      <c r="E226" s="4" t="s">
        <v>1619</v>
      </c>
      <c r="F226" s="2">
        <v>18908</v>
      </c>
      <c r="G226" s="6"/>
      <c r="H226" s="33">
        <v>4</v>
      </c>
      <c r="I226" s="4" t="s">
        <v>22</v>
      </c>
      <c r="J226" s="15">
        <v>18072</v>
      </c>
      <c r="K226" s="16">
        <v>72288</v>
      </c>
      <c r="L226" s="17">
        <v>85446020</v>
      </c>
      <c r="M226" s="18">
        <v>0.1</v>
      </c>
      <c r="N226" s="16"/>
      <c r="O226" s="16"/>
      <c r="P226" s="16"/>
      <c r="Q226" s="18">
        <v>0.1</v>
      </c>
      <c r="R226" s="16"/>
      <c r="S226" s="19">
        <v>0.18</v>
      </c>
      <c r="T226" s="16" t="s">
        <v>35</v>
      </c>
      <c r="U226" s="20">
        <v>7228.8</v>
      </c>
      <c r="V226" s="21"/>
      <c r="W226" s="21">
        <v>722.88000000000011</v>
      </c>
      <c r="X226" s="21">
        <v>14443.142400000001</v>
      </c>
      <c r="Y226" s="22">
        <v>22394.822400000001</v>
      </c>
      <c r="Z226" s="23">
        <v>171902950774</v>
      </c>
      <c r="AA226" s="24" t="s">
        <v>619</v>
      </c>
      <c r="AB226" t="s">
        <v>1813</v>
      </c>
      <c r="AC226">
        <v>2021</v>
      </c>
      <c r="AD226">
        <v>2023</v>
      </c>
      <c r="AF226" s="37">
        <f>VLOOKUP(AB226,Sheet2!$C$3:$E$8,3,FALSE)</f>
        <v>0.3</v>
      </c>
      <c r="AG226" s="11">
        <f t="shared" si="6"/>
        <v>50601.599999999999</v>
      </c>
    </row>
    <row r="227" spans="1:33">
      <c r="A227" s="2">
        <f t="shared" si="7"/>
        <v>224</v>
      </c>
      <c r="B227" s="2">
        <v>118</v>
      </c>
      <c r="C227" s="3" t="s">
        <v>905</v>
      </c>
      <c r="D227" s="4" t="s">
        <v>940</v>
      </c>
      <c r="E227" s="4" t="s">
        <v>1745</v>
      </c>
      <c r="F227" s="2">
        <v>684</v>
      </c>
      <c r="G227" s="6"/>
      <c r="H227" s="5">
        <v>1</v>
      </c>
      <c r="I227" s="4" t="s">
        <v>22</v>
      </c>
      <c r="J227" s="15">
        <v>72140.169999999896</v>
      </c>
      <c r="K227" s="16">
        <v>72140.169999999896</v>
      </c>
      <c r="L227" s="17">
        <v>84834000</v>
      </c>
      <c r="M227" s="18">
        <v>7.4999999999999997E-2</v>
      </c>
      <c r="N227" s="16"/>
      <c r="O227" s="16"/>
      <c r="P227" s="16"/>
      <c r="Q227" s="18">
        <v>0.1</v>
      </c>
      <c r="R227" s="16"/>
      <c r="S227" s="19">
        <v>0.18</v>
      </c>
      <c r="T227" s="16" t="s">
        <v>941</v>
      </c>
      <c r="U227" s="20">
        <v>5410.5127499999917</v>
      </c>
      <c r="V227" s="21"/>
      <c r="W227" s="21">
        <v>541.05127499999924</v>
      </c>
      <c r="X227" s="21">
        <v>14056.512124499981</v>
      </c>
      <c r="Y227" s="22">
        <v>20008.076149499972</v>
      </c>
      <c r="Z227" s="23"/>
      <c r="AA227" s="24"/>
      <c r="AB227" t="s">
        <v>1810</v>
      </c>
      <c r="AC227">
        <v>2021</v>
      </c>
      <c r="AD227">
        <v>2023</v>
      </c>
      <c r="AF227" s="37">
        <f>VLOOKUP(AB227,Sheet2!$C$3:$E$8,3,FALSE)</f>
        <v>0.1</v>
      </c>
      <c r="AG227" s="11">
        <f t="shared" si="6"/>
        <v>64926.152999999911</v>
      </c>
    </row>
    <row r="228" spans="1:33">
      <c r="A228" s="2">
        <f t="shared" si="7"/>
        <v>225</v>
      </c>
      <c r="B228" s="2">
        <v>37</v>
      </c>
      <c r="C228" s="3" t="s">
        <v>476</v>
      </c>
      <c r="D228" s="4" t="s">
        <v>477</v>
      </c>
      <c r="E228" s="4" t="s">
        <v>1438</v>
      </c>
      <c r="F228" s="2">
        <v>6585</v>
      </c>
      <c r="G228" s="6"/>
      <c r="H228" s="33">
        <v>1</v>
      </c>
      <c r="I228" s="4" t="s">
        <v>22</v>
      </c>
      <c r="J228" s="15">
        <v>71711.539999999994</v>
      </c>
      <c r="K228" s="16">
        <v>71711.539999999994</v>
      </c>
      <c r="L228" s="17">
        <v>84836090</v>
      </c>
      <c r="M228" s="18">
        <v>7.4999999999999997E-2</v>
      </c>
      <c r="N228" s="16"/>
      <c r="O228" s="16"/>
      <c r="P228" s="16"/>
      <c r="Q228" s="18">
        <v>0.1</v>
      </c>
      <c r="R228" s="16"/>
      <c r="S228" s="19">
        <v>0.18</v>
      </c>
      <c r="T228" s="16" t="s">
        <v>23</v>
      </c>
      <c r="U228" s="20">
        <v>5378.365499999999</v>
      </c>
      <c r="V228" s="21"/>
      <c r="W228" s="21">
        <v>537.83654999999987</v>
      </c>
      <c r="X228" s="21">
        <v>13972.993568999997</v>
      </c>
      <c r="Y228" s="22">
        <v>19889.195618999995</v>
      </c>
      <c r="Z228" s="23">
        <v>171800556900</v>
      </c>
      <c r="AA228" s="24" t="s">
        <v>478</v>
      </c>
      <c r="AB228" t="s">
        <v>1810</v>
      </c>
      <c r="AC228">
        <v>2021</v>
      </c>
      <c r="AD228">
        <v>2023</v>
      </c>
      <c r="AF228" s="37">
        <f>VLOOKUP(AB228,Sheet2!$C$3:$E$8,3,FALSE)</f>
        <v>0.1</v>
      </c>
      <c r="AG228" s="11">
        <f t="shared" si="6"/>
        <v>64540.385999999999</v>
      </c>
    </row>
    <row r="229" spans="1:33">
      <c r="A229" s="2">
        <f t="shared" si="7"/>
        <v>226</v>
      </c>
      <c r="B229" s="2">
        <v>34</v>
      </c>
      <c r="C229" s="3" t="s">
        <v>37</v>
      </c>
      <c r="D229" s="4" t="s">
        <v>772</v>
      </c>
      <c r="E229" s="4" t="s">
        <v>1661</v>
      </c>
      <c r="F229" s="2">
        <v>59</v>
      </c>
      <c r="G229" s="6"/>
      <c r="H229" s="33">
        <v>2</v>
      </c>
      <c r="I229" s="4" t="s">
        <v>22</v>
      </c>
      <c r="J229" s="15">
        <v>70943.419999999896</v>
      </c>
      <c r="K229" s="16">
        <v>70943.419999999896</v>
      </c>
      <c r="L229" s="17">
        <v>85389000</v>
      </c>
      <c r="M229" s="18">
        <v>7.4999999999999997E-2</v>
      </c>
      <c r="N229" s="16"/>
      <c r="O229" s="16"/>
      <c r="P229" s="16"/>
      <c r="Q229" s="18">
        <v>0.1</v>
      </c>
      <c r="R229" s="16"/>
      <c r="S229" s="19">
        <v>0.18</v>
      </c>
      <c r="T229" s="16" t="s">
        <v>773</v>
      </c>
      <c r="U229" s="20">
        <v>5320.7564999999922</v>
      </c>
      <c r="V229" s="21"/>
      <c r="W229" s="21">
        <v>532.0756499999992</v>
      </c>
      <c r="X229" s="21">
        <v>13823.325386999979</v>
      </c>
      <c r="Y229" s="22">
        <v>19676.15753699997</v>
      </c>
      <c r="Z229" s="23"/>
      <c r="AA229" s="24"/>
      <c r="AB229" t="s">
        <v>1810</v>
      </c>
      <c r="AC229">
        <v>2021</v>
      </c>
      <c r="AD229">
        <v>2023</v>
      </c>
      <c r="AF229" s="37">
        <f>VLOOKUP(AB229,Sheet2!$C$3:$E$8,3,FALSE)</f>
        <v>0.1</v>
      </c>
      <c r="AG229" s="11">
        <f t="shared" si="6"/>
        <v>63849.077999999907</v>
      </c>
    </row>
    <row r="230" spans="1:33">
      <c r="A230" s="2">
        <f t="shared" si="7"/>
        <v>227</v>
      </c>
      <c r="B230" s="2">
        <v>83</v>
      </c>
      <c r="C230" s="3" t="s">
        <v>395</v>
      </c>
      <c r="D230" s="4" t="s">
        <v>868</v>
      </c>
      <c r="E230" s="4" t="s">
        <v>1710</v>
      </c>
      <c r="F230" s="2">
        <v>312</v>
      </c>
      <c r="G230" s="6"/>
      <c r="H230" s="33">
        <v>2</v>
      </c>
      <c r="I230" s="4" t="s">
        <v>22</v>
      </c>
      <c r="J230" s="15">
        <v>70455.520000000004</v>
      </c>
      <c r="K230" s="16">
        <v>70455.520000000004</v>
      </c>
      <c r="L230" s="17">
        <v>85389040</v>
      </c>
      <c r="M230" s="18">
        <v>7.4999999999999997E-2</v>
      </c>
      <c r="N230" s="16"/>
      <c r="O230" s="16"/>
      <c r="P230" s="16"/>
      <c r="Q230" s="18">
        <v>0.1</v>
      </c>
      <c r="R230" s="16"/>
      <c r="S230" s="19">
        <v>0.18</v>
      </c>
      <c r="T230" s="16" t="s">
        <v>869</v>
      </c>
      <c r="U230" s="20">
        <v>5284.1639999999998</v>
      </c>
      <c r="V230" s="21"/>
      <c r="W230" s="21">
        <v>528.41639999999995</v>
      </c>
      <c r="X230" s="21">
        <v>13728.258072000001</v>
      </c>
      <c r="Y230" s="22">
        <v>19540.838471999999</v>
      </c>
      <c r="Z230" s="23"/>
      <c r="AA230" s="24"/>
      <c r="AB230" t="s">
        <v>1813</v>
      </c>
      <c r="AC230">
        <v>2021</v>
      </c>
      <c r="AD230">
        <v>2023</v>
      </c>
      <c r="AF230" s="37">
        <f>VLOOKUP(AB230,Sheet2!$C$3:$E$8,3,FALSE)</f>
        <v>0.3</v>
      </c>
      <c r="AG230" s="11">
        <f t="shared" si="6"/>
        <v>49318.864000000001</v>
      </c>
    </row>
    <row r="231" spans="1:33">
      <c r="A231" s="2">
        <f t="shared" si="7"/>
        <v>228</v>
      </c>
      <c r="B231" s="2">
        <v>187</v>
      </c>
      <c r="C231" s="3" t="s">
        <v>77</v>
      </c>
      <c r="D231" s="4" t="s">
        <v>157</v>
      </c>
      <c r="E231" s="4" t="s">
        <v>1174</v>
      </c>
      <c r="F231" s="2">
        <v>1090</v>
      </c>
      <c r="G231" s="6"/>
      <c r="H231" s="33">
        <v>4</v>
      </c>
      <c r="I231" s="4" t="s">
        <v>22</v>
      </c>
      <c r="J231" s="15">
        <v>17472.400000000001</v>
      </c>
      <c r="K231" s="16">
        <v>69889.600000000006</v>
      </c>
      <c r="L231" s="17">
        <v>73181500</v>
      </c>
      <c r="M231" s="18">
        <v>0.25</v>
      </c>
      <c r="N231" s="16"/>
      <c r="O231" s="16"/>
      <c r="P231" s="16"/>
      <c r="Q231" s="18">
        <v>0.1</v>
      </c>
      <c r="R231" s="16"/>
      <c r="S231" s="19">
        <v>0.18</v>
      </c>
      <c r="T231" s="16" t="s">
        <v>36</v>
      </c>
      <c r="U231" s="20">
        <v>17472.400000000001</v>
      </c>
      <c r="V231" s="21"/>
      <c r="W231" s="21">
        <v>1747.2400000000002</v>
      </c>
      <c r="X231" s="21">
        <v>16039.663200000001</v>
      </c>
      <c r="Y231" s="22">
        <v>35259.303200000002</v>
      </c>
      <c r="Z231" s="23">
        <v>171902524253</v>
      </c>
      <c r="AA231" s="24" t="s">
        <v>79</v>
      </c>
      <c r="AB231" t="s">
        <v>1810</v>
      </c>
      <c r="AC231">
        <v>2021</v>
      </c>
      <c r="AD231">
        <v>2023</v>
      </c>
      <c r="AF231" s="37">
        <f>VLOOKUP(AB231,Sheet2!$C$3:$E$8,3,FALSE)</f>
        <v>0.1</v>
      </c>
      <c r="AG231" s="11">
        <f t="shared" si="6"/>
        <v>62900.640000000007</v>
      </c>
    </row>
    <row r="232" spans="1:33">
      <c r="A232" s="2">
        <f t="shared" si="7"/>
        <v>229</v>
      </c>
      <c r="B232" s="2">
        <v>141</v>
      </c>
      <c r="C232" s="3" t="s">
        <v>611</v>
      </c>
      <c r="D232" s="4" t="s">
        <v>990</v>
      </c>
      <c r="E232" s="4" t="s">
        <v>1768</v>
      </c>
      <c r="F232" s="2">
        <v>1101</v>
      </c>
      <c r="G232" s="6"/>
      <c r="H232" s="33">
        <v>2</v>
      </c>
      <c r="I232" s="4" t="s">
        <v>22</v>
      </c>
      <c r="J232" s="15">
        <v>69756.350000000006</v>
      </c>
      <c r="K232" s="16">
        <v>69756.350000000006</v>
      </c>
      <c r="L232" s="17">
        <v>85366990</v>
      </c>
      <c r="M232" s="18">
        <v>7.4999999999999997E-2</v>
      </c>
      <c r="N232" s="16"/>
      <c r="O232" s="16"/>
      <c r="P232" s="16"/>
      <c r="Q232" s="18">
        <v>0.1</v>
      </c>
      <c r="R232" s="16"/>
      <c r="S232" s="19">
        <v>0.18</v>
      </c>
      <c r="T232" s="16" t="s">
        <v>991</v>
      </c>
      <c r="U232" s="20">
        <v>5231.7262500000006</v>
      </c>
      <c r="V232" s="21"/>
      <c r="W232" s="21">
        <v>523.17262500000004</v>
      </c>
      <c r="X232" s="21">
        <v>13592.024797500004</v>
      </c>
      <c r="Y232" s="22">
        <v>19346.923672500005</v>
      </c>
      <c r="Z232" s="23"/>
      <c r="AA232" s="24"/>
      <c r="AB232" t="s">
        <v>1813</v>
      </c>
      <c r="AC232">
        <v>2021</v>
      </c>
      <c r="AD232">
        <v>2023</v>
      </c>
      <c r="AF232" s="37">
        <f>VLOOKUP(AB232,Sheet2!$C$3:$E$8,3,FALSE)</f>
        <v>0.3</v>
      </c>
      <c r="AG232" s="11">
        <f t="shared" si="6"/>
        <v>48829.445</v>
      </c>
    </row>
    <row r="233" spans="1:33">
      <c r="A233" s="2">
        <f t="shared" si="7"/>
        <v>230</v>
      </c>
      <c r="B233" s="2">
        <v>12</v>
      </c>
      <c r="C233" s="3" t="s">
        <v>268</v>
      </c>
      <c r="D233" s="4" t="s">
        <v>278</v>
      </c>
      <c r="E233" s="4" t="s">
        <v>1279</v>
      </c>
      <c r="F233" s="2">
        <v>1507</v>
      </c>
      <c r="G233" s="6"/>
      <c r="H233" s="5">
        <v>1</v>
      </c>
      <c r="I233" s="4" t="s">
        <v>22</v>
      </c>
      <c r="J233" s="15">
        <v>68182.429999999993</v>
      </c>
      <c r="K233" s="16">
        <v>68182.429999999993</v>
      </c>
      <c r="L233" s="17">
        <v>85015110</v>
      </c>
      <c r="M233" s="18">
        <v>0.15</v>
      </c>
      <c r="N233" s="16"/>
      <c r="O233" s="16"/>
      <c r="P233" s="16"/>
      <c r="Q233" s="18">
        <v>0.1</v>
      </c>
      <c r="R233" s="16"/>
      <c r="S233" s="19">
        <v>0.18</v>
      </c>
      <c r="T233" s="16" t="s">
        <v>267</v>
      </c>
      <c r="U233" s="20">
        <v>10227.364499999998</v>
      </c>
      <c r="V233" s="21"/>
      <c r="W233" s="21">
        <v>1022.7364499999999</v>
      </c>
      <c r="X233" s="21">
        <v>14297.855570999996</v>
      </c>
      <c r="Y233" s="22">
        <v>25547.956520999993</v>
      </c>
      <c r="Z233" s="23">
        <v>171801881672</v>
      </c>
      <c r="AA233" s="24" t="s">
        <v>270</v>
      </c>
      <c r="AB233" t="s">
        <v>1810</v>
      </c>
      <c r="AC233">
        <v>2021</v>
      </c>
      <c r="AD233">
        <v>2023</v>
      </c>
      <c r="AF233" s="37">
        <f>VLOOKUP(AB233,Sheet2!$C$3:$E$8,3,FALSE)</f>
        <v>0.1</v>
      </c>
      <c r="AG233" s="11">
        <f t="shared" si="6"/>
        <v>61364.186999999998</v>
      </c>
    </row>
    <row r="234" spans="1:33">
      <c r="A234" s="2">
        <f t="shared" si="7"/>
        <v>231</v>
      </c>
      <c r="B234" s="2">
        <v>4</v>
      </c>
      <c r="C234" s="3" t="s">
        <v>459</v>
      </c>
      <c r="D234" s="4" t="s">
        <v>463</v>
      </c>
      <c r="E234" s="4" t="s">
        <v>1428</v>
      </c>
      <c r="F234" s="2">
        <v>4849</v>
      </c>
      <c r="G234" s="6"/>
      <c r="H234" s="5">
        <v>10</v>
      </c>
      <c r="I234" s="4" t="s">
        <v>22</v>
      </c>
      <c r="J234" s="15">
        <v>6810.6119999999992</v>
      </c>
      <c r="K234" s="16">
        <v>68106.12</v>
      </c>
      <c r="L234" s="17">
        <v>84849000</v>
      </c>
      <c r="M234" s="18">
        <v>7.4999999999999997E-2</v>
      </c>
      <c r="N234" s="16"/>
      <c r="O234" s="16"/>
      <c r="P234" s="16"/>
      <c r="Q234" s="18">
        <v>0.1</v>
      </c>
      <c r="R234" s="16"/>
      <c r="S234" s="19">
        <v>0.18</v>
      </c>
      <c r="T234" s="16" t="s">
        <v>24</v>
      </c>
      <c r="U234" s="20">
        <v>5107.9589999999998</v>
      </c>
      <c r="V234" s="21"/>
      <c r="W234" s="21">
        <v>510.79590000000002</v>
      </c>
      <c r="X234" s="21">
        <v>13270.477481999998</v>
      </c>
      <c r="Y234" s="22">
        <v>18889.232381999998</v>
      </c>
      <c r="Z234" s="23">
        <v>171702522655</v>
      </c>
      <c r="AA234" s="24" t="s">
        <v>461</v>
      </c>
      <c r="AB234" t="s">
        <v>1811</v>
      </c>
      <c r="AC234">
        <v>2021</v>
      </c>
      <c r="AD234">
        <v>2023</v>
      </c>
      <c r="AF234" s="37">
        <f>VLOOKUP(AB234,Sheet2!$C$3:$E$8,3,FALSE)</f>
        <v>0.5</v>
      </c>
      <c r="AG234" s="11">
        <f t="shared" si="6"/>
        <v>34053.06</v>
      </c>
    </row>
    <row r="235" spans="1:33">
      <c r="A235" s="2">
        <f t="shared" si="7"/>
        <v>232</v>
      </c>
      <c r="B235" s="2">
        <v>73</v>
      </c>
      <c r="C235" s="3" t="s">
        <v>448</v>
      </c>
      <c r="D235" s="4" t="s">
        <v>519</v>
      </c>
      <c r="E235" s="4" t="s">
        <v>1474</v>
      </c>
      <c r="F235" s="2">
        <v>7215</v>
      </c>
      <c r="G235" s="6"/>
      <c r="H235" s="33">
        <v>1</v>
      </c>
      <c r="I235" s="4" t="s">
        <v>22</v>
      </c>
      <c r="J235" s="15">
        <v>67335.91</v>
      </c>
      <c r="K235" s="16">
        <v>67335.91</v>
      </c>
      <c r="L235" s="17">
        <v>84229090</v>
      </c>
      <c r="M235" s="18">
        <v>7.4999999999999997E-2</v>
      </c>
      <c r="N235" s="16"/>
      <c r="O235" s="16"/>
      <c r="P235" s="16"/>
      <c r="Q235" s="18">
        <v>0.1</v>
      </c>
      <c r="R235" s="16"/>
      <c r="S235" s="19">
        <v>0.18</v>
      </c>
      <c r="T235" s="16" t="s">
        <v>496</v>
      </c>
      <c r="U235" s="20">
        <v>5050.1932500000003</v>
      </c>
      <c r="V235" s="21"/>
      <c r="W235" s="21">
        <v>505.01932500000004</v>
      </c>
      <c r="X235" s="21">
        <v>13120.4020635</v>
      </c>
      <c r="Y235" s="22">
        <v>18675.614638499999</v>
      </c>
      <c r="Z235" s="23">
        <v>171801924210</v>
      </c>
      <c r="AA235" s="24" t="s">
        <v>450</v>
      </c>
      <c r="AB235" t="s">
        <v>1810</v>
      </c>
      <c r="AC235">
        <v>2021</v>
      </c>
      <c r="AD235">
        <v>2023</v>
      </c>
      <c r="AF235" s="37">
        <f>VLOOKUP(AB235,Sheet2!$C$3:$E$8,3,FALSE)</f>
        <v>0.1</v>
      </c>
      <c r="AG235" s="11">
        <f t="shared" si="6"/>
        <v>60602.319000000003</v>
      </c>
    </row>
    <row r="236" spans="1:33">
      <c r="A236" s="2">
        <f t="shared" si="7"/>
        <v>233</v>
      </c>
      <c r="B236" s="2">
        <v>47</v>
      </c>
      <c r="C236" s="3" t="s">
        <v>37</v>
      </c>
      <c r="D236" s="4" t="s">
        <v>798</v>
      </c>
      <c r="E236" s="4" t="s">
        <v>1674</v>
      </c>
      <c r="F236" s="2">
        <v>72</v>
      </c>
      <c r="G236" s="6"/>
      <c r="H236" s="33">
        <v>1</v>
      </c>
      <c r="I236" s="4" t="s">
        <v>22</v>
      </c>
      <c r="J236" s="15">
        <v>67273.52</v>
      </c>
      <c r="K236" s="16">
        <v>67273.52</v>
      </c>
      <c r="L236" s="17">
        <v>85389000</v>
      </c>
      <c r="M236" s="18">
        <v>7.4999999999999997E-2</v>
      </c>
      <c r="N236" s="16"/>
      <c r="O236" s="16"/>
      <c r="P236" s="16"/>
      <c r="Q236" s="18">
        <v>0.1</v>
      </c>
      <c r="R236" s="16"/>
      <c r="S236" s="19">
        <v>0.18</v>
      </c>
      <c r="T236" s="16" t="s">
        <v>799</v>
      </c>
      <c r="U236" s="20">
        <v>5045.5140000000001</v>
      </c>
      <c r="V236" s="21"/>
      <c r="W236" s="21">
        <v>504.55140000000006</v>
      </c>
      <c r="X236" s="21">
        <v>13108.245371999999</v>
      </c>
      <c r="Y236" s="22">
        <v>18658.310772000001</v>
      </c>
      <c r="Z236" s="23"/>
      <c r="AA236" s="24"/>
      <c r="AB236" t="s">
        <v>1810</v>
      </c>
      <c r="AC236">
        <v>2021</v>
      </c>
      <c r="AD236">
        <v>2023</v>
      </c>
      <c r="AF236" s="37">
        <f>VLOOKUP(AB236,Sheet2!$C$3:$E$8,3,FALSE)</f>
        <v>0.1</v>
      </c>
      <c r="AG236" s="11">
        <f t="shared" si="6"/>
        <v>60546.168000000005</v>
      </c>
    </row>
    <row r="237" spans="1:33">
      <c r="A237" s="2">
        <f t="shared" si="7"/>
        <v>234</v>
      </c>
      <c r="B237" s="2">
        <v>127</v>
      </c>
      <c r="C237" s="3" t="s">
        <v>423</v>
      </c>
      <c r="D237" s="4" t="s">
        <v>628</v>
      </c>
      <c r="E237" s="4" t="s">
        <v>1557</v>
      </c>
      <c r="F237" s="2">
        <v>17056</v>
      </c>
      <c r="G237" s="6"/>
      <c r="H237" s="33">
        <v>1</v>
      </c>
      <c r="I237" s="4" t="s">
        <v>22</v>
      </c>
      <c r="J237" s="15">
        <v>66520</v>
      </c>
      <c r="K237" s="16">
        <v>66520</v>
      </c>
      <c r="L237" s="17">
        <v>84219900</v>
      </c>
      <c r="M237" s="18">
        <v>0.1</v>
      </c>
      <c r="N237" s="16"/>
      <c r="O237" s="16"/>
      <c r="P237" s="16"/>
      <c r="Q237" s="18">
        <v>0.1</v>
      </c>
      <c r="R237" s="16"/>
      <c r="S237" s="19">
        <v>0.18</v>
      </c>
      <c r="T237" s="16" t="s">
        <v>25</v>
      </c>
      <c r="U237" s="20">
        <v>6652</v>
      </c>
      <c r="V237" s="21"/>
      <c r="W237" s="21">
        <v>665.2</v>
      </c>
      <c r="X237" s="21">
        <v>13290.695999999998</v>
      </c>
      <c r="Y237" s="22">
        <v>20607.895999999997</v>
      </c>
      <c r="Z237" s="23">
        <v>171803185595</v>
      </c>
      <c r="AA237" s="24" t="s">
        <v>425</v>
      </c>
      <c r="AB237" t="s">
        <v>1810</v>
      </c>
      <c r="AC237">
        <v>2021</v>
      </c>
      <c r="AD237">
        <v>2023</v>
      </c>
      <c r="AF237" s="37">
        <f>VLOOKUP(AB237,Sheet2!$C$3:$E$8,3,FALSE)</f>
        <v>0.1</v>
      </c>
      <c r="AG237" s="11">
        <f t="shared" si="6"/>
        <v>59868</v>
      </c>
    </row>
    <row r="238" spans="1:33">
      <c r="A238" s="2">
        <f t="shared" si="7"/>
        <v>235</v>
      </c>
      <c r="B238" s="2">
        <v>65</v>
      </c>
      <c r="C238" s="3" t="s">
        <v>616</v>
      </c>
      <c r="D238" s="4" t="s">
        <v>833</v>
      </c>
      <c r="E238" s="4" t="s">
        <v>1692</v>
      </c>
      <c r="F238" s="2">
        <v>92</v>
      </c>
      <c r="G238" s="6"/>
      <c r="H238" s="5">
        <v>14</v>
      </c>
      <c r="I238" s="4" t="s">
        <v>22</v>
      </c>
      <c r="J238" s="15">
        <v>65820.679999999906</v>
      </c>
      <c r="K238" s="16">
        <v>65820.679999999906</v>
      </c>
      <c r="L238" s="17">
        <v>848310</v>
      </c>
      <c r="M238" s="18">
        <v>7.4999999999999997E-2</v>
      </c>
      <c r="N238" s="16"/>
      <c r="O238" s="16"/>
      <c r="P238" s="16"/>
      <c r="Q238" s="18">
        <v>0.1</v>
      </c>
      <c r="R238" s="16"/>
      <c r="S238" s="19">
        <v>0.18</v>
      </c>
      <c r="T238" s="16" t="s">
        <v>834</v>
      </c>
      <c r="U238" s="20">
        <v>4936.5509999999931</v>
      </c>
      <c r="V238" s="21"/>
      <c r="W238" s="21">
        <v>493.65509999999932</v>
      </c>
      <c r="X238" s="21">
        <v>12825.159497999981</v>
      </c>
      <c r="Y238" s="22">
        <v>18255.365597999975</v>
      </c>
      <c r="Z238" s="23"/>
      <c r="AA238" s="24"/>
      <c r="AB238" t="s">
        <v>1810</v>
      </c>
      <c r="AC238">
        <v>2021</v>
      </c>
      <c r="AD238">
        <v>2023</v>
      </c>
      <c r="AF238" s="37">
        <f>VLOOKUP(AB238,Sheet2!$C$3:$E$8,3,FALSE)</f>
        <v>0.1</v>
      </c>
      <c r="AG238" s="11">
        <f t="shared" si="6"/>
        <v>59238.611999999914</v>
      </c>
    </row>
    <row r="239" spans="1:33">
      <c r="A239" s="2">
        <f t="shared" si="7"/>
        <v>236</v>
      </c>
      <c r="B239" s="2">
        <v>70</v>
      </c>
      <c r="C239" s="3" t="s">
        <v>448</v>
      </c>
      <c r="D239" s="4" t="s">
        <v>516</v>
      </c>
      <c r="E239" s="4" t="s">
        <v>1471</v>
      </c>
      <c r="F239" s="2">
        <v>7212</v>
      </c>
      <c r="G239" s="6"/>
      <c r="H239" s="33">
        <v>1</v>
      </c>
      <c r="I239" s="4" t="s">
        <v>22</v>
      </c>
      <c r="J239" s="15">
        <v>65753.320000000007</v>
      </c>
      <c r="K239" s="16">
        <v>65753.320000000007</v>
      </c>
      <c r="L239" s="17">
        <v>84312090</v>
      </c>
      <c r="M239" s="18">
        <v>7.4999999999999997E-2</v>
      </c>
      <c r="N239" s="16"/>
      <c r="O239" s="16"/>
      <c r="P239" s="16"/>
      <c r="Q239" s="18">
        <v>0.1</v>
      </c>
      <c r="R239" s="16"/>
      <c r="S239" s="19">
        <v>0.18</v>
      </c>
      <c r="T239" s="16" t="s">
        <v>35</v>
      </c>
      <c r="U239" s="20">
        <v>4931.4990000000007</v>
      </c>
      <c r="V239" s="21"/>
      <c r="W239" s="21">
        <v>493.14990000000012</v>
      </c>
      <c r="X239" s="21">
        <v>12812.034402000001</v>
      </c>
      <c r="Y239" s="22">
        <v>18236.683302000001</v>
      </c>
      <c r="Z239" s="23">
        <v>171801924210</v>
      </c>
      <c r="AA239" s="24" t="s">
        <v>450</v>
      </c>
      <c r="AB239" t="s">
        <v>1810</v>
      </c>
      <c r="AC239">
        <v>2021</v>
      </c>
      <c r="AD239">
        <v>2023</v>
      </c>
      <c r="AF239" s="37">
        <f>VLOOKUP(AB239,Sheet2!$C$3:$E$8,3,FALSE)</f>
        <v>0.1</v>
      </c>
      <c r="AG239" s="11">
        <f t="shared" si="6"/>
        <v>59177.988000000005</v>
      </c>
    </row>
    <row r="240" spans="1:33">
      <c r="A240" s="2">
        <f t="shared" si="7"/>
        <v>237</v>
      </c>
      <c r="B240" s="2">
        <v>132</v>
      </c>
      <c r="C240" s="3" t="s">
        <v>77</v>
      </c>
      <c r="D240" s="4" t="s">
        <v>100</v>
      </c>
      <c r="E240" s="4" t="s">
        <v>1120</v>
      </c>
      <c r="F240" s="2">
        <v>604</v>
      </c>
      <c r="G240" s="6"/>
      <c r="H240" s="33">
        <v>1</v>
      </c>
      <c r="I240" s="4" t="s">
        <v>22</v>
      </c>
      <c r="J240" s="15">
        <v>65138.84</v>
      </c>
      <c r="K240" s="16">
        <v>65138.84</v>
      </c>
      <c r="L240" s="17">
        <v>84839000</v>
      </c>
      <c r="M240" s="18">
        <v>7.4999999999999997E-2</v>
      </c>
      <c r="N240" s="16"/>
      <c r="O240" s="16"/>
      <c r="P240" s="16"/>
      <c r="Q240" s="18">
        <v>0.1</v>
      </c>
      <c r="R240" s="16"/>
      <c r="S240" s="19">
        <v>0.18</v>
      </c>
      <c r="T240" s="16" t="s">
        <v>23</v>
      </c>
      <c r="U240" s="20">
        <v>4885.4129999999996</v>
      </c>
      <c r="V240" s="21"/>
      <c r="W240" s="21">
        <v>488.54129999999998</v>
      </c>
      <c r="X240" s="21">
        <v>12692.302973999998</v>
      </c>
      <c r="Y240" s="22">
        <v>18066.257273999996</v>
      </c>
      <c r="Z240" s="23">
        <v>171902524253</v>
      </c>
      <c r="AA240" s="24" t="s">
        <v>79</v>
      </c>
      <c r="AB240" t="s">
        <v>1810</v>
      </c>
      <c r="AC240">
        <v>2021</v>
      </c>
      <c r="AD240">
        <v>2023</v>
      </c>
      <c r="AF240" s="37">
        <f>VLOOKUP(AB240,Sheet2!$C$3:$E$8,3,FALSE)</f>
        <v>0.1</v>
      </c>
      <c r="AG240" s="11">
        <f t="shared" si="6"/>
        <v>58624.955999999998</v>
      </c>
    </row>
    <row r="241" spans="1:33">
      <c r="A241" s="2">
        <f t="shared" si="7"/>
        <v>238</v>
      </c>
      <c r="B241" s="2">
        <v>125</v>
      </c>
      <c r="C241" s="3" t="s">
        <v>37</v>
      </c>
      <c r="D241" s="4" t="s">
        <v>91</v>
      </c>
      <c r="E241" s="4" t="s">
        <v>1113</v>
      </c>
      <c r="F241" s="2">
        <v>517</v>
      </c>
      <c r="G241" s="6"/>
      <c r="H241" s="33">
        <v>2</v>
      </c>
      <c r="I241" s="4" t="s">
        <v>22</v>
      </c>
      <c r="J241" s="15">
        <v>32436</v>
      </c>
      <c r="K241" s="16">
        <v>64872</v>
      </c>
      <c r="L241" s="17">
        <v>84149090</v>
      </c>
      <c r="M241" s="18">
        <v>7.4999999999999997E-2</v>
      </c>
      <c r="N241" s="16"/>
      <c r="O241" s="16"/>
      <c r="P241" s="16"/>
      <c r="Q241" s="18">
        <v>0.1</v>
      </c>
      <c r="R241" s="16"/>
      <c r="S241" s="19">
        <v>0.18</v>
      </c>
      <c r="T241" s="16" t="s">
        <v>26</v>
      </c>
      <c r="U241" s="20">
        <v>4865.3999999999996</v>
      </c>
      <c r="V241" s="21"/>
      <c r="W241" s="21">
        <v>486.53999999999996</v>
      </c>
      <c r="X241" s="21">
        <v>12640.309199999998</v>
      </c>
      <c r="Y241" s="22">
        <v>17992.249199999998</v>
      </c>
      <c r="Z241" s="23">
        <v>171901200074</v>
      </c>
      <c r="AA241" s="24" t="s">
        <v>83</v>
      </c>
      <c r="AB241" t="s">
        <v>1810</v>
      </c>
      <c r="AC241">
        <v>2021</v>
      </c>
      <c r="AD241">
        <v>2023</v>
      </c>
      <c r="AF241" s="37">
        <f>VLOOKUP(AB241,Sheet2!$C$3:$E$8,3,FALSE)</f>
        <v>0.1</v>
      </c>
      <c r="AG241" s="11">
        <f t="shared" si="6"/>
        <v>58384.800000000003</v>
      </c>
    </row>
    <row r="242" spans="1:33">
      <c r="A242" s="2">
        <f t="shared" si="7"/>
        <v>239</v>
      </c>
      <c r="B242" s="2">
        <v>144</v>
      </c>
      <c r="C242" s="3" t="s">
        <v>77</v>
      </c>
      <c r="D242" s="4" t="s">
        <v>113</v>
      </c>
      <c r="E242" s="4" t="s">
        <v>1132</v>
      </c>
      <c r="F242" s="2">
        <v>624</v>
      </c>
      <c r="G242" s="6"/>
      <c r="H242" s="33">
        <v>2</v>
      </c>
      <c r="I242" s="4" t="s">
        <v>22</v>
      </c>
      <c r="J242" s="15">
        <v>31768</v>
      </c>
      <c r="K242" s="16">
        <v>63536</v>
      </c>
      <c r="L242" s="17">
        <v>84839000</v>
      </c>
      <c r="M242" s="18">
        <v>7.4999999999999997E-2</v>
      </c>
      <c r="N242" s="16"/>
      <c r="O242" s="16"/>
      <c r="P242" s="16"/>
      <c r="Q242" s="18">
        <v>0.1</v>
      </c>
      <c r="R242" s="16"/>
      <c r="S242" s="19">
        <v>0.18</v>
      </c>
      <c r="T242" s="16" t="s">
        <v>23</v>
      </c>
      <c r="U242" s="20">
        <v>4765.2</v>
      </c>
      <c r="V242" s="21"/>
      <c r="W242" s="21">
        <v>476.52</v>
      </c>
      <c r="X242" s="21">
        <v>12379.989599999999</v>
      </c>
      <c r="Y242" s="22">
        <v>17621.709599999998</v>
      </c>
      <c r="Z242" s="23">
        <v>171902524253</v>
      </c>
      <c r="AA242" s="24" t="s">
        <v>79</v>
      </c>
      <c r="AB242" t="s">
        <v>1810</v>
      </c>
      <c r="AC242">
        <v>2021</v>
      </c>
      <c r="AD242">
        <v>2023</v>
      </c>
      <c r="AF242" s="37">
        <f>VLOOKUP(AB242,Sheet2!$C$3:$E$8,3,FALSE)</f>
        <v>0.1</v>
      </c>
      <c r="AG242" s="11">
        <f t="shared" si="6"/>
        <v>57182.400000000001</v>
      </c>
    </row>
    <row r="243" spans="1:33">
      <c r="A243" s="2">
        <f t="shared" si="7"/>
        <v>240</v>
      </c>
      <c r="B243" s="2">
        <v>227</v>
      </c>
      <c r="C243" s="3" t="s">
        <v>177</v>
      </c>
      <c r="D243" s="4" t="s">
        <v>199</v>
      </c>
      <c r="E243" s="4" t="s">
        <v>1211</v>
      </c>
      <c r="F243" s="2">
        <v>1218</v>
      </c>
      <c r="G243" s="6"/>
      <c r="H243" s="5">
        <v>1</v>
      </c>
      <c r="I243" s="4" t="s">
        <v>22</v>
      </c>
      <c r="J243" s="15">
        <v>61763.1</v>
      </c>
      <c r="K243" s="16">
        <v>61763.1</v>
      </c>
      <c r="L243" s="17">
        <v>40169390</v>
      </c>
      <c r="M243" s="18">
        <v>0.1</v>
      </c>
      <c r="N243" s="16"/>
      <c r="O243" s="16"/>
      <c r="P243" s="16"/>
      <c r="Q243" s="18">
        <v>0.1</v>
      </c>
      <c r="R243" s="16"/>
      <c r="S243" s="19">
        <v>0.18</v>
      </c>
      <c r="T243" s="16" t="s">
        <v>40</v>
      </c>
      <c r="U243" s="20">
        <v>6176.31</v>
      </c>
      <c r="V243" s="21"/>
      <c r="W243" s="21">
        <v>617.63100000000009</v>
      </c>
      <c r="X243" s="21">
        <v>12340.267379999999</v>
      </c>
      <c r="Y243" s="22">
        <v>19134.20838</v>
      </c>
      <c r="Z243" s="23">
        <v>171700748192</v>
      </c>
      <c r="AA243" s="24" t="s">
        <v>184</v>
      </c>
      <c r="AB243" t="s">
        <v>1810</v>
      </c>
      <c r="AC243">
        <v>2021</v>
      </c>
      <c r="AD243">
        <v>2023</v>
      </c>
      <c r="AF243" s="37">
        <f>VLOOKUP(AB243,Sheet2!$C$3:$E$8,3,FALSE)</f>
        <v>0.1</v>
      </c>
      <c r="AG243" s="11">
        <f t="shared" si="6"/>
        <v>55586.79</v>
      </c>
    </row>
    <row r="244" spans="1:33">
      <c r="A244" s="2">
        <f t="shared" si="7"/>
        <v>241</v>
      </c>
      <c r="B244" s="2">
        <v>228</v>
      </c>
      <c r="C244" s="3" t="s">
        <v>177</v>
      </c>
      <c r="D244" s="4" t="s">
        <v>200</v>
      </c>
      <c r="E244" s="4" t="s">
        <v>1212</v>
      </c>
      <c r="F244" s="2">
        <v>1219</v>
      </c>
      <c r="G244" s="6"/>
      <c r="H244" s="5">
        <v>1</v>
      </c>
      <c r="I244" s="4" t="s">
        <v>22</v>
      </c>
      <c r="J244" s="15">
        <v>61763.1</v>
      </c>
      <c r="K244" s="16">
        <v>61763.1</v>
      </c>
      <c r="L244" s="17">
        <v>40169390</v>
      </c>
      <c r="M244" s="18">
        <v>0.1</v>
      </c>
      <c r="N244" s="16"/>
      <c r="O244" s="16"/>
      <c r="P244" s="16"/>
      <c r="Q244" s="18">
        <v>0.1</v>
      </c>
      <c r="R244" s="16"/>
      <c r="S244" s="19">
        <v>0.18</v>
      </c>
      <c r="T244" s="16" t="s">
        <v>40</v>
      </c>
      <c r="U244" s="20">
        <v>6176.31</v>
      </c>
      <c r="V244" s="21"/>
      <c r="W244" s="21">
        <v>617.63100000000009</v>
      </c>
      <c r="X244" s="21">
        <v>12340.267379999999</v>
      </c>
      <c r="Y244" s="22">
        <v>19134.20838</v>
      </c>
      <c r="Z244" s="23">
        <v>171700748192</v>
      </c>
      <c r="AA244" s="24" t="s">
        <v>184</v>
      </c>
      <c r="AB244" t="s">
        <v>1810</v>
      </c>
      <c r="AC244">
        <v>2021</v>
      </c>
      <c r="AD244">
        <v>2023</v>
      </c>
      <c r="AF244" s="37">
        <f>VLOOKUP(AB244,Sheet2!$C$3:$E$8,3,FALSE)</f>
        <v>0.1</v>
      </c>
      <c r="AG244" s="11">
        <f t="shared" si="6"/>
        <v>55586.79</v>
      </c>
    </row>
    <row r="245" spans="1:33">
      <c r="A245" s="2">
        <f t="shared" si="7"/>
        <v>242</v>
      </c>
      <c r="B245" s="2">
        <v>229</v>
      </c>
      <c r="C245" s="3" t="s">
        <v>177</v>
      </c>
      <c r="D245" s="4" t="s">
        <v>201</v>
      </c>
      <c r="E245" s="4" t="s">
        <v>1213</v>
      </c>
      <c r="F245" s="2">
        <v>1220</v>
      </c>
      <c r="G245" s="6"/>
      <c r="H245" s="5">
        <v>1</v>
      </c>
      <c r="I245" s="4" t="s">
        <v>22</v>
      </c>
      <c r="J245" s="15">
        <v>61763.1</v>
      </c>
      <c r="K245" s="16">
        <v>61763.1</v>
      </c>
      <c r="L245" s="17">
        <v>40169390</v>
      </c>
      <c r="M245" s="18">
        <v>0.1</v>
      </c>
      <c r="N245" s="16"/>
      <c r="O245" s="16"/>
      <c r="P245" s="16"/>
      <c r="Q245" s="18">
        <v>0.1</v>
      </c>
      <c r="R245" s="16"/>
      <c r="S245" s="19">
        <v>0.18</v>
      </c>
      <c r="T245" s="16" t="s">
        <v>40</v>
      </c>
      <c r="U245" s="20">
        <v>6176.31</v>
      </c>
      <c r="V245" s="21"/>
      <c r="W245" s="21">
        <v>617.63100000000009</v>
      </c>
      <c r="X245" s="21">
        <v>12340.267379999999</v>
      </c>
      <c r="Y245" s="22">
        <v>19134.20838</v>
      </c>
      <c r="Z245" s="23">
        <v>171700748192</v>
      </c>
      <c r="AA245" s="24" t="s">
        <v>184</v>
      </c>
      <c r="AB245" t="s">
        <v>1810</v>
      </c>
      <c r="AC245">
        <v>2021</v>
      </c>
      <c r="AD245">
        <v>2023</v>
      </c>
      <c r="AF245" s="37">
        <f>VLOOKUP(AB245,Sheet2!$C$3:$E$8,3,FALSE)</f>
        <v>0.1</v>
      </c>
      <c r="AG245" s="11">
        <f t="shared" si="6"/>
        <v>55586.79</v>
      </c>
    </row>
    <row r="246" spans="1:33">
      <c r="A246" s="2">
        <f t="shared" si="7"/>
        <v>243</v>
      </c>
      <c r="B246" s="2">
        <v>139</v>
      </c>
      <c r="C246" s="3" t="s">
        <v>617</v>
      </c>
      <c r="D246" s="4" t="s">
        <v>986</v>
      </c>
      <c r="E246" s="4" t="s">
        <v>1766</v>
      </c>
      <c r="F246" s="2">
        <v>1076</v>
      </c>
      <c r="G246" s="6"/>
      <c r="H246" s="33">
        <v>3</v>
      </c>
      <c r="I246" s="4" t="s">
        <v>22</v>
      </c>
      <c r="J246" s="15">
        <v>60752.019999999902</v>
      </c>
      <c r="K246" s="16">
        <v>60752.019999999902</v>
      </c>
      <c r="L246" s="17">
        <v>85437099</v>
      </c>
      <c r="M246" s="18">
        <v>7.4999999999999997E-2</v>
      </c>
      <c r="N246" s="16"/>
      <c r="O246" s="16"/>
      <c r="P246" s="16"/>
      <c r="Q246" s="18">
        <v>0.1</v>
      </c>
      <c r="R246" s="16"/>
      <c r="S246" s="19">
        <v>0.18</v>
      </c>
      <c r="T246" s="16" t="s">
        <v>987</v>
      </c>
      <c r="U246" s="20">
        <v>4556.4014999999927</v>
      </c>
      <c r="V246" s="21"/>
      <c r="W246" s="21">
        <v>455.64014999999927</v>
      </c>
      <c r="X246" s="21">
        <v>11837.531096999981</v>
      </c>
      <c r="Y246" s="22">
        <v>16849.572746999973</v>
      </c>
      <c r="Z246" s="23"/>
      <c r="AA246" s="24"/>
      <c r="AB246" t="s">
        <v>1810</v>
      </c>
      <c r="AC246">
        <v>2021</v>
      </c>
      <c r="AD246">
        <v>2023</v>
      </c>
      <c r="AF246" s="37">
        <f>VLOOKUP(AB246,Sheet2!$C$3:$E$8,3,FALSE)</f>
        <v>0.1</v>
      </c>
      <c r="AG246" s="11">
        <f t="shared" si="6"/>
        <v>54676.817999999912</v>
      </c>
    </row>
    <row r="247" spans="1:33">
      <c r="A247" s="2">
        <f t="shared" si="7"/>
        <v>244</v>
      </c>
      <c r="B247" s="2">
        <v>286</v>
      </c>
      <c r="C247" s="3" t="s">
        <v>37</v>
      </c>
      <c r="D247" s="4" t="s">
        <v>250</v>
      </c>
      <c r="E247" s="4" t="s">
        <v>1259</v>
      </c>
      <c r="F247" s="2">
        <v>1336</v>
      </c>
      <c r="G247" s="6"/>
      <c r="H247" s="33">
        <v>4</v>
      </c>
      <c r="I247" s="4" t="s">
        <v>22</v>
      </c>
      <c r="J247" s="15">
        <v>15026.172500000001</v>
      </c>
      <c r="K247" s="16">
        <v>60104.69</v>
      </c>
      <c r="L247" s="17">
        <v>73181500</v>
      </c>
      <c r="M247" s="18">
        <v>0.25</v>
      </c>
      <c r="N247" s="16"/>
      <c r="O247" s="16"/>
      <c r="P247" s="16"/>
      <c r="Q247" s="18">
        <v>0.1</v>
      </c>
      <c r="R247" s="16"/>
      <c r="S247" s="19">
        <v>0.18</v>
      </c>
      <c r="T247" s="16" t="s">
        <v>36</v>
      </c>
      <c r="U247" s="20">
        <v>15026.172500000001</v>
      </c>
      <c r="V247" s="21"/>
      <c r="W247" s="21">
        <v>1502.6172500000002</v>
      </c>
      <c r="X247" s="21">
        <v>13794.026355</v>
      </c>
      <c r="Y247" s="22">
        <v>30322.816104999998</v>
      </c>
      <c r="Z247" s="23">
        <v>171703360253</v>
      </c>
      <c r="AA247" s="24" t="s">
        <v>170</v>
      </c>
      <c r="AB247" t="s">
        <v>1810</v>
      </c>
      <c r="AC247">
        <v>2021</v>
      </c>
      <c r="AD247">
        <v>2023</v>
      </c>
      <c r="AF247" s="37">
        <f>VLOOKUP(AB247,Sheet2!$C$3:$E$8,3,FALSE)</f>
        <v>0.1</v>
      </c>
      <c r="AG247" s="11">
        <f t="shared" si="6"/>
        <v>54094.221000000005</v>
      </c>
    </row>
    <row r="248" spans="1:33">
      <c r="A248" s="2">
        <f t="shared" si="7"/>
        <v>245</v>
      </c>
      <c r="B248" s="2">
        <v>116</v>
      </c>
      <c r="C248" s="3" t="s">
        <v>77</v>
      </c>
      <c r="D248" s="4" t="s">
        <v>81</v>
      </c>
      <c r="E248" s="4" t="s">
        <v>1104</v>
      </c>
      <c r="F248" s="2">
        <v>482</v>
      </c>
      <c r="G248" s="6"/>
      <c r="H248" s="33">
        <v>1</v>
      </c>
      <c r="I248" s="4" t="s">
        <v>22</v>
      </c>
      <c r="J248" s="15">
        <v>59807.59</v>
      </c>
      <c r="K248" s="16">
        <v>59807.59</v>
      </c>
      <c r="L248" s="17">
        <v>84839000</v>
      </c>
      <c r="M248" s="18">
        <v>7.4999999999999997E-2</v>
      </c>
      <c r="N248" s="16"/>
      <c r="O248" s="16"/>
      <c r="P248" s="16"/>
      <c r="Q248" s="18">
        <v>0.1</v>
      </c>
      <c r="R248" s="16"/>
      <c r="S248" s="19">
        <v>0.18</v>
      </c>
      <c r="T248" s="16" t="s">
        <v>23</v>
      </c>
      <c r="U248" s="20">
        <v>4485.5692499999996</v>
      </c>
      <c r="V248" s="21"/>
      <c r="W248" s="21">
        <v>448.55692499999998</v>
      </c>
      <c r="X248" s="21">
        <v>11653.508911499999</v>
      </c>
      <c r="Y248" s="22">
        <v>16587.635086499999</v>
      </c>
      <c r="Z248" s="23">
        <v>171902524253</v>
      </c>
      <c r="AA248" s="25" t="s">
        <v>79</v>
      </c>
      <c r="AB248" t="s">
        <v>1810</v>
      </c>
      <c r="AC248">
        <v>2021</v>
      </c>
      <c r="AD248">
        <v>2023</v>
      </c>
      <c r="AF248" s="37">
        <f>VLOOKUP(AB248,Sheet2!$C$3:$E$8,3,FALSE)</f>
        <v>0.1</v>
      </c>
      <c r="AG248" s="11">
        <f t="shared" si="6"/>
        <v>53826.830999999998</v>
      </c>
    </row>
    <row r="249" spans="1:33">
      <c r="A249" s="2">
        <f t="shared" si="7"/>
        <v>246</v>
      </c>
      <c r="B249" s="2">
        <v>296</v>
      </c>
      <c r="C249" s="3" t="s">
        <v>617</v>
      </c>
      <c r="D249" s="4" t="s">
        <v>693</v>
      </c>
      <c r="E249" s="4" t="s">
        <v>1621</v>
      </c>
      <c r="F249" s="2">
        <v>18910</v>
      </c>
      <c r="G249" s="6"/>
      <c r="H249" s="33">
        <v>2</v>
      </c>
      <c r="I249" s="4" t="s">
        <v>22</v>
      </c>
      <c r="J249" s="15">
        <v>29648.7</v>
      </c>
      <c r="K249" s="16">
        <v>59297.4</v>
      </c>
      <c r="L249" s="17">
        <v>85437099</v>
      </c>
      <c r="M249" s="18">
        <v>7.4999999999999997E-2</v>
      </c>
      <c r="N249" s="16"/>
      <c r="O249" s="16"/>
      <c r="P249" s="16"/>
      <c r="Q249" s="18">
        <v>0.1</v>
      </c>
      <c r="R249" s="16"/>
      <c r="S249" s="19">
        <v>0.18</v>
      </c>
      <c r="T249" s="16" t="s">
        <v>295</v>
      </c>
      <c r="U249" s="20">
        <v>4447.3050000000003</v>
      </c>
      <c r="V249" s="21"/>
      <c r="W249" s="21">
        <v>444.73050000000006</v>
      </c>
      <c r="X249" s="21">
        <v>11554.098389999999</v>
      </c>
      <c r="Y249" s="22">
        <v>16446.133889999997</v>
      </c>
      <c r="Z249" s="23">
        <v>171802170514</v>
      </c>
      <c r="AA249" s="24" t="s">
        <v>694</v>
      </c>
      <c r="AB249" t="s">
        <v>1810</v>
      </c>
      <c r="AC249">
        <v>2021</v>
      </c>
      <c r="AD249">
        <v>2023</v>
      </c>
      <c r="AF249" s="37">
        <f>VLOOKUP(AB249,Sheet2!$C$3:$E$8,3,FALSE)</f>
        <v>0.1</v>
      </c>
      <c r="AG249" s="11">
        <f t="shared" si="6"/>
        <v>53367.66</v>
      </c>
    </row>
    <row r="250" spans="1:33">
      <c r="A250" s="2">
        <f t="shared" si="7"/>
        <v>247</v>
      </c>
      <c r="B250" s="2">
        <v>226</v>
      </c>
      <c r="C250" s="3" t="s">
        <v>177</v>
      </c>
      <c r="D250" s="4" t="s">
        <v>198</v>
      </c>
      <c r="E250" s="4" t="s">
        <v>1210</v>
      </c>
      <c r="F250" s="2">
        <v>1217</v>
      </c>
      <c r="G250" s="6"/>
      <c r="H250" s="5">
        <v>2</v>
      </c>
      <c r="I250" s="4" t="s">
        <v>22</v>
      </c>
      <c r="J250" s="15">
        <v>28411</v>
      </c>
      <c r="K250" s="16">
        <v>56822</v>
      </c>
      <c r="L250" s="17">
        <v>40169390</v>
      </c>
      <c r="M250" s="18">
        <v>0.1</v>
      </c>
      <c r="N250" s="16"/>
      <c r="O250" s="16"/>
      <c r="P250" s="16"/>
      <c r="Q250" s="18">
        <v>0.1</v>
      </c>
      <c r="R250" s="16"/>
      <c r="S250" s="19">
        <v>0.18</v>
      </c>
      <c r="T250" s="16" t="s">
        <v>40</v>
      </c>
      <c r="U250" s="20">
        <v>5682.2000000000007</v>
      </c>
      <c r="V250" s="21"/>
      <c r="W250" s="21">
        <v>568.22000000000014</v>
      </c>
      <c r="X250" s="21">
        <v>11353.035599999999</v>
      </c>
      <c r="Y250" s="22">
        <v>17603.455600000001</v>
      </c>
      <c r="Z250" s="23">
        <v>171700748192</v>
      </c>
      <c r="AA250" s="24" t="s">
        <v>184</v>
      </c>
      <c r="AB250" t="s">
        <v>1810</v>
      </c>
      <c r="AC250">
        <v>2021</v>
      </c>
      <c r="AD250">
        <v>2023</v>
      </c>
      <c r="AF250" s="37">
        <f>VLOOKUP(AB250,Sheet2!$C$3:$E$8,3,FALSE)</f>
        <v>0.1</v>
      </c>
      <c r="AG250" s="11">
        <f t="shared" si="6"/>
        <v>51139.8</v>
      </c>
    </row>
    <row r="251" spans="1:33">
      <c r="A251" s="2">
        <f t="shared" si="7"/>
        <v>248</v>
      </c>
      <c r="B251" s="2">
        <v>61</v>
      </c>
      <c r="C251" s="3" t="s">
        <v>616</v>
      </c>
      <c r="D251" s="4" t="s">
        <v>825</v>
      </c>
      <c r="E251" s="4" t="s">
        <v>1688</v>
      </c>
      <c r="F251" s="2">
        <v>88</v>
      </c>
      <c r="G251" s="6"/>
      <c r="H251" s="33">
        <v>7</v>
      </c>
      <c r="I251" s="4" t="s">
        <v>22</v>
      </c>
      <c r="J251" s="15">
        <v>56304.529999999897</v>
      </c>
      <c r="K251" s="16">
        <v>56304.529999999897</v>
      </c>
      <c r="L251" s="17">
        <v>732690</v>
      </c>
      <c r="M251" s="18">
        <v>7.4999999999999997E-2</v>
      </c>
      <c r="N251" s="16"/>
      <c r="O251" s="16"/>
      <c r="P251" s="16"/>
      <c r="Q251" s="18">
        <v>0.1</v>
      </c>
      <c r="R251" s="16"/>
      <c r="S251" s="19">
        <v>0.18</v>
      </c>
      <c r="T251" s="16" t="s">
        <v>826</v>
      </c>
      <c r="U251" s="20">
        <v>4222.8397499999919</v>
      </c>
      <c r="V251" s="21"/>
      <c r="W251" s="21">
        <v>422.2839749999992</v>
      </c>
      <c r="X251" s="21">
        <v>10970.93767049998</v>
      </c>
      <c r="Y251" s="22">
        <v>15616.061395499972</v>
      </c>
      <c r="Z251" s="23"/>
      <c r="AA251" s="24"/>
      <c r="AB251" t="s">
        <v>1810</v>
      </c>
      <c r="AC251">
        <v>2021</v>
      </c>
      <c r="AD251">
        <v>2023</v>
      </c>
      <c r="AF251" s="37">
        <f>VLOOKUP(AB251,Sheet2!$C$3:$E$8,3,FALSE)</f>
        <v>0.1</v>
      </c>
      <c r="AG251" s="11">
        <f t="shared" si="6"/>
        <v>50674.07699999991</v>
      </c>
    </row>
    <row r="252" spans="1:33">
      <c r="A252" s="2">
        <f t="shared" si="7"/>
        <v>249</v>
      </c>
      <c r="B252" s="2">
        <v>4</v>
      </c>
      <c r="C252" s="3" t="s">
        <v>268</v>
      </c>
      <c r="D252" s="4" t="s">
        <v>269</v>
      </c>
      <c r="E252" s="4" t="s">
        <v>1271</v>
      </c>
      <c r="F252" s="2">
        <v>1490</v>
      </c>
      <c r="G252" s="6"/>
      <c r="H252" s="5">
        <v>1</v>
      </c>
      <c r="I252" s="4" t="s">
        <v>22</v>
      </c>
      <c r="J252" s="15">
        <v>55773.73</v>
      </c>
      <c r="K252" s="16">
        <v>55773.73</v>
      </c>
      <c r="L252" s="17">
        <v>85015110</v>
      </c>
      <c r="M252" s="18">
        <v>0.15</v>
      </c>
      <c r="N252" s="16"/>
      <c r="O252" s="16"/>
      <c r="P252" s="16"/>
      <c r="Q252" s="18">
        <v>0.1</v>
      </c>
      <c r="R252" s="16"/>
      <c r="S252" s="19">
        <v>0.18</v>
      </c>
      <c r="T252" s="16" t="s">
        <v>267</v>
      </c>
      <c r="U252" s="20">
        <v>8366.0594999999994</v>
      </c>
      <c r="V252" s="21"/>
      <c r="W252" s="21">
        <v>836.60595000000001</v>
      </c>
      <c r="X252" s="21">
        <v>11695.751181</v>
      </c>
      <c r="Y252" s="22">
        <v>20898.416631</v>
      </c>
      <c r="Z252" s="23">
        <v>171801881672</v>
      </c>
      <c r="AA252" s="24" t="s">
        <v>270</v>
      </c>
      <c r="AB252" t="s">
        <v>1810</v>
      </c>
      <c r="AC252">
        <v>2021</v>
      </c>
      <c r="AD252">
        <v>2023</v>
      </c>
      <c r="AF252" s="37">
        <f>VLOOKUP(AB252,Sheet2!$C$3:$E$8,3,FALSE)</f>
        <v>0.1</v>
      </c>
      <c r="AG252" s="11">
        <f t="shared" si="6"/>
        <v>50196.357000000004</v>
      </c>
    </row>
    <row r="253" spans="1:33">
      <c r="A253" s="2">
        <f t="shared" si="7"/>
        <v>250</v>
      </c>
      <c r="B253" s="2">
        <v>130</v>
      </c>
      <c r="C253" s="3" t="s">
        <v>77</v>
      </c>
      <c r="D253" s="4" t="s">
        <v>98</v>
      </c>
      <c r="E253" s="4" t="s">
        <v>1118</v>
      </c>
      <c r="F253" s="2">
        <v>602</v>
      </c>
      <c r="G253" s="6"/>
      <c r="H253" s="33">
        <v>6</v>
      </c>
      <c r="I253" s="4" t="s">
        <v>22</v>
      </c>
      <c r="J253" s="15">
        <v>9285.6416666666664</v>
      </c>
      <c r="K253" s="16">
        <v>55713.85</v>
      </c>
      <c r="L253" s="17">
        <v>84839000</v>
      </c>
      <c r="M253" s="18">
        <v>7.4999999999999997E-2</v>
      </c>
      <c r="N253" s="16"/>
      <c r="O253" s="16"/>
      <c r="P253" s="16"/>
      <c r="Q253" s="18">
        <v>0.1</v>
      </c>
      <c r="R253" s="16"/>
      <c r="S253" s="19">
        <v>0.18</v>
      </c>
      <c r="T253" s="16" t="s">
        <v>23</v>
      </c>
      <c r="U253" s="20">
        <v>4178.5387499999997</v>
      </c>
      <c r="V253" s="21"/>
      <c r="W253" s="21">
        <v>417.85387500000002</v>
      </c>
      <c r="X253" s="21">
        <v>10855.843672499999</v>
      </c>
      <c r="Y253" s="22">
        <v>15452.2362975</v>
      </c>
      <c r="Z253" s="23">
        <v>171902524253</v>
      </c>
      <c r="AA253" s="24" t="s">
        <v>79</v>
      </c>
      <c r="AB253" t="s">
        <v>1810</v>
      </c>
      <c r="AC253">
        <v>2021</v>
      </c>
      <c r="AD253">
        <v>2023</v>
      </c>
      <c r="AF253" s="37">
        <f>VLOOKUP(AB253,Sheet2!$C$3:$E$8,3,FALSE)</f>
        <v>0.1</v>
      </c>
      <c r="AG253" s="11">
        <f t="shared" si="6"/>
        <v>50142.464999999997</v>
      </c>
    </row>
    <row r="254" spans="1:33">
      <c r="A254" s="2">
        <f t="shared" si="7"/>
        <v>251</v>
      </c>
      <c r="B254" s="2">
        <v>20</v>
      </c>
      <c r="C254" s="3" t="s">
        <v>37</v>
      </c>
      <c r="D254" s="4" t="s">
        <v>744</v>
      </c>
      <c r="E254" s="4" t="s">
        <v>1647</v>
      </c>
      <c r="F254" s="2">
        <v>45</v>
      </c>
      <c r="G254" s="6"/>
      <c r="H254" s="5">
        <v>2</v>
      </c>
      <c r="I254" s="4" t="s">
        <v>22</v>
      </c>
      <c r="J254" s="15">
        <v>55042.519999999902</v>
      </c>
      <c r="K254" s="16">
        <v>55042.519999999902</v>
      </c>
      <c r="L254" s="17">
        <v>85389000</v>
      </c>
      <c r="M254" s="18">
        <v>7.4999999999999997E-2</v>
      </c>
      <c r="N254" s="16"/>
      <c r="O254" s="16"/>
      <c r="P254" s="16"/>
      <c r="Q254" s="18">
        <v>0.1</v>
      </c>
      <c r="R254" s="16"/>
      <c r="S254" s="19">
        <v>0.18</v>
      </c>
      <c r="T254" s="16" t="s">
        <v>745</v>
      </c>
      <c r="U254" s="20">
        <v>4128.1889999999921</v>
      </c>
      <c r="V254" s="21"/>
      <c r="W254" s="21">
        <v>412.81889999999925</v>
      </c>
      <c r="X254" s="21">
        <v>10725.03502199998</v>
      </c>
      <c r="Y254" s="22">
        <v>15266.042921999971</v>
      </c>
      <c r="Z254" s="23"/>
      <c r="AA254" s="24"/>
      <c r="AB254" t="s">
        <v>1810</v>
      </c>
      <c r="AC254">
        <v>2021</v>
      </c>
      <c r="AD254">
        <v>2023</v>
      </c>
      <c r="AF254" s="37">
        <f>VLOOKUP(AB254,Sheet2!$C$3:$E$8,3,FALSE)</f>
        <v>0.1</v>
      </c>
      <c r="AG254" s="11">
        <f t="shared" si="6"/>
        <v>49538.267999999916</v>
      </c>
    </row>
    <row r="255" spans="1:33">
      <c r="A255" s="2">
        <f t="shared" si="7"/>
        <v>252</v>
      </c>
      <c r="B255" s="2">
        <v>50</v>
      </c>
      <c r="C255" s="3" t="s">
        <v>616</v>
      </c>
      <c r="D255" s="4" t="s">
        <v>804</v>
      </c>
      <c r="E255" s="4" t="s">
        <v>1677</v>
      </c>
      <c r="F255" s="2">
        <v>75</v>
      </c>
      <c r="G255" s="6"/>
      <c r="H255" s="5">
        <v>3</v>
      </c>
      <c r="I255" s="4" t="s">
        <v>22</v>
      </c>
      <c r="J255" s="15">
        <v>54038.389999999898</v>
      </c>
      <c r="K255" s="16">
        <v>54038.389999999898</v>
      </c>
      <c r="L255" s="17">
        <v>848390</v>
      </c>
      <c r="M255" s="18">
        <v>7.4999999999999997E-2</v>
      </c>
      <c r="N255" s="16"/>
      <c r="O255" s="16"/>
      <c r="P255" s="16"/>
      <c r="Q255" s="18">
        <v>0.1</v>
      </c>
      <c r="R255" s="16"/>
      <c r="S255" s="19">
        <v>0.18</v>
      </c>
      <c r="T255" s="16" t="s">
        <v>805</v>
      </c>
      <c r="U255" s="20">
        <v>4052.8792499999922</v>
      </c>
      <c r="V255" s="21"/>
      <c r="W255" s="21">
        <v>405.28792499999923</v>
      </c>
      <c r="X255" s="21">
        <v>10529.38029149998</v>
      </c>
      <c r="Y255" s="22">
        <v>14987.547466499971</v>
      </c>
      <c r="Z255" s="23"/>
      <c r="AA255" s="24"/>
      <c r="AB255" t="s">
        <v>1810</v>
      </c>
      <c r="AC255">
        <v>2021</v>
      </c>
      <c r="AD255">
        <v>2023</v>
      </c>
      <c r="AF255" s="37">
        <f>VLOOKUP(AB255,Sheet2!$C$3:$E$8,3,FALSE)</f>
        <v>0.1</v>
      </c>
      <c r="AG255" s="11">
        <f t="shared" si="6"/>
        <v>48634.550999999912</v>
      </c>
    </row>
    <row r="256" spans="1:33">
      <c r="A256" s="2">
        <f t="shared" si="7"/>
        <v>253</v>
      </c>
      <c r="B256" s="2">
        <v>295</v>
      </c>
      <c r="C256" s="3" t="s">
        <v>617</v>
      </c>
      <c r="D256" s="4" t="s">
        <v>692</v>
      </c>
      <c r="E256" s="4" t="s">
        <v>1620</v>
      </c>
      <c r="F256" s="2">
        <v>18909</v>
      </c>
      <c r="G256" s="6"/>
      <c r="H256" s="33">
        <v>2</v>
      </c>
      <c r="I256" s="4" t="s">
        <v>22</v>
      </c>
      <c r="J256" s="15">
        <v>26640</v>
      </c>
      <c r="K256" s="16">
        <v>53280</v>
      </c>
      <c r="L256" s="17">
        <v>85437099</v>
      </c>
      <c r="M256" s="18">
        <v>7.4999999999999997E-2</v>
      </c>
      <c r="N256" s="16"/>
      <c r="O256" s="16"/>
      <c r="P256" s="16"/>
      <c r="Q256" s="18">
        <v>0.1</v>
      </c>
      <c r="R256" s="16"/>
      <c r="S256" s="19">
        <v>0.18</v>
      </c>
      <c r="T256" s="16" t="s">
        <v>295</v>
      </c>
      <c r="U256" s="20">
        <v>3996</v>
      </c>
      <c r="V256" s="21"/>
      <c r="W256" s="21">
        <v>399.6</v>
      </c>
      <c r="X256" s="21">
        <v>10381.608</v>
      </c>
      <c r="Y256" s="22">
        <v>14777.208000000001</v>
      </c>
      <c r="Z256" s="23">
        <v>171902950774</v>
      </c>
      <c r="AA256" s="24" t="s">
        <v>619</v>
      </c>
      <c r="AB256" t="s">
        <v>1810</v>
      </c>
      <c r="AC256">
        <v>2021</v>
      </c>
      <c r="AD256">
        <v>2023</v>
      </c>
      <c r="AF256" s="37">
        <f>VLOOKUP(AB256,Sheet2!$C$3:$E$8,3,FALSE)</f>
        <v>0.1</v>
      </c>
      <c r="AG256" s="11">
        <f t="shared" si="6"/>
        <v>47952</v>
      </c>
    </row>
    <row r="257" spans="1:33">
      <c r="A257" s="2">
        <f t="shared" si="7"/>
        <v>254</v>
      </c>
      <c r="B257" s="2">
        <v>73</v>
      </c>
      <c r="C257" s="3" t="s">
        <v>37</v>
      </c>
      <c r="D257" s="4" t="s">
        <v>849</v>
      </c>
      <c r="E257" s="4" t="s">
        <v>1700</v>
      </c>
      <c r="F257" s="2">
        <v>196</v>
      </c>
      <c r="G257" s="6"/>
      <c r="H257" s="5">
        <v>2</v>
      </c>
      <c r="I257" s="4" t="s">
        <v>22</v>
      </c>
      <c r="J257" s="15">
        <v>52857.529999999897</v>
      </c>
      <c r="K257" s="16">
        <v>52857.529999999897</v>
      </c>
      <c r="L257" s="17">
        <v>841490</v>
      </c>
      <c r="M257" s="18">
        <v>7.4999999999999997E-2</v>
      </c>
      <c r="N257" s="16"/>
      <c r="O257" s="16"/>
      <c r="P257" s="16"/>
      <c r="Q257" s="18">
        <v>0.1</v>
      </c>
      <c r="R257" s="16"/>
      <c r="S257" s="19">
        <v>0.18</v>
      </c>
      <c r="T257" s="16" t="s">
        <v>850</v>
      </c>
      <c r="U257" s="20">
        <v>3964.3147499999923</v>
      </c>
      <c r="V257" s="21"/>
      <c r="W257" s="21">
        <v>396.43147499999924</v>
      </c>
      <c r="X257" s="21">
        <v>10299.289720499979</v>
      </c>
      <c r="Y257" s="22">
        <v>14660.035945499971</v>
      </c>
      <c r="Z257" s="23"/>
      <c r="AA257" s="24"/>
      <c r="AB257" t="s">
        <v>1811</v>
      </c>
      <c r="AC257">
        <v>2021</v>
      </c>
      <c r="AD257">
        <v>2023</v>
      </c>
      <c r="AF257" s="37">
        <f>VLOOKUP(AB257,Sheet2!$C$3:$E$8,3,FALSE)</f>
        <v>0.5</v>
      </c>
      <c r="AG257" s="11">
        <f t="shared" si="6"/>
        <v>26428.764999999948</v>
      </c>
    </row>
    <row r="258" spans="1:33">
      <c r="A258" s="2">
        <f t="shared" si="7"/>
        <v>255</v>
      </c>
      <c r="B258" s="2">
        <v>54</v>
      </c>
      <c r="C258" s="3" t="s">
        <v>448</v>
      </c>
      <c r="D258" s="4" t="s">
        <v>498</v>
      </c>
      <c r="E258" s="4" t="s">
        <v>1455</v>
      </c>
      <c r="F258" s="2">
        <v>7186</v>
      </c>
      <c r="G258" s="6"/>
      <c r="H258" s="33">
        <v>5</v>
      </c>
      <c r="I258" s="4" t="s">
        <v>22</v>
      </c>
      <c r="J258" s="15">
        <v>10545.894</v>
      </c>
      <c r="K258" s="16">
        <v>52729.47</v>
      </c>
      <c r="L258" s="17">
        <v>59100030</v>
      </c>
      <c r="M258" s="18">
        <v>0.2</v>
      </c>
      <c r="N258" s="16"/>
      <c r="O258" s="16"/>
      <c r="P258" s="16"/>
      <c r="Q258" s="18">
        <v>0.1</v>
      </c>
      <c r="R258" s="16"/>
      <c r="S258" s="19">
        <v>0.12</v>
      </c>
      <c r="T258" s="16" t="s">
        <v>499</v>
      </c>
      <c r="U258" s="20">
        <v>10545.894</v>
      </c>
      <c r="V258" s="21"/>
      <c r="W258" s="21">
        <v>1054.5894000000001</v>
      </c>
      <c r="X258" s="21">
        <v>7719.5944079999999</v>
      </c>
      <c r="Y258" s="22">
        <v>19320.077808000002</v>
      </c>
      <c r="Z258" s="23">
        <v>171801924210</v>
      </c>
      <c r="AA258" s="24" t="s">
        <v>450</v>
      </c>
      <c r="AB258" t="s">
        <v>1810</v>
      </c>
      <c r="AC258">
        <v>2021</v>
      </c>
      <c r="AD258">
        <v>2023</v>
      </c>
      <c r="AF258" s="37">
        <f>VLOOKUP(AB258,Sheet2!$C$3:$E$8,3,FALSE)</f>
        <v>0.1</v>
      </c>
      <c r="AG258" s="11">
        <f t="shared" si="6"/>
        <v>47456.523000000001</v>
      </c>
    </row>
    <row r="259" spans="1:33">
      <c r="A259" s="2">
        <f t="shared" si="7"/>
        <v>256</v>
      </c>
      <c r="B259" s="2">
        <v>124</v>
      </c>
      <c r="C259" s="3" t="s">
        <v>423</v>
      </c>
      <c r="D259" s="4" t="s">
        <v>574</v>
      </c>
      <c r="E259" s="4" t="s">
        <v>1525</v>
      </c>
      <c r="F259" s="2">
        <v>7376</v>
      </c>
      <c r="G259" s="6"/>
      <c r="H259" s="5">
        <v>3</v>
      </c>
      <c r="I259" s="4" t="s">
        <v>22</v>
      </c>
      <c r="J259" s="15">
        <v>17544.649999999998</v>
      </c>
      <c r="K259" s="16">
        <v>52633.95</v>
      </c>
      <c r="L259" s="17">
        <v>84219900</v>
      </c>
      <c r="M259" s="18">
        <v>0.1</v>
      </c>
      <c r="N259" s="16"/>
      <c r="O259" s="16"/>
      <c r="P259" s="16"/>
      <c r="Q259" s="18">
        <v>0.1</v>
      </c>
      <c r="R259" s="16"/>
      <c r="S259" s="19">
        <v>0.18</v>
      </c>
      <c r="T259" s="16" t="s">
        <v>25</v>
      </c>
      <c r="U259" s="20">
        <v>5263.3950000000004</v>
      </c>
      <c r="V259" s="21"/>
      <c r="W259" s="21">
        <v>526.33950000000004</v>
      </c>
      <c r="X259" s="21">
        <v>10516.263210000001</v>
      </c>
      <c r="Y259" s="22">
        <v>16305.997710000001</v>
      </c>
      <c r="Z259" s="23">
        <v>171803185595</v>
      </c>
      <c r="AA259" s="24" t="s">
        <v>425</v>
      </c>
      <c r="AB259" t="s">
        <v>1810</v>
      </c>
      <c r="AC259">
        <v>2021</v>
      </c>
      <c r="AD259">
        <v>2023</v>
      </c>
      <c r="AF259" s="37">
        <f>VLOOKUP(AB259,Sheet2!$C$3:$E$8,3,FALSE)</f>
        <v>0.1</v>
      </c>
      <c r="AG259" s="11">
        <f t="shared" si="6"/>
        <v>47370.555</v>
      </c>
    </row>
    <row r="260" spans="1:33">
      <c r="A260" s="2">
        <f t="shared" si="7"/>
        <v>257</v>
      </c>
      <c r="B260" s="2">
        <v>9</v>
      </c>
      <c r="C260" s="3" t="s">
        <v>268</v>
      </c>
      <c r="D260" s="4" t="s">
        <v>275</v>
      </c>
      <c r="E260" s="4" t="s">
        <v>1276</v>
      </c>
      <c r="F260" s="2">
        <v>1504</v>
      </c>
      <c r="G260" s="6"/>
      <c r="H260" s="5">
        <v>1</v>
      </c>
      <c r="I260" s="4" t="s">
        <v>22</v>
      </c>
      <c r="J260" s="15">
        <v>52537.19</v>
      </c>
      <c r="K260" s="16">
        <v>52537.19</v>
      </c>
      <c r="L260" s="17">
        <v>85015110</v>
      </c>
      <c r="M260" s="18">
        <v>0.15</v>
      </c>
      <c r="N260" s="16"/>
      <c r="O260" s="16"/>
      <c r="P260" s="16"/>
      <c r="Q260" s="18">
        <v>0.1</v>
      </c>
      <c r="R260" s="16"/>
      <c r="S260" s="19">
        <v>0.18</v>
      </c>
      <c r="T260" s="16" t="s">
        <v>267</v>
      </c>
      <c r="U260" s="20">
        <v>7880.5784999999996</v>
      </c>
      <c r="V260" s="21"/>
      <c r="W260" s="21">
        <v>788.05785000000003</v>
      </c>
      <c r="X260" s="21">
        <v>11017.048742999999</v>
      </c>
      <c r="Y260" s="22">
        <v>19685.685093</v>
      </c>
      <c r="Z260" s="23">
        <v>171801881672</v>
      </c>
      <c r="AA260" s="24" t="s">
        <v>270</v>
      </c>
      <c r="AB260" t="s">
        <v>1810</v>
      </c>
      <c r="AC260">
        <v>2021</v>
      </c>
      <c r="AD260">
        <v>2023</v>
      </c>
      <c r="AF260" s="37">
        <f>VLOOKUP(AB260,Sheet2!$C$3:$E$8,3,FALSE)</f>
        <v>0.1</v>
      </c>
      <c r="AG260" s="11">
        <f t="shared" si="6"/>
        <v>47283.471000000005</v>
      </c>
    </row>
    <row r="261" spans="1:33">
      <c r="A261" s="2">
        <f t="shared" si="7"/>
        <v>258</v>
      </c>
      <c r="B261" s="2">
        <v>14</v>
      </c>
      <c r="C261" s="3" t="s">
        <v>268</v>
      </c>
      <c r="D261" s="4" t="s">
        <v>280</v>
      </c>
      <c r="E261" s="4" t="s">
        <v>1281</v>
      </c>
      <c r="F261" s="2">
        <v>1509</v>
      </c>
      <c r="G261" s="6"/>
      <c r="H261" s="5">
        <v>1</v>
      </c>
      <c r="I261" s="4" t="s">
        <v>22</v>
      </c>
      <c r="J261" s="15">
        <v>52131.88</v>
      </c>
      <c r="K261" s="16">
        <v>52131.88</v>
      </c>
      <c r="L261" s="17">
        <v>85015110</v>
      </c>
      <c r="M261" s="18">
        <v>0.15</v>
      </c>
      <c r="N261" s="16"/>
      <c r="O261" s="16"/>
      <c r="P261" s="16"/>
      <c r="Q261" s="18">
        <v>0.1</v>
      </c>
      <c r="R261" s="16"/>
      <c r="S261" s="19">
        <v>0.18</v>
      </c>
      <c r="T261" s="16" t="s">
        <v>267</v>
      </c>
      <c r="U261" s="20">
        <v>7819.7819999999992</v>
      </c>
      <c r="V261" s="21"/>
      <c r="W261" s="21">
        <v>781.97820000000002</v>
      </c>
      <c r="X261" s="21">
        <v>10932.055235999998</v>
      </c>
      <c r="Y261" s="22">
        <v>19533.815435999997</v>
      </c>
      <c r="Z261" s="23">
        <v>171801881672</v>
      </c>
      <c r="AA261" s="24" t="s">
        <v>270</v>
      </c>
      <c r="AB261" t="s">
        <v>1810</v>
      </c>
      <c r="AC261">
        <v>2021</v>
      </c>
      <c r="AD261">
        <v>2023</v>
      </c>
      <c r="AF261" s="37">
        <f>VLOOKUP(AB261,Sheet2!$C$3:$E$8,3,FALSE)</f>
        <v>0.1</v>
      </c>
      <c r="AG261" s="11">
        <f t="shared" ref="AG261:AG324" si="8">K261*(1-AF261)</f>
        <v>46918.691999999995</v>
      </c>
    </row>
    <row r="262" spans="1:33">
      <c r="A262" s="2">
        <f t="shared" ref="A262:A325" si="9">A261+1</f>
        <v>259</v>
      </c>
      <c r="B262" s="2">
        <v>139</v>
      </c>
      <c r="C262" s="3" t="s">
        <v>77</v>
      </c>
      <c r="D262" s="4" t="s">
        <v>108</v>
      </c>
      <c r="E262" s="4" t="s">
        <v>1127</v>
      </c>
      <c r="F262" s="2">
        <v>619</v>
      </c>
      <c r="G262" s="6"/>
      <c r="H262" s="5">
        <v>4</v>
      </c>
      <c r="I262" s="4" t="s">
        <v>22</v>
      </c>
      <c r="J262" s="15">
        <v>12707.2</v>
      </c>
      <c r="K262" s="16">
        <v>50828.800000000003</v>
      </c>
      <c r="L262" s="17">
        <v>84836090</v>
      </c>
      <c r="M262" s="18">
        <v>7.4999999999999997E-2</v>
      </c>
      <c r="N262" s="16"/>
      <c r="O262" s="16"/>
      <c r="P262" s="16"/>
      <c r="Q262" s="18">
        <v>0.1</v>
      </c>
      <c r="R262" s="16"/>
      <c r="S262" s="19">
        <v>0.18</v>
      </c>
      <c r="T262" s="16" t="s">
        <v>23</v>
      </c>
      <c r="U262" s="20">
        <v>3812.16</v>
      </c>
      <c r="V262" s="21"/>
      <c r="W262" s="21">
        <v>381.21600000000001</v>
      </c>
      <c r="X262" s="21">
        <v>9903.991680000001</v>
      </c>
      <c r="Y262" s="22">
        <v>14097.367680000001</v>
      </c>
      <c r="Z262" s="23">
        <v>171902524253</v>
      </c>
      <c r="AA262" s="24" t="s">
        <v>79</v>
      </c>
      <c r="AB262" t="s">
        <v>1810</v>
      </c>
      <c r="AC262">
        <v>2021</v>
      </c>
      <c r="AD262">
        <v>2023</v>
      </c>
      <c r="AF262" s="37">
        <f>VLOOKUP(AB262,Sheet2!$C$3:$E$8,3,FALSE)</f>
        <v>0.1</v>
      </c>
      <c r="AG262" s="11">
        <f t="shared" si="8"/>
        <v>45745.920000000006</v>
      </c>
    </row>
    <row r="263" spans="1:33">
      <c r="A263" s="2">
        <f t="shared" si="9"/>
        <v>260</v>
      </c>
      <c r="B263" s="2">
        <v>180</v>
      </c>
      <c r="C263" s="3" t="s">
        <v>37</v>
      </c>
      <c r="D263" s="4" t="s">
        <v>150</v>
      </c>
      <c r="E263" s="4" t="s">
        <v>1167</v>
      </c>
      <c r="F263" s="2">
        <v>1043</v>
      </c>
      <c r="G263" s="6"/>
      <c r="H263" s="5">
        <v>24</v>
      </c>
      <c r="I263" s="4" t="s">
        <v>22</v>
      </c>
      <c r="J263" s="15">
        <v>2098.7999999999997</v>
      </c>
      <c r="K263" s="16">
        <v>50371.199999999997</v>
      </c>
      <c r="L263" s="17">
        <v>73182990</v>
      </c>
      <c r="M263" s="18">
        <v>0.25</v>
      </c>
      <c r="N263" s="16"/>
      <c r="O263" s="16"/>
      <c r="P263" s="16"/>
      <c r="Q263" s="18">
        <v>0.1</v>
      </c>
      <c r="R263" s="16"/>
      <c r="S263" s="19">
        <v>0.18</v>
      </c>
      <c r="T263" s="16" t="s">
        <v>36</v>
      </c>
      <c r="U263" s="20">
        <v>12592.8</v>
      </c>
      <c r="V263" s="21"/>
      <c r="W263" s="21">
        <v>1259.28</v>
      </c>
      <c r="X263" s="21">
        <v>11560.190399999999</v>
      </c>
      <c r="Y263" s="22">
        <v>25412.270400000001</v>
      </c>
      <c r="Z263" s="23">
        <v>171901200074</v>
      </c>
      <c r="AA263" s="24" t="s">
        <v>83</v>
      </c>
      <c r="AB263" t="s">
        <v>1810</v>
      </c>
      <c r="AC263">
        <v>2021</v>
      </c>
      <c r="AD263">
        <v>2023</v>
      </c>
      <c r="AF263" s="37">
        <f>VLOOKUP(AB263,Sheet2!$C$3:$E$8,3,FALSE)</f>
        <v>0.1</v>
      </c>
      <c r="AG263" s="11">
        <f t="shared" si="8"/>
        <v>45334.080000000002</v>
      </c>
    </row>
    <row r="264" spans="1:33">
      <c r="A264" s="2">
        <f t="shared" si="9"/>
        <v>261</v>
      </c>
      <c r="B264" s="2">
        <v>134</v>
      </c>
      <c r="C264" s="3" t="s">
        <v>423</v>
      </c>
      <c r="D264" s="4" t="s">
        <v>635</v>
      </c>
      <c r="E264" s="4" t="s">
        <v>1564</v>
      </c>
      <c r="F264" s="2">
        <v>17463</v>
      </c>
      <c r="G264" s="6"/>
      <c r="H264" s="5">
        <v>1</v>
      </c>
      <c r="I264" s="4" t="s">
        <v>27</v>
      </c>
      <c r="J264" s="15">
        <v>50139.45</v>
      </c>
      <c r="K264" s="16">
        <v>50139.45</v>
      </c>
      <c r="L264" s="17">
        <v>84219900</v>
      </c>
      <c r="M264" s="18">
        <v>0.1</v>
      </c>
      <c r="N264" s="16"/>
      <c r="O264" s="16"/>
      <c r="P264" s="16"/>
      <c r="Q264" s="18">
        <v>0.1</v>
      </c>
      <c r="R264" s="16"/>
      <c r="S264" s="19">
        <v>0.18</v>
      </c>
      <c r="T264" s="16" t="s">
        <v>25</v>
      </c>
      <c r="U264" s="20">
        <v>5013.9449999999997</v>
      </c>
      <c r="V264" s="21"/>
      <c r="W264" s="21">
        <v>501.39449999999999</v>
      </c>
      <c r="X264" s="21">
        <v>10017.86211</v>
      </c>
      <c r="Y264" s="22">
        <v>15533.20161</v>
      </c>
      <c r="Z264" s="23">
        <v>171803185595</v>
      </c>
      <c r="AA264" s="24" t="s">
        <v>425</v>
      </c>
      <c r="AB264" t="s">
        <v>1810</v>
      </c>
      <c r="AC264">
        <v>2021</v>
      </c>
      <c r="AD264">
        <v>2023</v>
      </c>
      <c r="AF264" s="37">
        <f>VLOOKUP(AB264,Sheet2!$C$3:$E$8,3,FALSE)</f>
        <v>0.1</v>
      </c>
      <c r="AG264" s="11">
        <f t="shared" si="8"/>
        <v>45125.504999999997</v>
      </c>
    </row>
    <row r="265" spans="1:33">
      <c r="A265" s="2">
        <f t="shared" si="9"/>
        <v>262</v>
      </c>
      <c r="B265" s="2">
        <v>115</v>
      </c>
      <c r="C265" s="3" t="s">
        <v>77</v>
      </c>
      <c r="D265" s="4" t="s">
        <v>80</v>
      </c>
      <c r="E265" s="4" t="s">
        <v>1103</v>
      </c>
      <c r="F265" s="2">
        <v>481</v>
      </c>
      <c r="G265" s="6"/>
      <c r="H265" s="33">
        <v>1</v>
      </c>
      <c r="I265" s="4" t="s">
        <v>22</v>
      </c>
      <c r="J265" s="15">
        <v>49521.98</v>
      </c>
      <c r="K265" s="16">
        <v>49521.98</v>
      </c>
      <c r="L265" s="17">
        <v>84839000</v>
      </c>
      <c r="M265" s="18">
        <v>7.4999999999999997E-2</v>
      </c>
      <c r="N265" s="16"/>
      <c r="O265" s="16"/>
      <c r="P265" s="16"/>
      <c r="Q265" s="18">
        <v>0.1</v>
      </c>
      <c r="R265" s="16"/>
      <c r="S265" s="19">
        <v>0.18</v>
      </c>
      <c r="T265" s="16" t="s">
        <v>23</v>
      </c>
      <c r="U265" s="20">
        <v>3714.1485000000002</v>
      </c>
      <c r="V265" s="21"/>
      <c r="W265" s="21">
        <v>371.41485000000006</v>
      </c>
      <c r="X265" s="21">
        <v>9649.3578030000008</v>
      </c>
      <c r="Y265" s="22">
        <v>13734.921153000001</v>
      </c>
      <c r="Z265" s="23">
        <v>171902524253</v>
      </c>
      <c r="AA265" s="25" t="s">
        <v>79</v>
      </c>
      <c r="AB265" t="s">
        <v>1810</v>
      </c>
      <c r="AC265">
        <v>2021</v>
      </c>
      <c r="AD265">
        <v>2023</v>
      </c>
      <c r="AF265" s="37">
        <f>VLOOKUP(AB265,Sheet2!$C$3:$E$8,3,FALSE)</f>
        <v>0.1</v>
      </c>
      <c r="AG265" s="11">
        <f t="shared" si="8"/>
        <v>44569.782000000007</v>
      </c>
    </row>
    <row r="266" spans="1:33">
      <c r="A266" s="2">
        <f t="shared" si="9"/>
        <v>263</v>
      </c>
      <c r="B266" s="2">
        <v>166</v>
      </c>
      <c r="C266" s="3" t="s">
        <v>643</v>
      </c>
      <c r="D266" s="4" t="s">
        <v>1040</v>
      </c>
      <c r="E266" s="4" t="s">
        <v>1793</v>
      </c>
      <c r="F266" s="2">
        <v>1663</v>
      </c>
      <c r="G266" s="6"/>
      <c r="H266" s="33">
        <v>1</v>
      </c>
      <c r="I266" s="4" t="s">
        <v>22</v>
      </c>
      <c r="J266" s="15">
        <v>49225.47</v>
      </c>
      <c r="K266" s="16">
        <v>49225.47</v>
      </c>
      <c r="L266" s="17">
        <v>85389000</v>
      </c>
      <c r="M266" s="18">
        <v>7.4999999999999997E-2</v>
      </c>
      <c r="N266" s="16"/>
      <c r="O266" s="16"/>
      <c r="P266" s="16"/>
      <c r="Q266" s="18">
        <v>0.1</v>
      </c>
      <c r="R266" s="16"/>
      <c r="S266" s="19">
        <v>0.18</v>
      </c>
      <c r="T266" s="16" t="s">
        <v>1041</v>
      </c>
      <c r="U266" s="20">
        <v>3691.9102499999999</v>
      </c>
      <c r="V266" s="21"/>
      <c r="W266" s="21">
        <v>369.19102500000002</v>
      </c>
      <c r="X266" s="21">
        <v>9591.5828294999992</v>
      </c>
      <c r="Y266" s="22">
        <v>13652.6841045</v>
      </c>
      <c r="Z266" s="23"/>
      <c r="AA266" s="24"/>
      <c r="AB266" t="s">
        <v>1810</v>
      </c>
      <c r="AC266">
        <v>2021</v>
      </c>
      <c r="AD266">
        <v>2023</v>
      </c>
      <c r="AF266" s="37">
        <f>VLOOKUP(AB266,Sheet2!$C$3:$E$8,3,FALSE)</f>
        <v>0.1</v>
      </c>
      <c r="AG266" s="11">
        <f t="shared" si="8"/>
        <v>44302.923000000003</v>
      </c>
    </row>
    <row r="267" spans="1:33">
      <c r="A267" s="2">
        <f t="shared" si="9"/>
        <v>264</v>
      </c>
      <c r="B267" s="2">
        <v>128</v>
      </c>
      <c r="C267" s="3" t="s">
        <v>423</v>
      </c>
      <c r="D267" s="4" t="s">
        <v>577</v>
      </c>
      <c r="E267" s="4" t="s">
        <v>1528</v>
      </c>
      <c r="F267" s="2">
        <v>7543</v>
      </c>
      <c r="G267" s="6"/>
      <c r="H267" s="33">
        <v>1</v>
      </c>
      <c r="I267" s="4" t="s">
        <v>22</v>
      </c>
      <c r="J267" s="15">
        <v>48642.75</v>
      </c>
      <c r="K267" s="16">
        <v>48642.75</v>
      </c>
      <c r="L267" s="17">
        <v>84219900</v>
      </c>
      <c r="M267" s="18">
        <v>0.1</v>
      </c>
      <c r="N267" s="16"/>
      <c r="O267" s="16"/>
      <c r="P267" s="16"/>
      <c r="Q267" s="18">
        <v>0.1</v>
      </c>
      <c r="R267" s="16"/>
      <c r="S267" s="19">
        <v>0.18</v>
      </c>
      <c r="T267" s="16" t="s">
        <v>25</v>
      </c>
      <c r="U267" s="20">
        <v>4864.2750000000005</v>
      </c>
      <c r="V267" s="21"/>
      <c r="W267" s="21">
        <v>486.42750000000007</v>
      </c>
      <c r="X267" s="21">
        <v>9718.8214499999995</v>
      </c>
      <c r="Y267" s="22">
        <v>15069.523949999999</v>
      </c>
      <c r="Z267" s="23">
        <v>171803185595</v>
      </c>
      <c r="AA267" s="24" t="s">
        <v>425</v>
      </c>
      <c r="AB267" t="s">
        <v>1810</v>
      </c>
      <c r="AC267">
        <v>2021</v>
      </c>
      <c r="AD267">
        <v>2023</v>
      </c>
      <c r="AF267" s="37">
        <f>VLOOKUP(AB267,Sheet2!$C$3:$E$8,3,FALSE)</f>
        <v>0.1</v>
      </c>
      <c r="AG267" s="11">
        <f t="shared" si="8"/>
        <v>43778.474999999999</v>
      </c>
    </row>
    <row r="268" spans="1:33">
      <c r="A268" s="2">
        <f t="shared" si="9"/>
        <v>265</v>
      </c>
      <c r="B268" s="2">
        <v>299</v>
      </c>
      <c r="C268" s="3" t="s">
        <v>257</v>
      </c>
      <c r="D268" s="4" t="s">
        <v>261</v>
      </c>
      <c r="E268" s="4" t="s">
        <v>1266</v>
      </c>
      <c r="F268" s="2">
        <v>1451</v>
      </c>
      <c r="G268" s="6"/>
      <c r="H268" s="33">
        <v>1</v>
      </c>
      <c r="I268" s="4" t="s">
        <v>22</v>
      </c>
      <c r="J268" s="15">
        <v>48485.1</v>
      </c>
      <c r="K268" s="16">
        <v>48485.1</v>
      </c>
      <c r="L268" s="17">
        <v>85044090</v>
      </c>
      <c r="M268" s="18">
        <v>0.2</v>
      </c>
      <c r="N268" s="16"/>
      <c r="O268" s="16"/>
      <c r="P268" s="16"/>
      <c r="Q268" s="18">
        <v>0.1</v>
      </c>
      <c r="R268" s="16"/>
      <c r="S268" s="19">
        <v>0.18</v>
      </c>
      <c r="T268" s="16" t="s">
        <v>30</v>
      </c>
      <c r="U268" s="20">
        <v>9697.02</v>
      </c>
      <c r="V268" s="21"/>
      <c r="W268" s="21">
        <v>969.70200000000011</v>
      </c>
      <c r="X268" s="21">
        <v>10647.327959999999</v>
      </c>
      <c r="Y268" s="22">
        <v>21314.049959999997</v>
      </c>
      <c r="Z268" s="23">
        <v>171702612222</v>
      </c>
      <c r="AA268" s="24" t="s">
        <v>260</v>
      </c>
      <c r="AB268" t="s">
        <v>1813</v>
      </c>
      <c r="AC268">
        <v>2021</v>
      </c>
      <c r="AD268">
        <v>2023</v>
      </c>
      <c r="AF268" s="37">
        <f>VLOOKUP(AB268,Sheet2!$C$3:$E$8,3,FALSE)</f>
        <v>0.3</v>
      </c>
      <c r="AG268" s="11">
        <f t="shared" si="8"/>
        <v>33939.57</v>
      </c>
    </row>
    <row r="269" spans="1:33">
      <c r="A269" s="2">
        <f t="shared" si="9"/>
        <v>266</v>
      </c>
      <c r="B269" s="2">
        <v>124</v>
      </c>
      <c r="C269" s="3" t="s">
        <v>37</v>
      </c>
      <c r="D269" s="4" t="s">
        <v>90</v>
      </c>
      <c r="E269" s="4" t="s">
        <v>1112</v>
      </c>
      <c r="F269" s="2">
        <v>516</v>
      </c>
      <c r="G269" s="6"/>
      <c r="H269" s="5">
        <v>1</v>
      </c>
      <c r="I269" s="4" t="s">
        <v>22</v>
      </c>
      <c r="J269" s="15">
        <v>48336</v>
      </c>
      <c r="K269" s="16">
        <v>48336</v>
      </c>
      <c r="L269" s="17">
        <v>84149090</v>
      </c>
      <c r="M269" s="18">
        <v>7.4999999999999997E-2</v>
      </c>
      <c r="N269" s="16"/>
      <c r="O269" s="16"/>
      <c r="P269" s="16"/>
      <c r="Q269" s="18">
        <v>0.1</v>
      </c>
      <c r="R269" s="16"/>
      <c r="S269" s="19">
        <v>0.18</v>
      </c>
      <c r="T269" s="16" t="s">
        <v>26</v>
      </c>
      <c r="U269" s="20">
        <v>3625.2</v>
      </c>
      <c r="V269" s="21"/>
      <c r="W269" s="21">
        <v>362.52</v>
      </c>
      <c r="X269" s="21">
        <v>9418.2695999999978</v>
      </c>
      <c r="Y269" s="22">
        <v>13405.989599999997</v>
      </c>
      <c r="Z269" s="23">
        <v>171901200074</v>
      </c>
      <c r="AA269" s="24" t="s">
        <v>83</v>
      </c>
      <c r="AB269" t="s">
        <v>1810</v>
      </c>
      <c r="AC269">
        <v>2021</v>
      </c>
      <c r="AD269">
        <v>2023</v>
      </c>
      <c r="AF269" s="37">
        <f>VLOOKUP(AB269,Sheet2!$C$3:$E$8,3,FALSE)</f>
        <v>0.1</v>
      </c>
      <c r="AG269" s="11">
        <f t="shared" si="8"/>
        <v>43502.400000000001</v>
      </c>
    </row>
    <row r="270" spans="1:33">
      <c r="A270" s="2">
        <f t="shared" si="9"/>
        <v>267</v>
      </c>
      <c r="B270" s="2">
        <v>215</v>
      </c>
      <c r="C270" s="3" t="s">
        <v>395</v>
      </c>
      <c r="D270" s="4" t="s">
        <v>406</v>
      </c>
      <c r="E270" s="4" t="s">
        <v>1392</v>
      </c>
      <c r="F270" s="2">
        <v>2873</v>
      </c>
      <c r="G270" s="6"/>
      <c r="H270" s="33">
        <v>18</v>
      </c>
      <c r="I270" s="4" t="s">
        <v>22</v>
      </c>
      <c r="J270" s="15">
        <v>2684.8516666666669</v>
      </c>
      <c r="K270" s="16">
        <v>48327.33</v>
      </c>
      <c r="L270" s="17">
        <v>85321000</v>
      </c>
      <c r="M270" s="18">
        <v>0</v>
      </c>
      <c r="N270" s="16"/>
      <c r="O270" s="16"/>
      <c r="P270" s="16"/>
      <c r="Q270" s="18">
        <v>0.1</v>
      </c>
      <c r="R270" s="16"/>
      <c r="S270" s="19">
        <v>0.18</v>
      </c>
      <c r="T270" s="16" t="s">
        <v>400</v>
      </c>
      <c r="U270" s="20">
        <v>0</v>
      </c>
      <c r="V270" s="21"/>
      <c r="W270" s="21">
        <v>0</v>
      </c>
      <c r="X270" s="21">
        <v>8698.9194000000007</v>
      </c>
      <c r="Y270" s="22">
        <v>8698.9194000000007</v>
      </c>
      <c r="Z270" s="23">
        <v>171902723882</v>
      </c>
      <c r="AA270" s="24" t="s">
        <v>402</v>
      </c>
      <c r="AB270" t="s">
        <v>1813</v>
      </c>
      <c r="AC270">
        <v>2021</v>
      </c>
      <c r="AD270">
        <v>2023</v>
      </c>
      <c r="AF270" s="37">
        <f>VLOOKUP(AB270,Sheet2!$C$3:$E$8,3,FALSE)</f>
        <v>0.3</v>
      </c>
      <c r="AG270" s="11">
        <f t="shared" si="8"/>
        <v>33829.131000000001</v>
      </c>
    </row>
    <row r="271" spans="1:33">
      <c r="A271" s="2">
        <f t="shared" si="9"/>
        <v>268</v>
      </c>
      <c r="B271" s="2">
        <v>192</v>
      </c>
      <c r="C271" s="3" t="s">
        <v>37</v>
      </c>
      <c r="D271" s="4" t="s">
        <v>162</v>
      </c>
      <c r="E271" s="4" t="s">
        <v>1179</v>
      </c>
      <c r="F271" s="2">
        <v>1118</v>
      </c>
      <c r="G271" s="6"/>
      <c r="H271" s="5">
        <v>1</v>
      </c>
      <c r="I271" s="4" t="s">
        <v>22</v>
      </c>
      <c r="J271" s="15">
        <v>47499</v>
      </c>
      <c r="K271" s="16">
        <v>47499</v>
      </c>
      <c r="L271" s="17">
        <v>84149090</v>
      </c>
      <c r="M271" s="18">
        <v>7.4999999999999997E-2</v>
      </c>
      <c r="N271" s="16"/>
      <c r="O271" s="16"/>
      <c r="P271" s="16"/>
      <c r="Q271" s="18">
        <v>0.1</v>
      </c>
      <c r="R271" s="16"/>
      <c r="S271" s="19">
        <v>0.18</v>
      </c>
      <c r="T271" s="16" t="s">
        <v>26</v>
      </c>
      <c r="U271" s="20">
        <v>3562.4249999999997</v>
      </c>
      <c r="V271" s="21"/>
      <c r="W271" s="21">
        <v>356.24250000000001</v>
      </c>
      <c r="X271" s="21">
        <v>9255.1801500000001</v>
      </c>
      <c r="Y271" s="22">
        <v>13173.84765</v>
      </c>
      <c r="Z271" s="23">
        <v>171900089082</v>
      </c>
      <c r="AA271" s="24">
        <v>1000171</v>
      </c>
      <c r="AB271" t="s">
        <v>1810</v>
      </c>
      <c r="AC271">
        <v>2021</v>
      </c>
      <c r="AD271">
        <v>2023</v>
      </c>
      <c r="AF271" s="37">
        <f>VLOOKUP(AB271,Sheet2!$C$3:$E$8,3,FALSE)</f>
        <v>0.1</v>
      </c>
      <c r="AG271" s="11">
        <f t="shared" si="8"/>
        <v>42749.1</v>
      </c>
    </row>
    <row r="272" spans="1:33">
      <c r="A272" s="2">
        <f t="shared" si="9"/>
        <v>269</v>
      </c>
      <c r="B272" s="2">
        <v>128</v>
      </c>
      <c r="C272" s="3" t="s">
        <v>423</v>
      </c>
      <c r="D272" s="4" t="s">
        <v>629</v>
      </c>
      <c r="E272" s="4" t="s">
        <v>1558</v>
      </c>
      <c r="F272" s="2">
        <v>17457</v>
      </c>
      <c r="G272" s="6"/>
      <c r="H272" s="5">
        <v>2</v>
      </c>
      <c r="I272" s="4" t="s">
        <v>27</v>
      </c>
      <c r="J272" s="15">
        <v>23697.75</v>
      </c>
      <c r="K272" s="16">
        <v>47395.5</v>
      </c>
      <c r="L272" s="17">
        <v>84219900</v>
      </c>
      <c r="M272" s="18">
        <v>0.1</v>
      </c>
      <c r="N272" s="16"/>
      <c r="O272" s="16"/>
      <c r="P272" s="16"/>
      <c r="Q272" s="18">
        <v>0.1</v>
      </c>
      <c r="R272" s="16"/>
      <c r="S272" s="19">
        <v>0.18</v>
      </c>
      <c r="T272" s="16" t="s">
        <v>25</v>
      </c>
      <c r="U272" s="20">
        <v>4739.55</v>
      </c>
      <c r="V272" s="21"/>
      <c r="W272" s="21">
        <v>473.95500000000004</v>
      </c>
      <c r="X272" s="21">
        <v>9469.6208999999999</v>
      </c>
      <c r="Y272" s="22">
        <v>14683.125899999999</v>
      </c>
      <c r="Z272" s="23">
        <v>171803185595</v>
      </c>
      <c r="AA272" s="24" t="s">
        <v>425</v>
      </c>
      <c r="AB272" t="s">
        <v>1810</v>
      </c>
      <c r="AC272">
        <v>2021</v>
      </c>
      <c r="AD272">
        <v>2023</v>
      </c>
      <c r="AF272" s="37">
        <f>VLOOKUP(AB272,Sheet2!$C$3:$E$8,3,FALSE)</f>
        <v>0.1</v>
      </c>
      <c r="AG272" s="11">
        <f t="shared" si="8"/>
        <v>42655.950000000004</v>
      </c>
    </row>
    <row r="273" spans="1:33">
      <c r="A273" s="2">
        <f t="shared" si="9"/>
        <v>270</v>
      </c>
      <c r="B273" s="2">
        <v>130</v>
      </c>
      <c r="C273" s="3" t="s">
        <v>423</v>
      </c>
      <c r="D273" s="4" t="s">
        <v>631</v>
      </c>
      <c r="E273" s="4" t="s">
        <v>1560</v>
      </c>
      <c r="F273" s="2">
        <v>17459</v>
      </c>
      <c r="G273" s="6"/>
      <c r="H273" s="5">
        <v>2</v>
      </c>
      <c r="I273" s="4" t="s">
        <v>27</v>
      </c>
      <c r="J273" s="15">
        <v>23697.75</v>
      </c>
      <c r="K273" s="16">
        <v>47395.5</v>
      </c>
      <c r="L273" s="17">
        <v>84219900</v>
      </c>
      <c r="M273" s="18">
        <v>0.1</v>
      </c>
      <c r="N273" s="16"/>
      <c r="O273" s="16"/>
      <c r="P273" s="16"/>
      <c r="Q273" s="18">
        <v>0.1</v>
      </c>
      <c r="R273" s="16"/>
      <c r="S273" s="19">
        <v>0.18</v>
      </c>
      <c r="T273" s="16" t="s">
        <v>25</v>
      </c>
      <c r="U273" s="20">
        <v>4739.55</v>
      </c>
      <c r="V273" s="21"/>
      <c r="W273" s="21">
        <v>473.95500000000004</v>
      </c>
      <c r="X273" s="21">
        <v>9469.6208999999999</v>
      </c>
      <c r="Y273" s="22">
        <v>14683.125899999999</v>
      </c>
      <c r="Z273" s="23">
        <v>171803185595</v>
      </c>
      <c r="AA273" s="24" t="s">
        <v>425</v>
      </c>
      <c r="AB273" t="s">
        <v>1810</v>
      </c>
      <c r="AC273">
        <v>2021</v>
      </c>
      <c r="AD273">
        <v>2023</v>
      </c>
      <c r="AF273" s="37">
        <f>VLOOKUP(AB273,Sheet2!$C$3:$E$8,3,FALSE)</f>
        <v>0.1</v>
      </c>
      <c r="AG273" s="11">
        <f t="shared" si="8"/>
        <v>42655.950000000004</v>
      </c>
    </row>
    <row r="274" spans="1:33">
      <c r="A274" s="2">
        <f t="shared" si="9"/>
        <v>271</v>
      </c>
      <c r="B274" s="2">
        <v>131</v>
      </c>
      <c r="C274" s="3" t="s">
        <v>423</v>
      </c>
      <c r="D274" s="4" t="s">
        <v>632</v>
      </c>
      <c r="E274" s="4" t="s">
        <v>1561</v>
      </c>
      <c r="F274" s="2">
        <v>17460</v>
      </c>
      <c r="G274" s="6"/>
      <c r="H274" s="5">
        <v>2</v>
      </c>
      <c r="I274" s="4" t="s">
        <v>27</v>
      </c>
      <c r="J274" s="15">
        <v>23697.75</v>
      </c>
      <c r="K274" s="16">
        <v>47395.5</v>
      </c>
      <c r="L274" s="17">
        <v>84219900</v>
      </c>
      <c r="M274" s="18">
        <v>0.1</v>
      </c>
      <c r="N274" s="16"/>
      <c r="O274" s="16"/>
      <c r="P274" s="16"/>
      <c r="Q274" s="18">
        <v>0.1</v>
      </c>
      <c r="R274" s="16"/>
      <c r="S274" s="19">
        <v>0.18</v>
      </c>
      <c r="T274" s="16" t="s">
        <v>25</v>
      </c>
      <c r="U274" s="20">
        <v>4739.55</v>
      </c>
      <c r="V274" s="21"/>
      <c r="W274" s="21">
        <v>473.95500000000004</v>
      </c>
      <c r="X274" s="21">
        <v>9469.6208999999999</v>
      </c>
      <c r="Y274" s="22">
        <v>14683.125899999999</v>
      </c>
      <c r="Z274" s="23">
        <v>171803185595</v>
      </c>
      <c r="AA274" s="24" t="s">
        <v>425</v>
      </c>
      <c r="AB274" t="s">
        <v>1810</v>
      </c>
      <c r="AC274">
        <v>2021</v>
      </c>
      <c r="AD274">
        <v>2023</v>
      </c>
      <c r="AF274" s="37">
        <f>VLOOKUP(AB274,Sheet2!$C$3:$E$8,3,FALSE)</f>
        <v>0.1</v>
      </c>
      <c r="AG274" s="11">
        <f t="shared" si="8"/>
        <v>42655.950000000004</v>
      </c>
    </row>
    <row r="275" spans="1:33">
      <c r="A275" s="2">
        <f t="shared" si="9"/>
        <v>272</v>
      </c>
      <c r="B275" s="2">
        <v>145</v>
      </c>
      <c r="C275" s="3" t="s">
        <v>296</v>
      </c>
      <c r="D275" s="4" t="s">
        <v>998</v>
      </c>
      <c r="E275" s="4" t="s">
        <v>1772</v>
      </c>
      <c r="F275" s="2">
        <v>1385</v>
      </c>
      <c r="G275" s="6"/>
      <c r="H275" s="33">
        <v>4</v>
      </c>
      <c r="I275" s="4" t="s">
        <v>22</v>
      </c>
      <c r="J275" s="15">
        <v>47056.419999999896</v>
      </c>
      <c r="K275" s="16">
        <v>47056.419999999896</v>
      </c>
      <c r="L275" s="17">
        <v>850300</v>
      </c>
      <c r="M275" s="18">
        <v>7.4999999999999997E-2</v>
      </c>
      <c r="N275" s="16"/>
      <c r="O275" s="16"/>
      <c r="P275" s="16"/>
      <c r="Q275" s="18">
        <v>0.1</v>
      </c>
      <c r="R275" s="16"/>
      <c r="S275" s="19">
        <v>0.18</v>
      </c>
      <c r="T275" s="16" t="s">
        <v>999</v>
      </c>
      <c r="U275" s="20">
        <v>3529.2314999999921</v>
      </c>
      <c r="V275" s="21"/>
      <c r="W275" s="21">
        <v>352.92314999999923</v>
      </c>
      <c r="X275" s="21">
        <v>9168.9434369999799</v>
      </c>
      <c r="Y275" s="22">
        <v>13051.098086999971</v>
      </c>
      <c r="Z275" s="23"/>
      <c r="AA275" s="24"/>
      <c r="AB275" t="s">
        <v>1810</v>
      </c>
      <c r="AC275">
        <v>2021</v>
      </c>
      <c r="AD275">
        <v>2023</v>
      </c>
      <c r="AF275" s="37">
        <f>VLOOKUP(AB275,Sheet2!$C$3:$E$8,3,FALSE)</f>
        <v>0.1</v>
      </c>
      <c r="AG275" s="11">
        <f t="shared" si="8"/>
        <v>42350.777999999911</v>
      </c>
    </row>
    <row r="276" spans="1:33">
      <c r="A276" s="2">
        <f t="shared" si="9"/>
        <v>273</v>
      </c>
      <c r="B276" s="2">
        <v>7</v>
      </c>
      <c r="C276" s="3" t="s">
        <v>459</v>
      </c>
      <c r="D276" s="4" t="s">
        <v>466</v>
      </c>
      <c r="E276" s="4" t="s">
        <v>1431</v>
      </c>
      <c r="F276" s="2">
        <v>4852</v>
      </c>
      <c r="G276" s="6"/>
      <c r="H276" s="5">
        <v>1</v>
      </c>
      <c r="I276" s="4" t="s">
        <v>22</v>
      </c>
      <c r="J276" s="15">
        <v>46921.96</v>
      </c>
      <c r="K276" s="16">
        <v>46921.96</v>
      </c>
      <c r="L276" s="17">
        <v>84139190</v>
      </c>
      <c r="M276" s="18">
        <v>7.4999999999999997E-2</v>
      </c>
      <c r="N276" s="16"/>
      <c r="O276" s="16"/>
      <c r="P276" s="16"/>
      <c r="Q276" s="18">
        <v>0.1</v>
      </c>
      <c r="R276" s="16"/>
      <c r="S276" s="19">
        <v>0.28000000000000003</v>
      </c>
      <c r="T276" s="16" t="s">
        <v>46</v>
      </c>
      <c r="U276" s="20">
        <v>3519.1469999999999</v>
      </c>
      <c r="V276" s="21"/>
      <c r="W276" s="21">
        <v>351.91470000000004</v>
      </c>
      <c r="X276" s="21">
        <v>14222.046076000001</v>
      </c>
      <c r="Y276" s="22">
        <v>18093.107776000001</v>
      </c>
      <c r="Z276" s="23">
        <v>171702522655</v>
      </c>
      <c r="AA276" s="24" t="s">
        <v>461</v>
      </c>
      <c r="AB276" t="s">
        <v>1810</v>
      </c>
      <c r="AC276">
        <v>2021</v>
      </c>
      <c r="AD276">
        <v>2023</v>
      </c>
      <c r="AF276" s="37">
        <f>VLOOKUP(AB276,Sheet2!$C$3:$E$8,3,FALSE)</f>
        <v>0.1</v>
      </c>
      <c r="AG276" s="11">
        <f t="shared" si="8"/>
        <v>42229.764000000003</v>
      </c>
    </row>
    <row r="277" spans="1:33">
      <c r="A277" s="2">
        <f t="shared" si="9"/>
        <v>274</v>
      </c>
      <c r="B277" s="2">
        <v>75</v>
      </c>
      <c r="C277" s="3" t="s">
        <v>296</v>
      </c>
      <c r="D277" s="4" t="s">
        <v>853</v>
      </c>
      <c r="E277" s="4" t="s">
        <v>1702</v>
      </c>
      <c r="F277" s="2">
        <v>240</v>
      </c>
      <c r="G277" s="6"/>
      <c r="H277" s="33">
        <v>2</v>
      </c>
      <c r="I277" s="4" t="s">
        <v>22</v>
      </c>
      <c r="J277" s="15">
        <v>45247.44</v>
      </c>
      <c r="K277" s="16">
        <v>45247.44</v>
      </c>
      <c r="L277" s="17">
        <v>850300</v>
      </c>
      <c r="M277" s="18">
        <v>7.4999999999999997E-2</v>
      </c>
      <c r="N277" s="16"/>
      <c r="O277" s="16"/>
      <c r="P277" s="16"/>
      <c r="Q277" s="18">
        <v>0.1</v>
      </c>
      <c r="R277" s="16"/>
      <c r="S277" s="19">
        <v>0.18</v>
      </c>
      <c r="T277" s="16" t="s">
        <v>854</v>
      </c>
      <c r="U277" s="20">
        <v>3393.558</v>
      </c>
      <c r="V277" s="21"/>
      <c r="W277" s="21">
        <v>339.35580000000004</v>
      </c>
      <c r="X277" s="21">
        <v>8816.4636839999985</v>
      </c>
      <c r="Y277" s="22">
        <v>12549.377483999999</v>
      </c>
      <c r="Z277" s="23"/>
      <c r="AA277" s="24"/>
      <c r="AB277" t="s">
        <v>1810</v>
      </c>
      <c r="AC277">
        <v>2021</v>
      </c>
      <c r="AD277">
        <v>2023</v>
      </c>
      <c r="AF277" s="37">
        <f>VLOOKUP(AB277,Sheet2!$C$3:$E$8,3,FALSE)</f>
        <v>0.1</v>
      </c>
      <c r="AG277" s="11">
        <f t="shared" si="8"/>
        <v>40722.696000000004</v>
      </c>
    </row>
    <row r="278" spans="1:33">
      <c r="A278" s="2">
        <f t="shared" si="9"/>
        <v>275</v>
      </c>
      <c r="B278" s="2">
        <v>155</v>
      </c>
      <c r="C278" s="3" t="s">
        <v>37</v>
      </c>
      <c r="D278" s="4" t="s">
        <v>124</v>
      </c>
      <c r="E278" s="4" t="s">
        <v>1142</v>
      </c>
      <c r="F278" s="2">
        <v>795</v>
      </c>
      <c r="G278" s="6"/>
      <c r="H278" s="5">
        <v>8</v>
      </c>
      <c r="I278" s="4" t="s">
        <v>22</v>
      </c>
      <c r="J278" s="15">
        <v>5616.375</v>
      </c>
      <c r="K278" s="16">
        <v>44931</v>
      </c>
      <c r="L278" s="17">
        <v>40169340</v>
      </c>
      <c r="M278" s="18">
        <v>0.1</v>
      </c>
      <c r="N278" s="16"/>
      <c r="O278" s="16"/>
      <c r="P278" s="16"/>
      <c r="Q278" s="18">
        <v>0.1</v>
      </c>
      <c r="R278" s="16"/>
      <c r="S278" s="19">
        <v>0.18</v>
      </c>
      <c r="T278" s="16" t="s">
        <v>40</v>
      </c>
      <c r="U278" s="20">
        <v>4493.1000000000004</v>
      </c>
      <c r="V278" s="21"/>
      <c r="W278" s="21">
        <v>449.31000000000006</v>
      </c>
      <c r="X278" s="21">
        <v>8977.2137999999995</v>
      </c>
      <c r="Y278" s="22">
        <v>13919.623800000001</v>
      </c>
      <c r="Z278" s="23">
        <v>171900089082</v>
      </c>
      <c r="AA278" s="24">
        <v>1000171</v>
      </c>
      <c r="AB278" t="s">
        <v>1810</v>
      </c>
      <c r="AC278">
        <v>2021</v>
      </c>
      <c r="AD278">
        <v>2023</v>
      </c>
      <c r="AF278" s="37">
        <f>VLOOKUP(AB278,Sheet2!$C$3:$E$8,3,FALSE)</f>
        <v>0.1</v>
      </c>
      <c r="AG278" s="11">
        <f t="shared" si="8"/>
        <v>40437.9</v>
      </c>
    </row>
    <row r="279" spans="1:33">
      <c r="A279" s="2">
        <f t="shared" si="9"/>
        <v>276</v>
      </c>
      <c r="B279" s="2">
        <v>262</v>
      </c>
      <c r="C279" s="3" t="s">
        <v>615</v>
      </c>
      <c r="D279" s="4" t="s">
        <v>670</v>
      </c>
      <c r="E279" s="4" t="s">
        <v>1598</v>
      </c>
      <c r="F279" s="2">
        <v>18659</v>
      </c>
      <c r="G279" s="6"/>
      <c r="H279" s="33">
        <v>2</v>
      </c>
      <c r="I279" s="4" t="s">
        <v>22</v>
      </c>
      <c r="J279" s="15">
        <v>21721.415000000001</v>
      </c>
      <c r="K279" s="16">
        <v>43442.83</v>
      </c>
      <c r="L279" s="17">
        <v>84819090</v>
      </c>
      <c r="M279" s="18">
        <v>7.4999999999999997E-2</v>
      </c>
      <c r="N279" s="16"/>
      <c r="O279" s="16"/>
      <c r="P279" s="16"/>
      <c r="Q279" s="18">
        <v>0.1</v>
      </c>
      <c r="R279" s="16"/>
      <c r="S279" s="19">
        <v>0.18</v>
      </c>
      <c r="T279" s="16" t="s">
        <v>28</v>
      </c>
      <c r="U279" s="20">
        <v>3258.21225</v>
      </c>
      <c r="V279" s="21"/>
      <c r="W279" s="21">
        <v>325.82122500000003</v>
      </c>
      <c r="X279" s="21">
        <v>8464.8354254999995</v>
      </c>
      <c r="Y279" s="22">
        <v>12048.8689005</v>
      </c>
      <c r="Z279" s="23">
        <v>351800186603</v>
      </c>
      <c r="AA279" s="24">
        <v>3005002</v>
      </c>
      <c r="AB279" t="s">
        <v>1810</v>
      </c>
      <c r="AC279">
        <v>2021</v>
      </c>
      <c r="AD279">
        <v>2023</v>
      </c>
      <c r="AF279" s="37">
        <f>VLOOKUP(AB279,Sheet2!$C$3:$E$8,3,FALSE)</f>
        <v>0.1</v>
      </c>
      <c r="AG279" s="11">
        <f t="shared" si="8"/>
        <v>39098.547000000006</v>
      </c>
    </row>
    <row r="280" spans="1:33">
      <c r="A280" s="2">
        <f t="shared" si="9"/>
        <v>277</v>
      </c>
      <c r="B280" s="2">
        <v>101</v>
      </c>
      <c r="C280" s="3" t="s">
        <v>448</v>
      </c>
      <c r="D280" s="4" t="s">
        <v>548</v>
      </c>
      <c r="E280" s="4" t="s">
        <v>1502</v>
      </c>
      <c r="F280" s="2">
        <v>7248</v>
      </c>
      <c r="G280" s="6"/>
      <c r="H280" s="33">
        <v>1</v>
      </c>
      <c r="I280" s="4" t="s">
        <v>22</v>
      </c>
      <c r="J280" s="15">
        <v>43308.83</v>
      </c>
      <c r="K280" s="16">
        <v>43308.83</v>
      </c>
      <c r="L280" s="17">
        <v>84229090</v>
      </c>
      <c r="M280" s="18">
        <v>7.4999999999999997E-2</v>
      </c>
      <c r="N280" s="16"/>
      <c r="O280" s="16"/>
      <c r="P280" s="16"/>
      <c r="Q280" s="18">
        <v>0.1</v>
      </c>
      <c r="R280" s="16"/>
      <c r="S280" s="19">
        <v>0.18</v>
      </c>
      <c r="T280" s="16" t="s">
        <v>496</v>
      </c>
      <c r="U280" s="20">
        <v>3248.1622499999999</v>
      </c>
      <c r="V280" s="21"/>
      <c r="W280" s="21">
        <v>324.81622500000003</v>
      </c>
      <c r="X280" s="21">
        <v>8438.7255255</v>
      </c>
      <c r="Y280" s="22">
        <v>12011.7040005</v>
      </c>
      <c r="Z280" s="23">
        <v>171801924210</v>
      </c>
      <c r="AA280" s="24" t="s">
        <v>450</v>
      </c>
      <c r="AB280" t="s">
        <v>1810</v>
      </c>
      <c r="AC280">
        <v>2021</v>
      </c>
      <c r="AD280">
        <v>2023</v>
      </c>
      <c r="AF280" s="37">
        <f>VLOOKUP(AB280,Sheet2!$C$3:$E$8,3,FALSE)</f>
        <v>0.1</v>
      </c>
      <c r="AG280" s="11">
        <f t="shared" si="8"/>
        <v>38977.947</v>
      </c>
    </row>
    <row r="281" spans="1:33">
      <c r="A281" s="2">
        <f t="shared" si="9"/>
        <v>278</v>
      </c>
      <c r="B281" s="2">
        <v>154</v>
      </c>
      <c r="C281" s="3" t="s">
        <v>966</v>
      </c>
      <c r="D281" s="4" t="s">
        <v>1016</v>
      </c>
      <c r="E281" s="4" t="s">
        <v>1781</v>
      </c>
      <c r="F281" s="2">
        <v>1580</v>
      </c>
      <c r="G281" s="6"/>
      <c r="H281" s="33">
        <v>1</v>
      </c>
      <c r="I281" s="4" t="s">
        <v>22</v>
      </c>
      <c r="J281" s="15">
        <v>42935.309999999903</v>
      </c>
      <c r="K281" s="16">
        <v>42935.309999999903</v>
      </c>
      <c r="L281" s="17">
        <v>848190</v>
      </c>
      <c r="M281" s="18">
        <v>7.4999999999999997E-2</v>
      </c>
      <c r="N281" s="16"/>
      <c r="O281" s="16"/>
      <c r="P281" s="16"/>
      <c r="Q281" s="18">
        <v>0.1</v>
      </c>
      <c r="R281" s="16"/>
      <c r="S281" s="19">
        <v>0.18</v>
      </c>
      <c r="T281" s="16" t="s">
        <v>1017</v>
      </c>
      <c r="U281" s="20">
        <v>3220.1482499999925</v>
      </c>
      <c r="V281" s="21"/>
      <c r="W281" s="21">
        <v>322.01482499999929</v>
      </c>
      <c r="X281" s="21">
        <v>8365.9451534999807</v>
      </c>
      <c r="Y281" s="22">
        <v>11908.108228499972</v>
      </c>
      <c r="Z281" s="23"/>
      <c r="AA281" s="24"/>
      <c r="AB281" t="s">
        <v>1810</v>
      </c>
      <c r="AC281">
        <v>2021</v>
      </c>
      <c r="AD281">
        <v>2023</v>
      </c>
      <c r="AF281" s="37">
        <f>VLOOKUP(AB281,Sheet2!$C$3:$E$8,3,FALSE)</f>
        <v>0.1</v>
      </c>
      <c r="AG281" s="11">
        <f t="shared" si="8"/>
        <v>38641.778999999915</v>
      </c>
    </row>
    <row r="282" spans="1:33">
      <c r="A282" s="2">
        <f t="shared" si="9"/>
        <v>279</v>
      </c>
      <c r="B282" s="2">
        <v>136</v>
      </c>
      <c r="C282" s="3" t="s">
        <v>617</v>
      </c>
      <c r="D282" s="4" t="s">
        <v>980</v>
      </c>
      <c r="E282" s="4" t="s">
        <v>1763</v>
      </c>
      <c r="F282" s="2">
        <v>1061</v>
      </c>
      <c r="G282" s="6"/>
      <c r="H282" s="33">
        <v>1</v>
      </c>
      <c r="I282" s="4" t="s">
        <v>22</v>
      </c>
      <c r="J282" s="15">
        <v>42473.269999999902</v>
      </c>
      <c r="K282" s="16">
        <v>42473.269999999902</v>
      </c>
      <c r="L282" s="17">
        <v>85437099</v>
      </c>
      <c r="M282" s="18">
        <v>7.4999999999999997E-2</v>
      </c>
      <c r="N282" s="16"/>
      <c r="O282" s="16"/>
      <c r="P282" s="16"/>
      <c r="Q282" s="18">
        <v>0.1</v>
      </c>
      <c r="R282" s="16"/>
      <c r="S282" s="19">
        <v>0.18</v>
      </c>
      <c r="T282" s="16" t="s">
        <v>981</v>
      </c>
      <c r="U282" s="20">
        <v>3185.4952499999927</v>
      </c>
      <c r="V282" s="21"/>
      <c r="W282" s="21">
        <v>318.54952499999928</v>
      </c>
      <c r="X282" s="21">
        <v>8275.9166594999806</v>
      </c>
      <c r="Y282" s="22">
        <v>11779.961434499972</v>
      </c>
      <c r="Z282" s="23"/>
      <c r="AA282" s="24"/>
      <c r="AB282" t="s">
        <v>1810</v>
      </c>
      <c r="AC282">
        <v>2021</v>
      </c>
      <c r="AD282">
        <v>2023</v>
      </c>
      <c r="AF282" s="37">
        <f>VLOOKUP(AB282,Sheet2!$C$3:$E$8,3,FALSE)</f>
        <v>0.1</v>
      </c>
      <c r="AG282" s="11">
        <f t="shared" si="8"/>
        <v>38225.942999999912</v>
      </c>
    </row>
    <row r="283" spans="1:33">
      <c r="A283" s="2">
        <f t="shared" si="9"/>
        <v>280</v>
      </c>
      <c r="B283" s="2">
        <v>130</v>
      </c>
      <c r="C283" s="3" t="s">
        <v>268</v>
      </c>
      <c r="D283" s="4" t="s">
        <v>377</v>
      </c>
      <c r="E283" s="4" t="s">
        <v>1369</v>
      </c>
      <c r="F283" s="2">
        <v>2338</v>
      </c>
      <c r="G283" s="6"/>
      <c r="H283" s="33">
        <v>1</v>
      </c>
      <c r="I283" s="4" t="s">
        <v>22</v>
      </c>
      <c r="J283" s="15">
        <v>42413.91</v>
      </c>
      <c r="K283" s="16">
        <v>42413.91</v>
      </c>
      <c r="L283" s="17">
        <v>85030090</v>
      </c>
      <c r="M283" s="18">
        <v>7.4999999999999997E-2</v>
      </c>
      <c r="N283" s="16"/>
      <c r="O283" s="16"/>
      <c r="P283" s="16"/>
      <c r="Q283" s="18">
        <v>0.1</v>
      </c>
      <c r="R283" s="16"/>
      <c r="S283" s="19">
        <v>0.18</v>
      </c>
      <c r="T283" s="16" t="s">
        <v>32</v>
      </c>
      <c r="U283" s="20">
        <v>3181.0432500000002</v>
      </c>
      <c r="V283" s="21"/>
      <c r="W283" s="21">
        <v>318.10432500000002</v>
      </c>
      <c r="X283" s="21">
        <v>8264.3503635000015</v>
      </c>
      <c r="Y283" s="22">
        <v>11763.497938500001</v>
      </c>
      <c r="Z283" s="23">
        <v>171802178892</v>
      </c>
      <c r="AA283" s="24" t="s">
        <v>307</v>
      </c>
      <c r="AB283" t="s">
        <v>1810</v>
      </c>
      <c r="AC283">
        <v>2021</v>
      </c>
      <c r="AD283">
        <v>2023</v>
      </c>
      <c r="AF283" s="37">
        <f>VLOOKUP(AB283,Sheet2!$C$3:$E$8,3,FALSE)</f>
        <v>0.1</v>
      </c>
      <c r="AG283" s="11">
        <f t="shared" si="8"/>
        <v>38172.519000000008</v>
      </c>
    </row>
    <row r="284" spans="1:33">
      <c r="A284" s="2">
        <f t="shared" si="9"/>
        <v>281</v>
      </c>
      <c r="B284" s="2">
        <v>48</v>
      </c>
      <c r="C284" s="3" t="s">
        <v>448</v>
      </c>
      <c r="D284" s="4" t="s">
        <v>491</v>
      </c>
      <c r="E284" s="4" t="s">
        <v>1449</v>
      </c>
      <c r="F284" s="2">
        <v>7180</v>
      </c>
      <c r="G284" s="6"/>
      <c r="H284" s="5">
        <v>4</v>
      </c>
      <c r="I284" s="4" t="s">
        <v>22</v>
      </c>
      <c r="J284" s="15">
        <v>10600.05</v>
      </c>
      <c r="K284" s="16">
        <v>42400.2</v>
      </c>
      <c r="L284" s="17">
        <v>84833000</v>
      </c>
      <c r="M284" s="18">
        <v>7.4999999999999997E-2</v>
      </c>
      <c r="N284" s="16"/>
      <c r="O284" s="16"/>
      <c r="P284" s="16"/>
      <c r="Q284" s="18">
        <v>0.1</v>
      </c>
      <c r="R284" s="16"/>
      <c r="S284" s="19">
        <v>0.18</v>
      </c>
      <c r="T284" s="16" t="s">
        <v>23</v>
      </c>
      <c r="U284" s="20">
        <v>3180.0149999999999</v>
      </c>
      <c r="V284" s="21"/>
      <c r="W284" s="21">
        <v>318.00150000000002</v>
      </c>
      <c r="X284" s="21">
        <v>8261.678969999999</v>
      </c>
      <c r="Y284" s="22">
        <v>11759.695469999999</v>
      </c>
      <c r="Z284" s="23">
        <v>171801924210</v>
      </c>
      <c r="AA284" s="24" t="s">
        <v>450</v>
      </c>
      <c r="AB284" t="s">
        <v>1810</v>
      </c>
      <c r="AC284">
        <v>2021</v>
      </c>
      <c r="AD284">
        <v>2023</v>
      </c>
      <c r="AF284" s="37">
        <f>VLOOKUP(AB284,Sheet2!$C$3:$E$8,3,FALSE)</f>
        <v>0.1</v>
      </c>
      <c r="AG284" s="11">
        <f t="shared" si="8"/>
        <v>38160.18</v>
      </c>
    </row>
    <row r="285" spans="1:33">
      <c r="A285" s="2">
        <f t="shared" si="9"/>
        <v>282</v>
      </c>
      <c r="B285" s="2">
        <v>131</v>
      </c>
      <c r="C285" s="3" t="s">
        <v>77</v>
      </c>
      <c r="D285" s="4" t="s">
        <v>99</v>
      </c>
      <c r="E285" s="4" t="s">
        <v>1119</v>
      </c>
      <c r="F285" s="2">
        <v>603</v>
      </c>
      <c r="G285" s="6"/>
      <c r="H285" s="33">
        <v>2</v>
      </c>
      <c r="I285" s="4" t="s">
        <v>22</v>
      </c>
      <c r="J285" s="15">
        <v>20836.919999999998</v>
      </c>
      <c r="K285" s="16">
        <v>41673.839999999997</v>
      </c>
      <c r="L285" s="17">
        <v>84839000</v>
      </c>
      <c r="M285" s="18">
        <v>7.4999999999999997E-2</v>
      </c>
      <c r="N285" s="16"/>
      <c r="O285" s="16"/>
      <c r="P285" s="16"/>
      <c r="Q285" s="18">
        <v>0.1</v>
      </c>
      <c r="R285" s="16"/>
      <c r="S285" s="19">
        <v>0.18</v>
      </c>
      <c r="T285" s="16" t="s">
        <v>23</v>
      </c>
      <c r="U285" s="20">
        <v>3125.5379999999996</v>
      </c>
      <c r="V285" s="21"/>
      <c r="W285" s="21">
        <v>312.55379999999997</v>
      </c>
      <c r="X285" s="21">
        <v>8120.1477239999995</v>
      </c>
      <c r="Y285" s="22">
        <v>11558.239523999999</v>
      </c>
      <c r="Z285" s="23">
        <v>171902524253</v>
      </c>
      <c r="AA285" s="24" t="s">
        <v>79</v>
      </c>
      <c r="AB285" t="s">
        <v>1810</v>
      </c>
      <c r="AC285">
        <v>2021</v>
      </c>
      <c r="AD285">
        <v>2023</v>
      </c>
      <c r="AF285" s="37">
        <f>VLOOKUP(AB285,Sheet2!$C$3:$E$8,3,FALSE)</f>
        <v>0.1</v>
      </c>
      <c r="AG285" s="11">
        <f t="shared" si="8"/>
        <v>37506.455999999998</v>
      </c>
    </row>
    <row r="286" spans="1:33">
      <c r="A286" s="2">
        <f t="shared" si="9"/>
        <v>283</v>
      </c>
      <c r="B286" s="2">
        <v>84</v>
      </c>
      <c r="C286" s="3" t="s">
        <v>448</v>
      </c>
      <c r="D286" s="4" t="s">
        <v>530</v>
      </c>
      <c r="E286" s="4" t="s">
        <v>1485</v>
      </c>
      <c r="F286" s="2">
        <v>7226</v>
      </c>
      <c r="G286" s="6"/>
      <c r="H286" s="33">
        <v>8</v>
      </c>
      <c r="I286" s="4" t="s">
        <v>22</v>
      </c>
      <c r="J286" s="15">
        <v>5204.5137500000001</v>
      </c>
      <c r="K286" s="16">
        <v>41636.11</v>
      </c>
      <c r="L286" s="17">
        <v>73269099</v>
      </c>
      <c r="M286" s="18">
        <v>0.25</v>
      </c>
      <c r="N286" s="16"/>
      <c r="O286" s="16"/>
      <c r="P286" s="16"/>
      <c r="Q286" s="18">
        <v>0.1</v>
      </c>
      <c r="R286" s="16"/>
      <c r="S286" s="19">
        <v>0.18</v>
      </c>
      <c r="T286" s="16" t="s">
        <v>60</v>
      </c>
      <c r="U286" s="20">
        <v>10409.0275</v>
      </c>
      <c r="V286" s="21"/>
      <c r="W286" s="21">
        <v>1040.90275</v>
      </c>
      <c r="X286" s="21">
        <v>9555.4872449999984</v>
      </c>
      <c r="Y286" s="22">
        <v>21005.417494999998</v>
      </c>
      <c r="Z286" s="23">
        <v>171801924210</v>
      </c>
      <c r="AA286" s="24" t="s">
        <v>450</v>
      </c>
      <c r="AB286" t="s">
        <v>1810</v>
      </c>
      <c r="AC286">
        <v>2021</v>
      </c>
      <c r="AD286">
        <v>2023</v>
      </c>
      <c r="AF286" s="37">
        <f>VLOOKUP(AB286,Sheet2!$C$3:$E$8,3,FALSE)</f>
        <v>0.1</v>
      </c>
      <c r="AG286" s="11">
        <f t="shared" si="8"/>
        <v>37472.499000000003</v>
      </c>
    </row>
    <row r="287" spans="1:33">
      <c r="A287" s="2">
        <f t="shared" si="9"/>
        <v>284</v>
      </c>
      <c r="B287" s="2">
        <v>133</v>
      </c>
      <c r="C287" s="3" t="s">
        <v>268</v>
      </c>
      <c r="D287" s="4" t="s">
        <v>380</v>
      </c>
      <c r="E287" s="4" t="s">
        <v>1372</v>
      </c>
      <c r="F287" s="2">
        <v>2341</v>
      </c>
      <c r="G287" s="6"/>
      <c r="H287" s="33">
        <v>1</v>
      </c>
      <c r="I287" s="4" t="s">
        <v>22</v>
      </c>
      <c r="J287" s="15">
        <v>41501.65</v>
      </c>
      <c r="K287" s="16">
        <v>41501.65</v>
      </c>
      <c r="L287" s="17">
        <v>85030090</v>
      </c>
      <c r="M287" s="18">
        <v>7.4999999999999997E-2</v>
      </c>
      <c r="N287" s="16"/>
      <c r="O287" s="16"/>
      <c r="P287" s="16"/>
      <c r="Q287" s="18">
        <v>0.1</v>
      </c>
      <c r="R287" s="16"/>
      <c r="S287" s="19">
        <v>0.18</v>
      </c>
      <c r="T287" s="16" t="s">
        <v>32</v>
      </c>
      <c r="U287" s="20">
        <v>3112.6237500000002</v>
      </c>
      <c r="V287" s="21"/>
      <c r="W287" s="21">
        <v>311.26237500000002</v>
      </c>
      <c r="X287" s="21">
        <v>8086.5965024999996</v>
      </c>
      <c r="Y287" s="22">
        <v>11510.4826275</v>
      </c>
      <c r="Z287" s="23">
        <v>171802178892</v>
      </c>
      <c r="AA287" s="24" t="s">
        <v>307</v>
      </c>
      <c r="AB287" t="s">
        <v>1810</v>
      </c>
      <c r="AC287">
        <v>2021</v>
      </c>
      <c r="AD287">
        <v>2023</v>
      </c>
      <c r="AF287" s="37">
        <f>VLOOKUP(AB287,Sheet2!$C$3:$E$8,3,FALSE)</f>
        <v>0.1</v>
      </c>
      <c r="AG287" s="11">
        <f t="shared" si="8"/>
        <v>37351.485000000001</v>
      </c>
    </row>
    <row r="288" spans="1:33">
      <c r="A288" s="2">
        <f t="shared" si="9"/>
        <v>285</v>
      </c>
      <c r="B288" s="2">
        <v>191</v>
      </c>
      <c r="C288" s="3" t="s">
        <v>37</v>
      </c>
      <c r="D288" s="4" t="s">
        <v>161</v>
      </c>
      <c r="E288" s="4" t="s">
        <v>1178</v>
      </c>
      <c r="F288" s="2">
        <v>1117</v>
      </c>
      <c r="G288" s="6"/>
      <c r="H288" s="5">
        <v>1</v>
      </c>
      <c r="I288" s="4" t="s">
        <v>22</v>
      </c>
      <c r="J288" s="15">
        <v>41478</v>
      </c>
      <c r="K288" s="16">
        <v>41478</v>
      </c>
      <c r="L288" s="17">
        <v>84149090</v>
      </c>
      <c r="M288" s="18">
        <v>7.4999999999999997E-2</v>
      </c>
      <c r="N288" s="16"/>
      <c r="O288" s="16"/>
      <c r="P288" s="16"/>
      <c r="Q288" s="18">
        <v>0.1</v>
      </c>
      <c r="R288" s="16"/>
      <c r="S288" s="19">
        <v>0.18</v>
      </c>
      <c r="T288" s="16" t="s">
        <v>26</v>
      </c>
      <c r="U288" s="20">
        <v>3110.85</v>
      </c>
      <c r="V288" s="21"/>
      <c r="W288" s="21">
        <v>311.08500000000004</v>
      </c>
      <c r="X288" s="21">
        <v>8081.9882999999991</v>
      </c>
      <c r="Y288" s="22">
        <v>11503.923299999999</v>
      </c>
      <c r="Z288" s="23">
        <v>171900089082</v>
      </c>
      <c r="AA288" s="24">
        <v>1000171</v>
      </c>
      <c r="AB288" t="s">
        <v>1810</v>
      </c>
      <c r="AC288">
        <v>2021</v>
      </c>
      <c r="AD288">
        <v>2023</v>
      </c>
      <c r="AF288" s="37">
        <f>VLOOKUP(AB288,Sheet2!$C$3:$E$8,3,FALSE)</f>
        <v>0.1</v>
      </c>
      <c r="AG288" s="11">
        <f t="shared" si="8"/>
        <v>37330.200000000004</v>
      </c>
    </row>
    <row r="289" spans="1:33">
      <c r="A289" s="2">
        <f t="shared" si="9"/>
        <v>286</v>
      </c>
      <c r="B289" s="2">
        <v>18</v>
      </c>
      <c r="C289" s="3" t="s">
        <v>268</v>
      </c>
      <c r="D289" s="4" t="s">
        <v>284</v>
      </c>
      <c r="E289" s="4" t="s">
        <v>1285</v>
      </c>
      <c r="F289" s="2">
        <v>1513</v>
      </c>
      <c r="G289" s="6"/>
      <c r="H289" s="5">
        <v>1</v>
      </c>
      <c r="I289" s="4" t="s">
        <v>22</v>
      </c>
      <c r="J289" s="15">
        <v>41005.47</v>
      </c>
      <c r="K289" s="16">
        <v>41005.47</v>
      </c>
      <c r="L289" s="17">
        <v>85015110</v>
      </c>
      <c r="M289" s="18">
        <v>0.15</v>
      </c>
      <c r="N289" s="16"/>
      <c r="O289" s="16"/>
      <c r="P289" s="16"/>
      <c r="Q289" s="18">
        <v>0.1</v>
      </c>
      <c r="R289" s="16"/>
      <c r="S289" s="19">
        <v>0.18</v>
      </c>
      <c r="T289" s="16" t="s">
        <v>267</v>
      </c>
      <c r="U289" s="20">
        <v>6150.8204999999998</v>
      </c>
      <c r="V289" s="21"/>
      <c r="W289" s="21">
        <v>615.08204999999998</v>
      </c>
      <c r="X289" s="21">
        <v>8598.8470589999997</v>
      </c>
      <c r="Y289" s="22">
        <v>15364.749608999999</v>
      </c>
      <c r="Z289" s="23">
        <v>171801881672</v>
      </c>
      <c r="AA289" s="24" t="s">
        <v>270</v>
      </c>
      <c r="AB289" t="s">
        <v>1810</v>
      </c>
      <c r="AC289">
        <v>2021</v>
      </c>
      <c r="AD289">
        <v>2023</v>
      </c>
      <c r="AF289" s="37">
        <f>VLOOKUP(AB289,Sheet2!$C$3:$E$8,3,FALSE)</f>
        <v>0.1</v>
      </c>
      <c r="AG289" s="11">
        <f t="shared" si="8"/>
        <v>36904.923000000003</v>
      </c>
    </row>
    <row r="290" spans="1:33">
      <c r="A290" s="2">
        <f t="shared" si="9"/>
        <v>287</v>
      </c>
      <c r="B290" s="2">
        <v>40</v>
      </c>
      <c r="C290" s="3" t="s">
        <v>480</v>
      </c>
      <c r="D290" s="4" t="s">
        <v>483</v>
      </c>
      <c r="E290" s="4" t="s">
        <v>1441</v>
      </c>
      <c r="F290" s="2">
        <v>6915</v>
      </c>
      <c r="G290" s="6"/>
      <c r="H290" s="33">
        <v>1</v>
      </c>
      <c r="I290" s="4" t="s">
        <v>22</v>
      </c>
      <c r="J290" s="15">
        <v>40793.910000000003</v>
      </c>
      <c r="K290" s="16">
        <v>40793.910000000003</v>
      </c>
      <c r="L290" s="17">
        <v>82079090</v>
      </c>
      <c r="M290" s="18">
        <v>0.1</v>
      </c>
      <c r="N290" s="16"/>
      <c r="O290" s="16"/>
      <c r="P290" s="16"/>
      <c r="Q290" s="18">
        <v>0.1</v>
      </c>
      <c r="R290" s="16"/>
      <c r="S290" s="19">
        <v>0.18</v>
      </c>
      <c r="T290" s="16" t="s">
        <v>96</v>
      </c>
      <c r="U290" s="20">
        <v>4079.3910000000005</v>
      </c>
      <c r="V290" s="21"/>
      <c r="W290" s="21">
        <v>407.93910000000005</v>
      </c>
      <c r="X290" s="21">
        <v>8150.6232180000015</v>
      </c>
      <c r="Y290" s="22">
        <v>12637.953318000003</v>
      </c>
      <c r="Z290" s="23">
        <v>171601690842</v>
      </c>
      <c r="AA290" s="24" t="s">
        <v>482</v>
      </c>
      <c r="AB290" t="s">
        <v>1810</v>
      </c>
      <c r="AC290">
        <v>2021</v>
      </c>
      <c r="AD290">
        <v>2023</v>
      </c>
      <c r="AF290" s="37">
        <f>VLOOKUP(AB290,Sheet2!$C$3:$E$8,3,FALSE)</f>
        <v>0.1</v>
      </c>
      <c r="AG290" s="11">
        <f t="shared" si="8"/>
        <v>36714.519000000008</v>
      </c>
    </row>
    <row r="291" spans="1:33">
      <c r="A291" s="2">
        <f t="shared" si="9"/>
        <v>288</v>
      </c>
      <c r="B291" s="2">
        <v>44</v>
      </c>
      <c r="C291" s="3" t="s">
        <v>480</v>
      </c>
      <c r="D291" s="4" t="s">
        <v>487</v>
      </c>
      <c r="E291" s="4" t="s">
        <v>1445</v>
      </c>
      <c r="F291" s="2">
        <v>6919</v>
      </c>
      <c r="G291" s="6"/>
      <c r="H291" s="33">
        <v>1</v>
      </c>
      <c r="I291" s="4" t="s">
        <v>22</v>
      </c>
      <c r="J291" s="15">
        <v>40793.910000000003</v>
      </c>
      <c r="K291" s="16">
        <v>40793.910000000003</v>
      </c>
      <c r="L291" s="17">
        <v>82079090</v>
      </c>
      <c r="M291" s="18">
        <v>0.1</v>
      </c>
      <c r="N291" s="16"/>
      <c r="O291" s="16"/>
      <c r="P291" s="16"/>
      <c r="Q291" s="18">
        <v>0.1</v>
      </c>
      <c r="R291" s="16"/>
      <c r="S291" s="19">
        <v>0.18</v>
      </c>
      <c r="T291" s="16" t="s">
        <v>96</v>
      </c>
      <c r="U291" s="20">
        <v>4079.3910000000005</v>
      </c>
      <c r="V291" s="21"/>
      <c r="W291" s="21">
        <v>407.93910000000005</v>
      </c>
      <c r="X291" s="21">
        <v>8150.6232180000015</v>
      </c>
      <c r="Y291" s="22">
        <v>12637.953318000003</v>
      </c>
      <c r="Z291" s="23">
        <v>171601690842</v>
      </c>
      <c r="AA291" s="24" t="s">
        <v>482</v>
      </c>
      <c r="AB291" t="s">
        <v>1810</v>
      </c>
      <c r="AC291">
        <v>2021</v>
      </c>
      <c r="AD291">
        <v>2023</v>
      </c>
      <c r="AF291" s="37">
        <f>VLOOKUP(AB291,Sheet2!$C$3:$E$8,3,FALSE)</f>
        <v>0.1</v>
      </c>
      <c r="AG291" s="11">
        <f t="shared" si="8"/>
        <v>36714.519000000008</v>
      </c>
    </row>
    <row r="292" spans="1:33">
      <c r="A292" s="2">
        <f t="shared" si="9"/>
        <v>289</v>
      </c>
      <c r="B292" s="2">
        <v>155</v>
      </c>
      <c r="C292" s="3" t="s">
        <v>613</v>
      </c>
      <c r="D292" s="4" t="s">
        <v>641</v>
      </c>
      <c r="E292" s="4" t="s">
        <v>1570</v>
      </c>
      <c r="F292" s="2">
        <v>17759</v>
      </c>
      <c r="G292" s="6"/>
      <c r="H292" s="5">
        <v>1</v>
      </c>
      <c r="I292" s="4" t="s">
        <v>22</v>
      </c>
      <c r="J292" s="15">
        <v>39863.089999999997</v>
      </c>
      <c r="K292" s="16">
        <v>39863.089999999997</v>
      </c>
      <c r="L292" s="17">
        <v>84819090</v>
      </c>
      <c r="M292" s="18">
        <v>7.4999999999999997E-2</v>
      </c>
      <c r="N292" s="16"/>
      <c r="O292" s="16"/>
      <c r="P292" s="16"/>
      <c r="Q292" s="18">
        <v>0.1</v>
      </c>
      <c r="R292" s="16"/>
      <c r="S292" s="19">
        <v>0.18</v>
      </c>
      <c r="T292" s="16" t="s">
        <v>28</v>
      </c>
      <c r="U292" s="20">
        <v>2989.7317499999995</v>
      </c>
      <c r="V292" s="21"/>
      <c r="W292" s="21">
        <v>298.97317499999997</v>
      </c>
      <c r="X292" s="21">
        <v>7767.3230864999987</v>
      </c>
      <c r="Y292" s="22">
        <v>11056.028011499999</v>
      </c>
      <c r="Z292" s="23">
        <v>171702645240</v>
      </c>
      <c r="AA292" s="24" t="s">
        <v>614</v>
      </c>
      <c r="AB292" t="s">
        <v>1810</v>
      </c>
      <c r="AC292">
        <v>2021</v>
      </c>
      <c r="AD292">
        <v>2023</v>
      </c>
      <c r="AF292" s="37">
        <f>VLOOKUP(AB292,Sheet2!$C$3:$E$8,3,FALSE)</f>
        <v>0.1</v>
      </c>
      <c r="AG292" s="11">
        <f t="shared" si="8"/>
        <v>35876.780999999995</v>
      </c>
    </row>
    <row r="293" spans="1:33">
      <c r="A293" s="2">
        <f t="shared" si="9"/>
        <v>290</v>
      </c>
      <c r="B293" s="2">
        <v>11</v>
      </c>
      <c r="C293" s="3" t="s">
        <v>268</v>
      </c>
      <c r="D293" s="4" t="s">
        <v>277</v>
      </c>
      <c r="E293" s="4" t="s">
        <v>1278</v>
      </c>
      <c r="F293" s="2">
        <v>1506</v>
      </c>
      <c r="G293" s="6"/>
      <c r="H293" s="5">
        <v>1</v>
      </c>
      <c r="I293" s="4" t="s">
        <v>22</v>
      </c>
      <c r="J293" s="15">
        <v>39386.6</v>
      </c>
      <c r="K293" s="16">
        <v>39386.6</v>
      </c>
      <c r="L293" s="17">
        <v>85015110</v>
      </c>
      <c r="M293" s="18">
        <v>0.15</v>
      </c>
      <c r="N293" s="16"/>
      <c r="O293" s="16"/>
      <c r="P293" s="16"/>
      <c r="Q293" s="18">
        <v>0.1</v>
      </c>
      <c r="R293" s="16"/>
      <c r="S293" s="19">
        <v>0.18</v>
      </c>
      <c r="T293" s="16" t="s">
        <v>267</v>
      </c>
      <c r="U293" s="20">
        <v>5907.99</v>
      </c>
      <c r="V293" s="21"/>
      <c r="W293" s="21">
        <v>590.79899999999998</v>
      </c>
      <c r="X293" s="21">
        <v>8259.3700199999985</v>
      </c>
      <c r="Y293" s="22">
        <v>14758.159019999999</v>
      </c>
      <c r="Z293" s="23">
        <v>171801881672</v>
      </c>
      <c r="AA293" s="24" t="s">
        <v>270</v>
      </c>
      <c r="AB293" t="s">
        <v>1810</v>
      </c>
      <c r="AC293">
        <v>2021</v>
      </c>
      <c r="AD293">
        <v>2023</v>
      </c>
      <c r="AF293" s="37">
        <f>VLOOKUP(AB293,Sheet2!$C$3:$E$8,3,FALSE)</f>
        <v>0.1</v>
      </c>
      <c r="AG293" s="11">
        <f t="shared" si="8"/>
        <v>35447.94</v>
      </c>
    </row>
    <row r="294" spans="1:33">
      <c r="A294" s="2">
        <f t="shared" si="9"/>
        <v>291</v>
      </c>
      <c r="B294" s="2">
        <v>126</v>
      </c>
      <c r="C294" s="3" t="s">
        <v>624</v>
      </c>
      <c r="D294" s="4" t="s">
        <v>627</v>
      </c>
      <c r="E294" s="4" t="s">
        <v>1556</v>
      </c>
      <c r="F294" s="2">
        <v>16989</v>
      </c>
      <c r="G294" s="6"/>
      <c r="H294" s="33">
        <v>1</v>
      </c>
      <c r="I294" s="4" t="s">
        <v>22</v>
      </c>
      <c r="J294" s="15">
        <v>39295.85</v>
      </c>
      <c r="K294" s="16">
        <v>39295.85</v>
      </c>
      <c r="L294" s="17">
        <v>84818049</v>
      </c>
      <c r="M294" s="18">
        <v>7.4999999999999997E-2</v>
      </c>
      <c r="N294" s="16"/>
      <c r="O294" s="16"/>
      <c r="P294" s="16"/>
      <c r="Q294" s="18">
        <v>0.1</v>
      </c>
      <c r="R294" s="16"/>
      <c r="S294" s="19">
        <v>0.18</v>
      </c>
      <c r="T294" s="16" t="s">
        <v>28</v>
      </c>
      <c r="U294" s="20">
        <v>2947.1887499999998</v>
      </c>
      <c r="V294" s="21"/>
      <c r="W294" s="21">
        <v>294.71887499999997</v>
      </c>
      <c r="X294" s="21">
        <v>7656.7963724999991</v>
      </c>
      <c r="Y294" s="22">
        <v>10898.703997499999</v>
      </c>
      <c r="Z294" s="23">
        <v>171802966090</v>
      </c>
      <c r="AA294" s="24" t="s">
        <v>626</v>
      </c>
      <c r="AB294" t="s">
        <v>1810</v>
      </c>
      <c r="AC294">
        <v>2021</v>
      </c>
      <c r="AD294">
        <v>2023</v>
      </c>
      <c r="AF294" s="37">
        <f>VLOOKUP(AB294,Sheet2!$C$3:$E$8,3,FALSE)</f>
        <v>0.1</v>
      </c>
      <c r="AG294" s="11">
        <f t="shared" si="8"/>
        <v>35366.264999999999</v>
      </c>
    </row>
    <row r="295" spans="1:33">
      <c r="A295" s="2">
        <f t="shared" si="9"/>
        <v>292</v>
      </c>
      <c r="B295" s="2">
        <v>153</v>
      </c>
      <c r="C295" s="3" t="s">
        <v>966</v>
      </c>
      <c r="D295" s="4" t="s">
        <v>1014</v>
      </c>
      <c r="E295" s="4" t="s">
        <v>1780</v>
      </c>
      <c r="F295" s="2">
        <v>1579</v>
      </c>
      <c r="G295" s="6"/>
      <c r="H295" s="33">
        <v>1</v>
      </c>
      <c r="I295" s="4" t="s">
        <v>22</v>
      </c>
      <c r="J295" s="15">
        <v>39181.589999999902</v>
      </c>
      <c r="K295" s="16">
        <v>39181.589999999902</v>
      </c>
      <c r="L295" s="17">
        <v>848190</v>
      </c>
      <c r="M295" s="18">
        <v>7.4999999999999997E-2</v>
      </c>
      <c r="N295" s="16"/>
      <c r="O295" s="16"/>
      <c r="P295" s="16"/>
      <c r="Q295" s="18">
        <v>0.1</v>
      </c>
      <c r="R295" s="16"/>
      <c r="S295" s="19">
        <v>0.18</v>
      </c>
      <c r="T295" s="16" t="s">
        <v>1015</v>
      </c>
      <c r="U295" s="20">
        <v>2938.6192499999925</v>
      </c>
      <c r="V295" s="21"/>
      <c r="W295" s="21">
        <v>293.86192499999925</v>
      </c>
      <c r="X295" s="21">
        <v>7634.5328114999811</v>
      </c>
      <c r="Y295" s="22">
        <v>10867.013986499973</v>
      </c>
      <c r="Z295" s="23"/>
      <c r="AA295" s="24"/>
      <c r="AB295" t="s">
        <v>1810</v>
      </c>
      <c r="AC295">
        <v>2021</v>
      </c>
      <c r="AD295">
        <v>2023</v>
      </c>
      <c r="AF295" s="37">
        <f>VLOOKUP(AB295,Sheet2!$C$3:$E$8,3,FALSE)</f>
        <v>0.1</v>
      </c>
      <c r="AG295" s="11">
        <f t="shared" si="8"/>
        <v>35263.43099999991</v>
      </c>
    </row>
    <row r="296" spans="1:33">
      <c r="A296" s="2">
        <f t="shared" si="9"/>
        <v>293</v>
      </c>
      <c r="B296" s="2">
        <v>41</v>
      </c>
      <c r="C296" s="3" t="s">
        <v>480</v>
      </c>
      <c r="D296" s="4" t="s">
        <v>484</v>
      </c>
      <c r="E296" s="4" t="s">
        <v>1442</v>
      </c>
      <c r="F296" s="2">
        <v>6916</v>
      </c>
      <c r="G296" s="6"/>
      <c r="H296" s="5">
        <v>1</v>
      </c>
      <c r="I296" s="4" t="s">
        <v>22</v>
      </c>
      <c r="J296" s="15">
        <v>39162.400000000001</v>
      </c>
      <c r="K296" s="16">
        <v>39162.400000000001</v>
      </c>
      <c r="L296" s="17">
        <v>82079090</v>
      </c>
      <c r="M296" s="18">
        <v>0.1</v>
      </c>
      <c r="N296" s="16"/>
      <c r="O296" s="16"/>
      <c r="P296" s="16"/>
      <c r="Q296" s="18">
        <v>0.1</v>
      </c>
      <c r="R296" s="16"/>
      <c r="S296" s="19">
        <v>0.18</v>
      </c>
      <c r="T296" s="16" t="s">
        <v>96</v>
      </c>
      <c r="U296" s="20">
        <v>3916.2400000000002</v>
      </c>
      <c r="V296" s="21"/>
      <c r="W296" s="21">
        <v>391.62400000000002</v>
      </c>
      <c r="X296" s="21">
        <v>7824.6475200000004</v>
      </c>
      <c r="Y296" s="22">
        <v>12132.51152</v>
      </c>
      <c r="Z296" s="23">
        <v>171601690842</v>
      </c>
      <c r="AA296" s="24" t="s">
        <v>482</v>
      </c>
      <c r="AB296" t="s">
        <v>1810</v>
      </c>
      <c r="AC296">
        <v>2021</v>
      </c>
      <c r="AD296">
        <v>2023</v>
      </c>
      <c r="AF296" s="37">
        <f>VLOOKUP(AB296,Sheet2!$C$3:$E$8,3,FALSE)</f>
        <v>0.1</v>
      </c>
      <c r="AG296" s="11">
        <f t="shared" si="8"/>
        <v>35246.160000000003</v>
      </c>
    </row>
    <row r="297" spans="1:33">
      <c r="A297" s="2">
        <f t="shared" si="9"/>
        <v>294</v>
      </c>
      <c r="B297" s="2">
        <v>136</v>
      </c>
      <c r="C297" s="3" t="s">
        <v>77</v>
      </c>
      <c r="D297" s="4" t="s">
        <v>105</v>
      </c>
      <c r="E297" s="4" t="s">
        <v>1124</v>
      </c>
      <c r="F297" s="2">
        <v>616</v>
      </c>
      <c r="G297" s="6"/>
      <c r="H297" s="33">
        <v>2</v>
      </c>
      <c r="I297" s="4" t="s">
        <v>22</v>
      </c>
      <c r="J297" s="15">
        <v>19378.48</v>
      </c>
      <c r="K297" s="16">
        <v>38756.959999999999</v>
      </c>
      <c r="L297" s="17">
        <v>84839000</v>
      </c>
      <c r="M297" s="18">
        <v>7.4999999999999997E-2</v>
      </c>
      <c r="N297" s="16"/>
      <c r="O297" s="16"/>
      <c r="P297" s="16"/>
      <c r="Q297" s="18">
        <v>0.1</v>
      </c>
      <c r="R297" s="16"/>
      <c r="S297" s="19">
        <v>0.18</v>
      </c>
      <c r="T297" s="16" t="s">
        <v>23</v>
      </c>
      <c r="U297" s="20">
        <v>2906.7719999999999</v>
      </c>
      <c r="V297" s="21"/>
      <c r="W297" s="21">
        <v>290.67720000000003</v>
      </c>
      <c r="X297" s="21">
        <v>7551.7936559999989</v>
      </c>
      <c r="Y297" s="22">
        <v>10749.242855999999</v>
      </c>
      <c r="Z297" s="23">
        <v>171902524253</v>
      </c>
      <c r="AA297" s="24" t="s">
        <v>79</v>
      </c>
      <c r="AB297" t="s">
        <v>1810</v>
      </c>
      <c r="AC297">
        <v>2021</v>
      </c>
      <c r="AD297">
        <v>2023</v>
      </c>
      <c r="AF297" s="37">
        <f>VLOOKUP(AB297,Sheet2!$C$3:$E$8,3,FALSE)</f>
        <v>0.1</v>
      </c>
      <c r="AG297" s="11">
        <f t="shared" si="8"/>
        <v>34881.264000000003</v>
      </c>
    </row>
    <row r="298" spans="1:33">
      <c r="A298" s="2">
        <f t="shared" si="9"/>
        <v>295</v>
      </c>
      <c r="B298" s="2">
        <v>75</v>
      </c>
      <c r="C298" s="3" t="s">
        <v>448</v>
      </c>
      <c r="D298" s="4" t="s">
        <v>521</v>
      </c>
      <c r="E298" s="4" t="s">
        <v>1476</v>
      </c>
      <c r="F298" s="2">
        <v>7217</v>
      </c>
      <c r="G298" s="6"/>
      <c r="H298" s="33">
        <v>1</v>
      </c>
      <c r="I298" s="4" t="s">
        <v>22</v>
      </c>
      <c r="J298" s="15">
        <v>38754.32</v>
      </c>
      <c r="K298" s="16">
        <v>38754.32</v>
      </c>
      <c r="L298" s="17">
        <v>84229090</v>
      </c>
      <c r="M298" s="18">
        <v>7.4999999999999997E-2</v>
      </c>
      <c r="N298" s="16"/>
      <c r="O298" s="16"/>
      <c r="P298" s="16"/>
      <c r="Q298" s="18">
        <v>0.1</v>
      </c>
      <c r="R298" s="16"/>
      <c r="S298" s="19">
        <v>0.18</v>
      </c>
      <c r="T298" s="16" t="s">
        <v>496</v>
      </c>
      <c r="U298" s="20">
        <v>2906.5740000000001</v>
      </c>
      <c r="V298" s="21"/>
      <c r="W298" s="21">
        <v>290.6574</v>
      </c>
      <c r="X298" s="21">
        <v>7551.2792519999994</v>
      </c>
      <c r="Y298" s="22">
        <v>10748.510651999999</v>
      </c>
      <c r="Z298" s="23">
        <v>171801924210</v>
      </c>
      <c r="AA298" s="24" t="s">
        <v>450</v>
      </c>
      <c r="AB298" t="s">
        <v>1813</v>
      </c>
      <c r="AC298">
        <v>2021</v>
      </c>
      <c r="AD298">
        <v>2023</v>
      </c>
      <c r="AF298" s="37">
        <f>VLOOKUP(AB298,Sheet2!$C$3:$E$8,3,FALSE)</f>
        <v>0.3</v>
      </c>
      <c r="AG298" s="11">
        <f t="shared" si="8"/>
        <v>27128.023999999998</v>
      </c>
    </row>
    <row r="299" spans="1:33">
      <c r="A299" s="2">
        <f t="shared" si="9"/>
        <v>296</v>
      </c>
      <c r="B299" s="2">
        <v>100</v>
      </c>
      <c r="C299" s="3" t="s">
        <v>448</v>
      </c>
      <c r="D299" s="4" t="s">
        <v>547</v>
      </c>
      <c r="E299" s="4" t="s">
        <v>1501</v>
      </c>
      <c r="F299" s="2">
        <v>7247</v>
      </c>
      <c r="G299" s="6"/>
      <c r="H299" s="33">
        <v>1</v>
      </c>
      <c r="I299" s="4" t="s">
        <v>22</v>
      </c>
      <c r="J299" s="15">
        <v>38701.54</v>
      </c>
      <c r="K299" s="16">
        <v>38701.54</v>
      </c>
      <c r="L299" s="17">
        <v>84229090</v>
      </c>
      <c r="M299" s="18">
        <v>7.4999999999999997E-2</v>
      </c>
      <c r="N299" s="16"/>
      <c r="O299" s="16"/>
      <c r="P299" s="16"/>
      <c r="Q299" s="18">
        <v>0.1</v>
      </c>
      <c r="R299" s="16"/>
      <c r="S299" s="19">
        <v>0.18</v>
      </c>
      <c r="T299" s="16" t="s">
        <v>496</v>
      </c>
      <c r="U299" s="20">
        <v>2902.6154999999999</v>
      </c>
      <c r="V299" s="21"/>
      <c r="W299" s="21">
        <v>290.26155</v>
      </c>
      <c r="X299" s="21">
        <v>7540.9950690000005</v>
      </c>
      <c r="Y299" s="22">
        <v>10733.872119</v>
      </c>
      <c r="Z299" s="23">
        <v>171801924210</v>
      </c>
      <c r="AA299" s="24" t="s">
        <v>450</v>
      </c>
      <c r="AB299" t="s">
        <v>1810</v>
      </c>
      <c r="AC299">
        <v>2021</v>
      </c>
      <c r="AD299">
        <v>2023</v>
      </c>
      <c r="AF299" s="37">
        <f>VLOOKUP(AB299,Sheet2!$C$3:$E$8,3,FALSE)</f>
        <v>0.1</v>
      </c>
      <c r="AG299" s="11">
        <f t="shared" si="8"/>
        <v>34831.385999999999</v>
      </c>
    </row>
    <row r="300" spans="1:33">
      <c r="A300" s="2">
        <f t="shared" si="9"/>
        <v>297</v>
      </c>
      <c r="B300" s="2">
        <v>135</v>
      </c>
      <c r="C300" s="3" t="s">
        <v>268</v>
      </c>
      <c r="D300" s="4" t="s">
        <v>382</v>
      </c>
      <c r="E300" s="4" t="s">
        <v>1374</v>
      </c>
      <c r="F300" s="2">
        <v>2343</v>
      </c>
      <c r="G300" s="6"/>
      <c r="H300" s="33">
        <v>1</v>
      </c>
      <c r="I300" s="4" t="s">
        <v>22</v>
      </c>
      <c r="J300" s="15">
        <v>38311.74</v>
      </c>
      <c r="K300" s="16">
        <v>38311.74</v>
      </c>
      <c r="L300" s="17">
        <v>85030090</v>
      </c>
      <c r="M300" s="18">
        <v>7.4999999999999997E-2</v>
      </c>
      <c r="N300" s="16"/>
      <c r="O300" s="16"/>
      <c r="P300" s="16"/>
      <c r="Q300" s="18">
        <v>0.1</v>
      </c>
      <c r="R300" s="16"/>
      <c r="S300" s="19">
        <v>0.18</v>
      </c>
      <c r="T300" s="16" t="s">
        <v>32</v>
      </c>
      <c r="U300" s="20">
        <v>2873.3804999999998</v>
      </c>
      <c r="V300" s="21"/>
      <c r="W300" s="21">
        <v>287.33805000000001</v>
      </c>
      <c r="X300" s="21">
        <v>7465.0425389999991</v>
      </c>
      <c r="Y300" s="22">
        <v>10625.761089</v>
      </c>
      <c r="Z300" s="23">
        <v>171802178892</v>
      </c>
      <c r="AA300" s="24" t="s">
        <v>307</v>
      </c>
      <c r="AB300" t="s">
        <v>1810</v>
      </c>
      <c r="AC300">
        <v>2021</v>
      </c>
      <c r="AD300">
        <v>2023</v>
      </c>
      <c r="AF300" s="37">
        <f>VLOOKUP(AB300,Sheet2!$C$3:$E$8,3,FALSE)</f>
        <v>0.1</v>
      </c>
      <c r="AG300" s="11">
        <f t="shared" si="8"/>
        <v>34480.565999999999</v>
      </c>
    </row>
    <row r="301" spans="1:33">
      <c r="A301" s="2">
        <f t="shared" si="9"/>
        <v>298</v>
      </c>
      <c r="B301" s="2">
        <v>126</v>
      </c>
      <c r="C301" s="3" t="s">
        <v>37</v>
      </c>
      <c r="D301" s="4" t="s">
        <v>92</v>
      </c>
      <c r="E301" s="4" t="s">
        <v>1114</v>
      </c>
      <c r="F301" s="2">
        <v>518</v>
      </c>
      <c r="G301" s="6"/>
      <c r="H301" s="33">
        <v>2</v>
      </c>
      <c r="I301" s="4" t="s">
        <v>22</v>
      </c>
      <c r="J301" s="15">
        <v>19080</v>
      </c>
      <c r="K301" s="16">
        <v>38160</v>
      </c>
      <c r="L301" s="17">
        <v>84149090</v>
      </c>
      <c r="M301" s="18">
        <v>7.4999999999999997E-2</v>
      </c>
      <c r="N301" s="16"/>
      <c r="O301" s="16"/>
      <c r="P301" s="16"/>
      <c r="Q301" s="18">
        <v>0.1</v>
      </c>
      <c r="R301" s="16"/>
      <c r="S301" s="19">
        <v>0.18</v>
      </c>
      <c r="T301" s="16" t="s">
        <v>26</v>
      </c>
      <c r="U301" s="20">
        <v>2862</v>
      </c>
      <c r="V301" s="21"/>
      <c r="W301" s="21">
        <v>286.2</v>
      </c>
      <c r="X301" s="21">
        <v>7435.4759999999987</v>
      </c>
      <c r="Y301" s="22">
        <v>10583.675999999999</v>
      </c>
      <c r="Z301" s="23">
        <v>171901200074</v>
      </c>
      <c r="AA301" s="24" t="s">
        <v>83</v>
      </c>
      <c r="AB301" t="s">
        <v>1810</v>
      </c>
      <c r="AC301">
        <v>2021</v>
      </c>
      <c r="AD301">
        <v>2023</v>
      </c>
      <c r="AF301" s="37">
        <f>VLOOKUP(AB301,Sheet2!$C$3:$E$8,3,FALSE)</f>
        <v>0.1</v>
      </c>
      <c r="AG301" s="11">
        <f t="shared" si="8"/>
        <v>34344</v>
      </c>
    </row>
    <row r="302" spans="1:33">
      <c r="A302" s="2">
        <f t="shared" si="9"/>
        <v>299</v>
      </c>
      <c r="B302" s="2">
        <v>153</v>
      </c>
      <c r="C302" s="3" t="s">
        <v>586</v>
      </c>
      <c r="D302" s="4" t="s">
        <v>602</v>
      </c>
      <c r="E302" s="4" t="s">
        <v>1548</v>
      </c>
      <c r="F302" s="2">
        <v>7879</v>
      </c>
      <c r="G302" s="6"/>
      <c r="H302" s="5">
        <v>2</v>
      </c>
      <c r="I302" s="4" t="s">
        <v>22</v>
      </c>
      <c r="J302" s="15">
        <v>19067.3</v>
      </c>
      <c r="K302" s="16">
        <v>38134.6</v>
      </c>
      <c r="L302" s="17">
        <v>40169390</v>
      </c>
      <c r="M302" s="18">
        <v>0.1</v>
      </c>
      <c r="N302" s="16"/>
      <c r="O302" s="16"/>
      <c r="P302" s="16"/>
      <c r="Q302" s="18">
        <v>0.1</v>
      </c>
      <c r="R302" s="16"/>
      <c r="S302" s="19">
        <v>0.18</v>
      </c>
      <c r="T302" s="16" t="s">
        <v>40</v>
      </c>
      <c r="U302" s="20">
        <v>3813.46</v>
      </c>
      <c r="V302" s="21"/>
      <c r="W302" s="21">
        <v>381.346</v>
      </c>
      <c r="X302" s="21">
        <v>7619.2930799999986</v>
      </c>
      <c r="Y302" s="22">
        <v>11814.09908</v>
      </c>
      <c r="Z302" s="23">
        <v>171902754354</v>
      </c>
      <c r="AA302" s="24" t="s">
        <v>588</v>
      </c>
      <c r="AB302" t="s">
        <v>1810</v>
      </c>
      <c r="AC302">
        <v>2021</v>
      </c>
      <c r="AD302">
        <v>2023</v>
      </c>
      <c r="AF302" s="37">
        <f>VLOOKUP(AB302,Sheet2!$C$3:$E$8,3,FALSE)</f>
        <v>0.1</v>
      </c>
      <c r="AG302" s="11">
        <f t="shared" si="8"/>
        <v>34321.14</v>
      </c>
    </row>
    <row r="303" spans="1:33">
      <c r="A303" s="2">
        <f t="shared" si="9"/>
        <v>300</v>
      </c>
      <c r="B303" s="2">
        <v>25</v>
      </c>
      <c r="C303" s="3" t="s">
        <v>37</v>
      </c>
      <c r="D303" s="4" t="s">
        <v>754</v>
      </c>
      <c r="E303" s="4" t="s">
        <v>1652</v>
      </c>
      <c r="F303" s="2">
        <v>50</v>
      </c>
      <c r="G303" s="6"/>
      <c r="H303" s="33">
        <v>1</v>
      </c>
      <c r="I303" s="4" t="s">
        <v>22</v>
      </c>
      <c r="J303" s="15">
        <v>37917.910000000003</v>
      </c>
      <c r="K303" s="16">
        <v>37917.910000000003</v>
      </c>
      <c r="L303" s="17">
        <v>85389000</v>
      </c>
      <c r="M303" s="18">
        <v>7.4999999999999997E-2</v>
      </c>
      <c r="N303" s="16"/>
      <c r="O303" s="16"/>
      <c r="P303" s="16"/>
      <c r="Q303" s="18">
        <v>0.1</v>
      </c>
      <c r="R303" s="16"/>
      <c r="S303" s="19">
        <v>0.18</v>
      </c>
      <c r="T303" s="16" t="s">
        <v>755</v>
      </c>
      <c r="U303" s="20">
        <v>2843.8432500000004</v>
      </c>
      <c r="V303" s="21"/>
      <c r="W303" s="21">
        <v>284.38432500000005</v>
      </c>
      <c r="X303" s="21">
        <v>7388.3047635000003</v>
      </c>
      <c r="Y303" s="22">
        <v>10516.532338500001</v>
      </c>
      <c r="Z303" s="23"/>
      <c r="AA303" s="24"/>
      <c r="AB303" t="s">
        <v>1810</v>
      </c>
      <c r="AC303">
        <v>2021</v>
      </c>
      <c r="AD303">
        <v>2023</v>
      </c>
      <c r="AF303" s="37">
        <f>VLOOKUP(AB303,Sheet2!$C$3:$E$8,3,FALSE)</f>
        <v>0.1</v>
      </c>
      <c r="AG303" s="11">
        <f t="shared" si="8"/>
        <v>34126.119000000006</v>
      </c>
    </row>
    <row r="304" spans="1:33">
      <c r="A304" s="2">
        <f t="shared" si="9"/>
        <v>301</v>
      </c>
      <c r="B304" s="2">
        <v>43</v>
      </c>
      <c r="C304" s="3" t="s">
        <v>37</v>
      </c>
      <c r="D304" s="4" t="s">
        <v>790</v>
      </c>
      <c r="E304" s="4" t="s">
        <v>1670</v>
      </c>
      <c r="F304" s="2">
        <v>68</v>
      </c>
      <c r="G304" s="6"/>
      <c r="H304" s="33">
        <v>4</v>
      </c>
      <c r="I304" s="4" t="s">
        <v>22</v>
      </c>
      <c r="J304" s="15">
        <v>37917.910000000003</v>
      </c>
      <c r="K304" s="16">
        <v>37917.910000000003</v>
      </c>
      <c r="L304" s="17">
        <v>85389000</v>
      </c>
      <c r="M304" s="18">
        <v>7.4999999999999997E-2</v>
      </c>
      <c r="N304" s="16"/>
      <c r="O304" s="16"/>
      <c r="P304" s="16"/>
      <c r="Q304" s="18">
        <v>0.1</v>
      </c>
      <c r="R304" s="16"/>
      <c r="S304" s="19">
        <v>0.18</v>
      </c>
      <c r="T304" s="16" t="s">
        <v>791</v>
      </c>
      <c r="U304" s="20">
        <v>2843.8432500000004</v>
      </c>
      <c r="V304" s="21"/>
      <c r="W304" s="21">
        <v>284.38432500000005</v>
      </c>
      <c r="X304" s="21">
        <v>7388.3047635000003</v>
      </c>
      <c r="Y304" s="22">
        <v>10516.532338500001</v>
      </c>
      <c r="Z304" s="23"/>
      <c r="AA304" s="24"/>
      <c r="AB304" t="s">
        <v>1810</v>
      </c>
      <c r="AC304">
        <v>2021</v>
      </c>
      <c r="AD304">
        <v>2023</v>
      </c>
      <c r="AF304" s="37">
        <f>VLOOKUP(AB304,Sheet2!$C$3:$E$8,3,FALSE)</f>
        <v>0.1</v>
      </c>
      <c r="AG304" s="11">
        <f t="shared" si="8"/>
        <v>34126.119000000006</v>
      </c>
    </row>
    <row r="305" spans="1:33">
      <c r="A305" s="2">
        <f t="shared" si="9"/>
        <v>302</v>
      </c>
      <c r="B305" s="2">
        <v>254</v>
      </c>
      <c r="C305" s="3" t="s">
        <v>615</v>
      </c>
      <c r="D305" s="4" t="s">
        <v>662</v>
      </c>
      <c r="E305" s="4" t="s">
        <v>1590</v>
      </c>
      <c r="F305" s="2">
        <v>18648</v>
      </c>
      <c r="G305" s="6"/>
      <c r="H305" s="33">
        <v>2</v>
      </c>
      <c r="I305" s="4" t="s">
        <v>22</v>
      </c>
      <c r="J305" s="15">
        <v>18858.080000000002</v>
      </c>
      <c r="K305" s="16">
        <v>37716.160000000003</v>
      </c>
      <c r="L305" s="17">
        <v>84819090</v>
      </c>
      <c r="M305" s="18">
        <v>7.4999999999999997E-2</v>
      </c>
      <c r="N305" s="16"/>
      <c r="O305" s="16"/>
      <c r="P305" s="16"/>
      <c r="Q305" s="18">
        <v>0.1</v>
      </c>
      <c r="R305" s="16"/>
      <c r="S305" s="19">
        <v>0.18</v>
      </c>
      <c r="T305" s="16" t="s">
        <v>28</v>
      </c>
      <c r="U305" s="20">
        <v>2828.712</v>
      </c>
      <c r="V305" s="21"/>
      <c r="W305" s="21">
        <v>282.87119999999999</v>
      </c>
      <c r="X305" s="21">
        <v>7348.9937760000003</v>
      </c>
      <c r="Y305" s="22">
        <v>10460.576976</v>
      </c>
      <c r="Z305" s="23">
        <v>351800186603</v>
      </c>
      <c r="AA305" s="24">
        <v>3005002</v>
      </c>
      <c r="AB305" t="s">
        <v>1810</v>
      </c>
      <c r="AC305">
        <v>2021</v>
      </c>
      <c r="AD305">
        <v>2023</v>
      </c>
      <c r="AF305" s="37">
        <f>VLOOKUP(AB305,Sheet2!$C$3:$E$8,3,FALSE)</f>
        <v>0.1</v>
      </c>
      <c r="AG305" s="11">
        <f t="shared" si="8"/>
        <v>33944.544000000002</v>
      </c>
    </row>
    <row r="306" spans="1:33">
      <c r="A306" s="2">
        <f t="shared" si="9"/>
        <v>303</v>
      </c>
      <c r="B306" s="2">
        <v>52</v>
      </c>
      <c r="C306" s="3" t="s">
        <v>448</v>
      </c>
      <c r="D306" s="4" t="s">
        <v>495</v>
      </c>
      <c r="E306" s="4" t="s">
        <v>1453</v>
      </c>
      <c r="F306" s="2">
        <v>7184</v>
      </c>
      <c r="G306" s="6"/>
      <c r="H306" s="33">
        <v>1</v>
      </c>
      <c r="I306" s="4" t="s">
        <v>22</v>
      </c>
      <c r="J306" s="15">
        <v>37226.14</v>
      </c>
      <c r="K306" s="16">
        <v>37226.14</v>
      </c>
      <c r="L306" s="17">
        <v>84229090</v>
      </c>
      <c r="M306" s="18">
        <v>7.4999999999999997E-2</v>
      </c>
      <c r="N306" s="16"/>
      <c r="O306" s="16"/>
      <c r="P306" s="16"/>
      <c r="Q306" s="18">
        <v>0.1</v>
      </c>
      <c r="R306" s="16"/>
      <c r="S306" s="19">
        <v>0.18</v>
      </c>
      <c r="T306" s="16" t="s">
        <v>496</v>
      </c>
      <c r="U306" s="20">
        <v>2791.9604999999997</v>
      </c>
      <c r="V306" s="21"/>
      <c r="W306" s="21">
        <v>279.19604999999996</v>
      </c>
      <c r="X306" s="21">
        <v>7253.513379</v>
      </c>
      <c r="Y306" s="22">
        <v>10324.669929</v>
      </c>
      <c r="Z306" s="23">
        <v>171801924210</v>
      </c>
      <c r="AA306" s="24" t="s">
        <v>450</v>
      </c>
      <c r="AB306" t="s">
        <v>1810</v>
      </c>
      <c r="AC306">
        <v>2021</v>
      </c>
      <c r="AD306">
        <v>2023</v>
      </c>
      <c r="AF306" s="37">
        <f>VLOOKUP(AB306,Sheet2!$C$3:$E$8,3,FALSE)</f>
        <v>0.1</v>
      </c>
      <c r="AG306" s="11">
        <f t="shared" si="8"/>
        <v>33503.525999999998</v>
      </c>
    </row>
    <row r="307" spans="1:33">
      <c r="A307" s="2">
        <f t="shared" si="9"/>
        <v>304</v>
      </c>
      <c r="B307" s="2">
        <v>156</v>
      </c>
      <c r="C307" s="3" t="s">
        <v>966</v>
      </c>
      <c r="D307" s="4" t="s">
        <v>1020</v>
      </c>
      <c r="E307" s="4" t="s">
        <v>1783</v>
      </c>
      <c r="F307" s="2">
        <v>1582</v>
      </c>
      <c r="G307" s="6"/>
      <c r="H307" s="5">
        <v>2</v>
      </c>
      <c r="I307" s="4" t="s">
        <v>22</v>
      </c>
      <c r="J307" s="15">
        <v>37188.870000000003</v>
      </c>
      <c r="K307" s="16">
        <v>37188.870000000003</v>
      </c>
      <c r="L307" s="17">
        <v>848190</v>
      </c>
      <c r="M307" s="18">
        <v>7.4999999999999997E-2</v>
      </c>
      <c r="N307" s="16"/>
      <c r="O307" s="16"/>
      <c r="P307" s="16"/>
      <c r="Q307" s="18">
        <v>0.1</v>
      </c>
      <c r="R307" s="16"/>
      <c r="S307" s="19">
        <v>0.18</v>
      </c>
      <c r="T307" s="16" t="s">
        <v>1021</v>
      </c>
      <c r="U307" s="20">
        <v>2789.16525</v>
      </c>
      <c r="V307" s="21"/>
      <c r="W307" s="21">
        <v>278.91652500000004</v>
      </c>
      <c r="X307" s="21">
        <v>7246.2513195000001</v>
      </c>
      <c r="Y307" s="22">
        <v>10314.3330945</v>
      </c>
      <c r="Z307" s="23"/>
      <c r="AA307" s="24"/>
      <c r="AB307" t="s">
        <v>1811</v>
      </c>
      <c r="AC307">
        <v>2021</v>
      </c>
      <c r="AD307">
        <v>2023</v>
      </c>
      <c r="AF307" s="37">
        <f>VLOOKUP(AB307,Sheet2!$C$3:$E$8,3,FALSE)</f>
        <v>0.5</v>
      </c>
      <c r="AG307" s="11">
        <f t="shared" si="8"/>
        <v>18594.435000000001</v>
      </c>
    </row>
    <row r="308" spans="1:33">
      <c r="A308" s="2">
        <f t="shared" si="9"/>
        <v>305</v>
      </c>
      <c r="B308" s="2">
        <v>54</v>
      </c>
      <c r="C308" s="3" t="s">
        <v>616</v>
      </c>
      <c r="D308" s="4" t="s">
        <v>812</v>
      </c>
      <c r="E308" s="4" t="s">
        <v>1681</v>
      </c>
      <c r="F308" s="2">
        <v>80</v>
      </c>
      <c r="G308" s="6"/>
      <c r="H308" s="5">
        <v>1</v>
      </c>
      <c r="I308" s="4" t="s">
        <v>22</v>
      </c>
      <c r="J308" s="15">
        <v>36988.720000000001</v>
      </c>
      <c r="K308" s="16">
        <v>36988.720000000001</v>
      </c>
      <c r="L308" s="17">
        <v>848390</v>
      </c>
      <c r="M308" s="18">
        <v>7.4999999999999997E-2</v>
      </c>
      <c r="N308" s="16"/>
      <c r="O308" s="16"/>
      <c r="P308" s="16"/>
      <c r="Q308" s="18">
        <v>0.1</v>
      </c>
      <c r="R308" s="16"/>
      <c r="S308" s="19">
        <v>0.18</v>
      </c>
      <c r="T308" s="16" t="s">
        <v>813</v>
      </c>
      <c r="U308" s="20">
        <v>2774.154</v>
      </c>
      <c r="V308" s="21"/>
      <c r="W308" s="21">
        <v>277.41540000000003</v>
      </c>
      <c r="X308" s="21">
        <v>7207.2520919999997</v>
      </c>
      <c r="Y308" s="22">
        <v>10258.821491999999</v>
      </c>
      <c r="Z308" s="23"/>
      <c r="AA308" s="24"/>
      <c r="AB308" t="s">
        <v>1810</v>
      </c>
      <c r="AC308">
        <v>2021</v>
      </c>
      <c r="AD308">
        <v>2023</v>
      </c>
      <c r="AF308" s="37">
        <f>VLOOKUP(AB308,Sheet2!$C$3:$E$8,3,FALSE)</f>
        <v>0.1</v>
      </c>
      <c r="AG308" s="11">
        <f t="shared" si="8"/>
        <v>33289.848000000005</v>
      </c>
    </row>
    <row r="309" spans="1:33">
      <c r="A309" s="2">
        <f t="shared" si="9"/>
        <v>306</v>
      </c>
      <c r="B309" s="2">
        <v>149</v>
      </c>
      <c r="C309" s="3" t="s">
        <v>966</v>
      </c>
      <c r="D309" s="4" t="s">
        <v>1006</v>
      </c>
      <c r="E309" s="4" t="s">
        <v>1776</v>
      </c>
      <c r="F309" s="2">
        <v>1575</v>
      </c>
      <c r="G309" s="6"/>
      <c r="H309" s="5">
        <v>1</v>
      </c>
      <c r="I309" s="4" t="s">
        <v>22</v>
      </c>
      <c r="J309" s="15">
        <v>36929.019999999902</v>
      </c>
      <c r="K309" s="16">
        <v>36929.019999999902</v>
      </c>
      <c r="L309" s="17">
        <v>848190</v>
      </c>
      <c r="M309" s="18">
        <v>7.4999999999999997E-2</v>
      </c>
      <c r="N309" s="16"/>
      <c r="O309" s="16"/>
      <c r="P309" s="16"/>
      <c r="Q309" s="18">
        <v>0.1</v>
      </c>
      <c r="R309" s="16"/>
      <c r="S309" s="19">
        <v>0.18</v>
      </c>
      <c r="T309" s="16" t="s">
        <v>1007</v>
      </c>
      <c r="U309" s="20">
        <v>2769.6764999999928</v>
      </c>
      <c r="V309" s="21"/>
      <c r="W309" s="21">
        <v>276.96764999999931</v>
      </c>
      <c r="X309" s="21">
        <v>7195.6195469999811</v>
      </c>
      <c r="Y309" s="22">
        <v>10242.263696999973</v>
      </c>
      <c r="Z309" s="23"/>
      <c r="AA309" s="24"/>
      <c r="AB309" t="s">
        <v>1810</v>
      </c>
      <c r="AC309">
        <v>2021</v>
      </c>
      <c r="AD309">
        <v>2023</v>
      </c>
      <c r="AF309" s="37">
        <f>VLOOKUP(AB309,Sheet2!$C$3:$E$8,3,FALSE)</f>
        <v>0.1</v>
      </c>
      <c r="AG309" s="11">
        <f t="shared" si="8"/>
        <v>33236.117999999915</v>
      </c>
    </row>
    <row r="310" spans="1:33">
      <c r="A310" s="2">
        <f t="shared" si="9"/>
        <v>307</v>
      </c>
      <c r="B310" s="2">
        <v>25</v>
      </c>
      <c r="C310" s="3" t="s">
        <v>257</v>
      </c>
      <c r="D310" s="4" t="s">
        <v>293</v>
      </c>
      <c r="E310" s="4" t="s">
        <v>1292</v>
      </c>
      <c r="F310" s="2">
        <v>1552</v>
      </c>
      <c r="G310" s="6"/>
      <c r="H310" s="33">
        <v>1</v>
      </c>
      <c r="I310" s="4" t="s">
        <v>22</v>
      </c>
      <c r="J310" s="15">
        <v>36903.660000000003</v>
      </c>
      <c r="K310" s="16">
        <v>36903.660000000003</v>
      </c>
      <c r="L310" s="17">
        <v>85044090</v>
      </c>
      <c r="M310" s="18">
        <v>0.2</v>
      </c>
      <c r="N310" s="16"/>
      <c r="O310" s="16"/>
      <c r="P310" s="16"/>
      <c r="Q310" s="18">
        <v>0.1</v>
      </c>
      <c r="R310" s="16"/>
      <c r="S310" s="19">
        <v>0.18</v>
      </c>
      <c r="T310" s="16" t="s">
        <v>30</v>
      </c>
      <c r="U310" s="20">
        <v>7380.7320000000009</v>
      </c>
      <c r="V310" s="21"/>
      <c r="W310" s="21">
        <v>738.07320000000016</v>
      </c>
      <c r="X310" s="21">
        <v>8104.0437360000005</v>
      </c>
      <c r="Y310" s="22">
        <v>16222.848936000002</v>
      </c>
      <c r="Z310" s="23">
        <v>171702612222</v>
      </c>
      <c r="AA310" s="24" t="s">
        <v>260</v>
      </c>
      <c r="AB310" t="s">
        <v>1810</v>
      </c>
      <c r="AC310">
        <v>2021</v>
      </c>
      <c r="AD310">
        <v>2023</v>
      </c>
      <c r="AF310" s="37">
        <f>VLOOKUP(AB310,Sheet2!$C$3:$E$8,3,FALSE)</f>
        <v>0.1</v>
      </c>
      <c r="AG310" s="11">
        <f t="shared" si="8"/>
        <v>33213.294000000002</v>
      </c>
    </row>
    <row r="311" spans="1:33">
      <c r="A311" s="2">
        <f t="shared" si="9"/>
        <v>308</v>
      </c>
      <c r="B311" s="2">
        <v>46</v>
      </c>
      <c r="C311" s="3" t="s">
        <v>43</v>
      </c>
      <c r="D311" s="4" t="s">
        <v>54</v>
      </c>
      <c r="E311" s="4" t="s">
        <v>1092</v>
      </c>
      <c r="F311" s="2">
        <v>167</v>
      </c>
      <c r="G311" s="6"/>
      <c r="H311" s="33">
        <v>12</v>
      </c>
      <c r="I311" s="4" t="s">
        <v>22</v>
      </c>
      <c r="J311" s="15">
        <v>3051</v>
      </c>
      <c r="K311" s="16">
        <v>36612</v>
      </c>
      <c r="L311" s="17">
        <v>73181900</v>
      </c>
      <c r="M311" s="18">
        <v>0.15</v>
      </c>
      <c r="N311" s="16"/>
      <c r="O311" s="16"/>
      <c r="P311" s="16"/>
      <c r="Q311" s="18">
        <v>0.1</v>
      </c>
      <c r="R311" s="16"/>
      <c r="S311" s="19">
        <v>0.18</v>
      </c>
      <c r="T311" s="16" t="s">
        <v>36</v>
      </c>
      <c r="U311" s="20">
        <v>5491.8</v>
      </c>
      <c r="V311" s="21"/>
      <c r="W311" s="21">
        <v>549.18000000000006</v>
      </c>
      <c r="X311" s="21">
        <v>7677.5364</v>
      </c>
      <c r="Y311" s="22">
        <v>13718.5164</v>
      </c>
      <c r="Z311" s="23">
        <v>171902416475</v>
      </c>
      <c r="AA311" s="24" t="s">
        <v>51</v>
      </c>
      <c r="AB311" t="s">
        <v>1810</v>
      </c>
      <c r="AC311">
        <v>2021</v>
      </c>
      <c r="AD311">
        <v>2023</v>
      </c>
      <c r="AF311" s="37">
        <f>VLOOKUP(AB311,Sheet2!$C$3:$E$8,3,FALSE)</f>
        <v>0.1</v>
      </c>
      <c r="AG311" s="11">
        <f t="shared" si="8"/>
        <v>32950.800000000003</v>
      </c>
    </row>
    <row r="312" spans="1:33">
      <c r="A312" s="2">
        <f t="shared" si="9"/>
        <v>309</v>
      </c>
      <c r="B312" s="2">
        <v>130</v>
      </c>
      <c r="C312" s="3" t="s">
        <v>966</v>
      </c>
      <c r="D312" s="4" t="s">
        <v>967</v>
      </c>
      <c r="E312" s="4" t="s">
        <v>1757</v>
      </c>
      <c r="F312" s="2">
        <v>924</v>
      </c>
      <c r="G312" s="6"/>
      <c r="H312" s="33">
        <v>1</v>
      </c>
      <c r="I312" s="4" t="s">
        <v>27</v>
      </c>
      <c r="J312" s="15">
        <v>36210.919999999896</v>
      </c>
      <c r="K312" s="16">
        <v>36210.919999999896</v>
      </c>
      <c r="L312" s="17">
        <v>85389000</v>
      </c>
      <c r="M312" s="18">
        <v>7.4999999999999997E-2</v>
      </c>
      <c r="N312" s="16"/>
      <c r="O312" s="16"/>
      <c r="P312" s="16"/>
      <c r="Q312" s="18">
        <v>0.1</v>
      </c>
      <c r="R312" s="16"/>
      <c r="S312" s="19">
        <v>0.18</v>
      </c>
      <c r="T312" s="16" t="s">
        <v>968</v>
      </c>
      <c r="U312" s="20">
        <v>2715.8189999999922</v>
      </c>
      <c r="V312" s="21"/>
      <c r="W312" s="21">
        <v>271.58189999999922</v>
      </c>
      <c r="X312" s="21">
        <v>7055.6977619999789</v>
      </c>
      <c r="Y312" s="22">
        <v>10043.098661999971</v>
      </c>
      <c r="Z312" s="23"/>
      <c r="AA312" s="24"/>
      <c r="AB312" t="s">
        <v>1810</v>
      </c>
      <c r="AC312">
        <v>2021</v>
      </c>
      <c r="AD312">
        <v>2023</v>
      </c>
      <c r="AF312" s="37">
        <f>VLOOKUP(AB312,Sheet2!$C$3:$E$8,3,FALSE)</f>
        <v>0.1</v>
      </c>
      <c r="AG312" s="11">
        <f t="shared" si="8"/>
        <v>32589.827999999907</v>
      </c>
    </row>
    <row r="313" spans="1:33">
      <c r="A313" s="2">
        <f t="shared" si="9"/>
        <v>310</v>
      </c>
      <c r="B313" s="2">
        <v>140</v>
      </c>
      <c r="C313" s="3" t="s">
        <v>296</v>
      </c>
      <c r="D313" s="4" t="s">
        <v>988</v>
      </c>
      <c r="E313" s="4" t="s">
        <v>1767</v>
      </c>
      <c r="F313" s="2">
        <v>1078</v>
      </c>
      <c r="G313" s="6"/>
      <c r="H313" s="33">
        <v>1</v>
      </c>
      <c r="I313" s="4" t="s">
        <v>22</v>
      </c>
      <c r="J313" s="15">
        <v>36196.61</v>
      </c>
      <c r="K313" s="16">
        <v>36196.61</v>
      </c>
      <c r="L313" s="17">
        <v>850300</v>
      </c>
      <c r="M313" s="18">
        <v>7.4999999999999997E-2</v>
      </c>
      <c r="N313" s="16"/>
      <c r="O313" s="16"/>
      <c r="P313" s="16"/>
      <c r="Q313" s="18">
        <v>0.1</v>
      </c>
      <c r="R313" s="16"/>
      <c r="S313" s="19">
        <v>0.18</v>
      </c>
      <c r="T313" s="16" t="s">
        <v>989</v>
      </c>
      <c r="U313" s="20">
        <v>2714.74575</v>
      </c>
      <c r="V313" s="21"/>
      <c r="W313" s="21">
        <v>271.47457500000002</v>
      </c>
      <c r="X313" s="21">
        <v>7052.9094585000003</v>
      </c>
      <c r="Y313" s="22">
        <v>10039.1297835</v>
      </c>
      <c r="Z313" s="23"/>
      <c r="AA313" s="24"/>
      <c r="AB313" t="s">
        <v>1810</v>
      </c>
      <c r="AC313">
        <v>2021</v>
      </c>
      <c r="AD313">
        <v>2023</v>
      </c>
      <c r="AF313" s="37">
        <f>VLOOKUP(AB313,Sheet2!$C$3:$E$8,3,FALSE)</f>
        <v>0.1</v>
      </c>
      <c r="AG313" s="11">
        <f t="shared" si="8"/>
        <v>32576.949000000001</v>
      </c>
    </row>
    <row r="314" spans="1:33">
      <c r="A314" s="2">
        <f t="shared" si="9"/>
        <v>311</v>
      </c>
      <c r="B314" s="2">
        <v>55</v>
      </c>
      <c r="C314" s="3" t="s">
        <v>448</v>
      </c>
      <c r="D314" s="4" t="s">
        <v>500</v>
      </c>
      <c r="E314" s="4" t="s">
        <v>1456</v>
      </c>
      <c r="F314" s="2">
        <v>7187</v>
      </c>
      <c r="G314" s="6"/>
      <c r="H314" s="33">
        <v>1</v>
      </c>
      <c r="I314" s="4" t="s">
        <v>22</v>
      </c>
      <c r="J314" s="15">
        <v>36125.879999999997</v>
      </c>
      <c r="K314" s="16">
        <v>36125.879999999997</v>
      </c>
      <c r="L314" s="17">
        <v>84229090</v>
      </c>
      <c r="M314" s="18">
        <v>7.4999999999999997E-2</v>
      </c>
      <c r="N314" s="16"/>
      <c r="O314" s="16"/>
      <c r="P314" s="16"/>
      <c r="Q314" s="18">
        <v>0.1</v>
      </c>
      <c r="R314" s="16"/>
      <c r="S314" s="19">
        <v>0.18</v>
      </c>
      <c r="T314" s="16" t="s">
        <v>496</v>
      </c>
      <c r="U314" s="20">
        <v>2709.4409999999998</v>
      </c>
      <c r="V314" s="21"/>
      <c r="W314" s="21">
        <v>270.94409999999999</v>
      </c>
      <c r="X314" s="21">
        <v>7039.1277179999988</v>
      </c>
      <c r="Y314" s="22">
        <v>10019.512817999999</v>
      </c>
      <c r="Z314" s="23">
        <v>171801924210</v>
      </c>
      <c r="AA314" s="24" t="s">
        <v>450</v>
      </c>
      <c r="AB314" t="s">
        <v>1810</v>
      </c>
      <c r="AC314">
        <v>2021</v>
      </c>
      <c r="AD314">
        <v>2023</v>
      </c>
      <c r="AF314" s="37">
        <f>VLOOKUP(AB314,Sheet2!$C$3:$E$8,3,FALSE)</f>
        <v>0.1</v>
      </c>
      <c r="AG314" s="11">
        <f t="shared" si="8"/>
        <v>32513.291999999998</v>
      </c>
    </row>
    <row r="315" spans="1:33">
      <c r="A315" s="2">
        <f t="shared" si="9"/>
        <v>312</v>
      </c>
      <c r="B315" s="2">
        <v>13</v>
      </c>
      <c r="C315" s="3" t="s">
        <v>268</v>
      </c>
      <c r="D315" s="4" t="s">
        <v>279</v>
      </c>
      <c r="E315" s="4" t="s">
        <v>1280</v>
      </c>
      <c r="F315" s="2">
        <v>1508</v>
      </c>
      <c r="G315" s="6"/>
      <c r="H315" s="5">
        <v>1</v>
      </c>
      <c r="I315" s="4" t="s">
        <v>22</v>
      </c>
      <c r="J315" s="15">
        <v>36010.18</v>
      </c>
      <c r="K315" s="16">
        <v>36010.18</v>
      </c>
      <c r="L315" s="17">
        <v>85015110</v>
      </c>
      <c r="M315" s="18">
        <v>0.15</v>
      </c>
      <c r="N315" s="16"/>
      <c r="O315" s="16"/>
      <c r="P315" s="16"/>
      <c r="Q315" s="18">
        <v>0.1</v>
      </c>
      <c r="R315" s="16"/>
      <c r="S315" s="19">
        <v>0.18</v>
      </c>
      <c r="T315" s="16" t="s">
        <v>267</v>
      </c>
      <c r="U315" s="20">
        <v>5401.527</v>
      </c>
      <c r="V315" s="21"/>
      <c r="W315" s="21">
        <v>540.15269999999998</v>
      </c>
      <c r="X315" s="21">
        <v>7551.3347459999995</v>
      </c>
      <c r="Y315" s="22">
        <v>13493.014445999999</v>
      </c>
      <c r="Z315" s="23">
        <v>171801881672</v>
      </c>
      <c r="AA315" s="24" t="s">
        <v>270</v>
      </c>
      <c r="AB315" t="s">
        <v>1810</v>
      </c>
      <c r="AC315">
        <v>2021</v>
      </c>
      <c r="AD315">
        <v>2023</v>
      </c>
      <c r="AF315" s="37">
        <f>VLOOKUP(AB315,Sheet2!$C$3:$E$8,3,FALSE)</f>
        <v>0.1</v>
      </c>
      <c r="AG315" s="11">
        <f t="shared" si="8"/>
        <v>32409.162</v>
      </c>
    </row>
    <row r="316" spans="1:33">
      <c r="A316" s="2">
        <f t="shared" si="9"/>
        <v>313</v>
      </c>
      <c r="B316" s="2">
        <v>268</v>
      </c>
      <c r="C316" s="3" t="s">
        <v>615</v>
      </c>
      <c r="D316" s="4" t="s">
        <v>676</v>
      </c>
      <c r="E316" s="4" t="s">
        <v>1604</v>
      </c>
      <c r="F316" s="2">
        <v>18666</v>
      </c>
      <c r="G316" s="6"/>
      <c r="H316" s="33">
        <v>4</v>
      </c>
      <c r="I316" s="4" t="s">
        <v>22</v>
      </c>
      <c r="J316" s="15">
        <v>8978.1175000000003</v>
      </c>
      <c r="K316" s="16">
        <v>35912.47</v>
      </c>
      <c r="L316" s="17">
        <v>84819090</v>
      </c>
      <c r="M316" s="18">
        <v>7.4999999999999997E-2</v>
      </c>
      <c r="N316" s="16"/>
      <c r="O316" s="16"/>
      <c r="P316" s="16"/>
      <c r="Q316" s="18">
        <v>0.1</v>
      </c>
      <c r="R316" s="16"/>
      <c r="S316" s="19">
        <v>0.18</v>
      </c>
      <c r="T316" s="16" t="s">
        <v>28</v>
      </c>
      <c r="U316" s="20">
        <v>2693.43525</v>
      </c>
      <c r="V316" s="21"/>
      <c r="W316" s="21">
        <v>269.343525</v>
      </c>
      <c r="X316" s="21">
        <v>6997.5447795</v>
      </c>
      <c r="Y316" s="22">
        <v>9960.3235544999989</v>
      </c>
      <c r="Z316" s="23">
        <v>351800186603</v>
      </c>
      <c r="AA316" s="24">
        <v>3005002</v>
      </c>
      <c r="AB316" t="s">
        <v>1810</v>
      </c>
      <c r="AC316">
        <v>2021</v>
      </c>
      <c r="AD316">
        <v>2023</v>
      </c>
      <c r="AF316" s="37">
        <f>VLOOKUP(AB316,Sheet2!$C$3:$E$8,3,FALSE)</f>
        <v>0.1</v>
      </c>
      <c r="AG316" s="11">
        <f t="shared" si="8"/>
        <v>32321.223000000002</v>
      </c>
    </row>
    <row r="317" spans="1:33">
      <c r="A317" s="2">
        <f t="shared" si="9"/>
        <v>314</v>
      </c>
      <c r="B317" s="2">
        <v>109</v>
      </c>
      <c r="C317" s="3" t="s">
        <v>268</v>
      </c>
      <c r="D317" s="4" t="s">
        <v>356</v>
      </c>
      <c r="E317" s="4" t="s">
        <v>1348</v>
      </c>
      <c r="F317" s="2">
        <v>2317</v>
      </c>
      <c r="G317" s="6"/>
      <c r="H317" s="33">
        <v>6</v>
      </c>
      <c r="I317" s="4" t="s">
        <v>22</v>
      </c>
      <c r="J317" s="15">
        <v>5805.32</v>
      </c>
      <c r="K317" s="16">
        <v>34831.919999999998</v>
      </c>
      <c r="L317" s="17">
        <v>85030090</v>
      </c>
      <c r="M317" s="18">
        <v>7.4999999999999997E-2</v>
      </c>
      <c r="N317" s="16"/>
      <c r="O317" s="16"/>
      <c r="P317" s="16"/>
      <c r="Q317" s="18">
        <v>0.1</v>
      </c>
      <c r="R317" s="16"/>
      <c r="S317" s="19">
        <v>0.18</v>
      </c>
      <c r="T317" s="16" t="s">
        <v>32</v>
      </c>
      <c r="U317" s="20">
        <v>2612.3939999999998</v>
      </c>
      <c r="V317" s="21"/>
      <c r="W317" s="21">
        <v>261.23939999999999</v>
      </c>
      <c r="X317" s="21">
        <v>6786.9996119999996</v>
      </c>
      <c r="Y317" s="22">
        <v>9660.6330119999984</v>
      </c>
      <c r="Z317" s="23">
        <v>171801881672</v>
      </c>
      <c r="AA317" s="24" t="s">
        <v>270</v>
      </c>
      <c r="AB317" t="s">
        <v>1810</v>
      </c>
      <c r="AC317">
        <v>2021</v>
      </c>
      <c r="AD317">
        <v>2023</v>
      </c>
      <c r="AF317" s="37">
        <f>VLOOKUP(AB317,Sheet2!$C$3:$E$8,3,FALSE)</f>
        <v>0.1</v>
      </c>
      <c r="AG317" s="11">
        <f t="shared" si="8"/>
        <v>31348.727999999999</v>
      </c>
    </row>
    <row r="318" spans="1:33">
      <c r="A318" s="2">
        <f t="shared" si="9"/>
        <v>315</v>
      </c>
      <c r="B318" s="2">
        <v>127</v>
      </c>
      <c r="C318" s="3" t="s">
        <v>612</v>
      </c>
      <c r="D318" s="4" t="s">
        <v>960</v>
      </c>
      <c r="E318" s="4" t="s">
        <v>1754</v>
      </c>
      <c r="F318" s="2">
        <v>847</v>
      </c>
      <c r="G318" s="6"/>
      <c r="H318" s="5">
        <v>3</v>
      </c>
      <c r="I318" s="4" t="s">
        <v>22</v>
      </c>
      <c r="J318" s="15">
        <v>34804.93</v>
      </c>
      <c r="K318" s="16">
        <v>34804.93</v>
      </c>
      <c r="L318" s="17">
        <v>84818030</v>
      </c>
      <c r="M318" s="18">
        <v>7.4999999999999997E-2</v>
      </c>
      <c r="N318" s="16"/>
      <c r="O318" s="16"/>
      <c r="P318" s="16"/>
      <c r="Q318" s="18">
        <v>0.1</v>
      </c>
      <c r="R318" s="16"/>
      <c r="S318" s="19">
        <v>0.18</v>
      </c>
      <c r="T318" s="16" t="s">
        <v>961</v>
      </c>
      <c r="U318" s="20">
        <v>2610.3697499999998</v>
      </c>
      <c r="V318" s="21"/>
      <c r="W318" s="21">
        <v>261.03697499999998</v>
      </c>
      <c r="X318" s="21">
        <v>6781.7406105</v>
      </c>
      <c r="Y318" s="22">
        <v>9653.1473354999998</v>
      </c>
      <c r="Z318" s="23"/>
      <c r="AA318" s="24"/>
      <c r="AB318" t="s">
        <v>1810</v>
      </c>
      <c r="AC318">
        <v>2021</v>
      </c>
      <c r="AD318">
        <v>2023</v>
      </c>
      <c r="AF318" s="37">
        <f>VLOOKUP(AB318,Sheet2!$C$3:$E$8,3,FALSE)</f>
        <v>0.1</v>
      </c>
      <c r="AG318" s="11">
        <f t="shared" si="8"/>
        <v>31324.437000000002</v>
      </c>
    </row>
    <row r="319" spans="1:33">
      <c r="A319" s="2">
        <f t="shared" si="9"/>
        <v>316</v>
      </c>
      <c r="B319" s="2">
        <v>188</v>
      </c>
      <c r="C319" s="3" t="s">
        <v>37</v>
      </c>
      <c r="D319" s="4" t="s">
        <v>158</v>
      </c>
      <c r="E319" s="4" t="s">
        <v>1175</v>
      </c>
      <c r="F319" s="2">
        <v>1112</v>
      </c>
      <c r="G319" s="6"/>
      <c r="H319" s="33">
        <v>1</v>
      </c>
      <c r="I319" s="4" t="s">
        <v>22</v>
      </c>
      <c r="J319" s="15">
        <v>34572.800000000003</v>
      </c>
      <c r="K319" s="16">
        <v>34572.800000000003</v>
      </c>
      <c r="L319" s="17">
        <v>84819090</v>
      </c>
      <c r="M319" s="18">
        <v>7.4999999999999997E-2</v>
      </c>
      <c r="N319" s="16"/>
      <c r="O319" s="16"/>
      <c r="P319" s="16"/>
      <c r="Q319" s="18">
        <v>0.1</v>
      </c>
      <c r="R319" s="16"/>
      <c r="S319" s="19">
        <v>0.18</v>
      </c>
      <c r="T319" s="16" t="s">
        <v>28</v>
      </c>
      <c r="U319" s="20">
        <v>2592.96</v>
      </c>
      <c r="V319" s="21"/>
      <c r="W319" s="21">
        <v>259.29599999999999</v>
      </c>
      <c r="X319" s="21">
        <v>6736.5100800000009</v>
      </c>
      <c r="Y319" s="22">
        <v>9588.7660800000012</v>
      </c>
      <c r="Z319" s="23">
        <v>171702540973</v>
      </c>
      <c r="AA319" s="24">
        <v>1003881</v>
      </c>
      <c r="AB319" t="s">
        <v>1810</v>
      </c>
      <c r="AC319">
        <v>2021</v>
      </c>
      <c r="AD319">
        <v>2023</v>
      </c>
      <c r="AF319" s="37">
        <f>VLOOKUP(AB319,Sheet2!$C$3:$E$8,3,FALSE)</f>
        <v>0.1</v>
      </c>
      <c r="AG319" s="11">
        <f t="shared" si="8"/>
        <v>31115.520000000004</v>
      </c>
    </row>
    <row r="320" spans="1:33">
      <c r="A320" s="2">
        <f t="shared" si="9"/>
        <v>317</v>
      </c>
      <c r="B320" s="2">
        <v>129</v>
      </c>
      <c r="C320" s="3" t="s">
        <v>77</v>
      </c>
      <c r="D320" s="4" t="s">
        <v>97</v>
      </c>
      <c r="E320" s="4" t="s">
        <v>1117</v>
      </c>
      <c r="F320" s="2">
        <v>601</v>
      </c>
      <c r="G320" s="6"/>
      <c r="H320" s="33">
        <v>6</v>
      </c>
      <c r="I320" s="4" t="s">
        <v>22</v>
      </c>
      <c r="J320" s="15">
        <v>5729.07</v>
      </c>
      <c r="K320" s="16">
        <v>34374.42</v>
      </c>
      <c r="L320" s="17">
        <v>84839000</v>
      </c>
      <c r="M320" s="18">
        <v>7.4999999999999997E-2</v>
      </c>
      <c r="N320" s="16"/>
      <c r="O320" s="16"/>
      <c r="P320" s="16"/>
      <c r="Q320" s="18">
        <v>0.1</v>
      </c>
      <c r="R320" s="16"/>
      <c r="S320" s="19">
        <v>0.18</v>
      </c>
      <c r="T320" s="16" t="s">
        <v>23</v>
      </c>
      <c r="U320" s="20">
        <v>2578.0814999999998</v>
      </c>
      <c r="V320" s="21"/>
      <c r="W320" s="21">
        <v>257.80815000000001</v>
      </c>
      <c r="X320" s="21">
        <v>6697.855736999999</v>
      </c>
      <c r="Y320" s="22">
        <v>9533.745386999999</v>
      </c>
      <c r="Z320" s="23">
        <v>171902524253</v>
      </c>
      <c r="AA320" s="24" t="s">
        <v>79</v>
      </c>
      <c r="AB320" t="s">
        <v>1810</v>
      </c>
      <c r="AC320">
        <v>2021</v>
      </c>
      <c r="AD320">
        <v>2023</v>
      </c>
      <c r="AF320" s="37">
        <f>VLOOKUP(AB320,Sheet2!$C$3:$E$8,3,FALSE)</f>
        <v>0.1</v>
      </c>
      <c r="AG320" s="11">
        <f t="shared" si="8"/>
        <v>30936.977999999999</v>
      </c>
    </row>
    <row r="321" spans="1:33">
      <c r="A321" s="2">
        <f t="shared" si="9"/>
        <v>318</v>
      </c>
      <c r="B321" s="2">
        <v>127</v>
      </c>
      <c r="C321" s="3" t="s">
        <v>423</v>
      </c>
      <c r="D321" s="4" t="s">
        <v>576</v>
      </c>
      <c r="E321" s="4" t="s">
        <v>1527</v>
      </c>
      <c r="F321" s="2">
        <v>7507</v>
      </c>
      <c r="G321" s="6"/>
      <c r="H321" s="5">
        <v>1</v>
      </c>
      <c r="I321" s="4" t="s">
        <v>22</v>
      </c>
      <c r="J321" s="15">
        <v>34340.949999999997</v>
      </c>
      <c r="K321" s="16">
        <v>34340.949999999997</v>
      </c>
      <c r="L321" s="17">
        <v>84219900</v>
      </c>
      <c r="M321" s="18">
        <v>0.1</v>
      </c>
      <c r="N321" s="16"/>
      <c r="O321" s="16"/>
      <c r="P321" s="16"/>
      <c r="Q321" s="18">
        <v>0.1</v>
      </c>
      <c r="R321" s="16"/>
      <c r="S321" s="19">
        <v>0.18</v>
      </c>
      <c r="T321" s="16" t="s">
        <v>25</v>
      </c>
      <c r="U321" s="20">
        <v>3434.0949999999998</v>
      </c>
      <c r="V321" s="21"/>
      <c r="W321" s="21">
        <v>343.40949999999998</v>
      </c>
      <c r="X321" s="21">
        <v>6861.3218099999995</v>
      </c>
      <c r="Y321" s="22">
        <v>10638.82631</v>
      </c>
      <c r="Z321" s="23">
        <v>171803185595</v>
      </c>
      <c r="AA321" s="24" t="s">
        <v>425</v>
      </c>
      <c r="AB321" t="s">
        <v>1810</v>
      </c>
      <c r="AC321">
        <v>2021</v>
      </c>
      <c r="AD321">
        <v>2023</v>
      </c>
      <c r="AF321" s="37">
        <f>VLOOKUP(AB321,Sheet2!$C$3:$E$8,3,FALSE)</f>
        <v>0.1</v>
      </c>
      <c r="AG321" s="11">
        <f t="shared" si="8"/>
        <v>30906.855</v>
      </c>
    </row>
    <row r="322" spans="1:33">
      <c r="A322" s="2">
        <f t="shared" si="9"/>
        <v>319</v>
      </c>
      <c r="B322" s="2">
        <v>135</v>
      </c>
      <c r="C322" s="3" t="s">
        <v>77</v>
      </c>
      <c r="D322" s="4" t="s">
        <v>104</v>
      </c>
      <c r="E322" s="4" t="s">
        <v>1123</v>
      </c>
      <c r="F322" s="2">
        <v>615</v>
      </c>
      <c r="G322" s="6"/>
      <c r="H322" s="5">
        <v>4</v>
      </c>
      <c r="I322" s="4" t="s">
        <v>22</v>
      </c>
      <c r="J322" s="15">
        <v>8577.7199999999993</v>
      </c>
      <c r="K322" s="16">
        <v>34310.879999999997</v>
      </c>
      <c r="L322" s="17">
        <v>84839000</v>
      </c>
      <c r="M322" s="18">
        <v>7.4999999999999997E-2</v>
      </c>
      <c r="N322" s="16"/>
      <c r="O322" s="16"/>
      <c r="P322" s="16"/>
      <c r="Q322" s="18">
        <v>0.1</v>
      </c>
      <c r="R322" s="16"/>
      <c r="S322" s="19">
        <v>0.18</v>
      </c>
      <c r="T322" s="16" t="s">
        <v>23</v>
      </c>
      <c r="U322" s="20">
        <v>2573.3159999999998</v>
      </c>
      <c r="V322" s="21"/>
      <c r="W322" s="21">
        <v>257.33159999999998</v>
      </c>
      <c r="X322" s="21">
        <v>6685.4749679999986</v>
      </c>
      <c r="Y322" s="22">
        <v>9516.1225679999989</v>
      </c>
      <c r="Z322" s="23">
        <v>171902524253</v>
      </c>
      <c r="AA322" s="24" t="s">
        <v>79</v>
      </c>
      <c r="AB322" t="s">
        <v>1810</v>
      </c>
      <c r="AC322">
        <v>2021</v>
      </c>
      <c r="AD322">
        <v>2023</v>
      </c>
      <c r="AF322" s="37">
        <f>VLOOKUP(AB322,Sheet2!$C$3:$E$8,3,FALSE)</f>
        <v>0.1</v>
      </c>
      <c r="AG322" s="11">
        <f t="shared" si="8"/>
        <v>30879.791999999998</v>
      </c>
    </row>
    <row r="323" spans="1:33">
      <c r="A323" s="2">
        <f t="shared" si="9"/>
        <v>320</v>
      </c>
      <c r="B323" s="2">
        <v>112</v>
      </c>
      <c r="C323" s="3" t="s">
        <v>905</v>
      </c>
      <c r="D323" s="4" t="s">
        <v>928</v>
      </c>
      <c r="E323" s="4" t="s">
        <v>1739</v>
      </c>
      <c r="F323" s="2">
        <v>678</v>
      </c>
      <c r="G323" s="6"/>
      <c r="H323" s="5">
        <v>4</v>
      </c>
      <c r="I323" s="4" t="s">
        <v>22</v>
      </c>
      <c r="J323" s="15">
        <v>34221.370000000003</v>
      </c>
      <c r="K323" s="16">
        <v>34221.370000000003</v>
      </c>
      <c r="L323" s="17">
        <v>84834000</v>
      </c>
      <c r="M323" s="18">
        <v>7.4999999999999997E-2</v>
      </c>
      <c r="N323" s="16"/>
      <c r="O323" s="16"/>
      <c r="P323" s="16"/>
      <c r="Q323" s="18">
        <v>0.1</v>
      </c>
      <c r="R323" s="16"/>
      <c r="S323" s="19">
        <v>0.18</v>
      </c>
      <c r="T323" s="16" t="s">
        <v>929</v>
      </c>
      <c r="U323" s="20">
        <v>2566.60275</v>
      </c>
      <c r="V323" s="21"/>
      <c r="W323" s="21">
        <v>256.66027500000001</v>
      </c>
      <c r="X323" s="21">
        <v>6668.0339445</v>
      </c>
      <c r="Y323" s="22">
        <v>9491.2969694999992</v>
      </c>
      <c r="Z323" s="23"/>
      <c r="AA323" s="24"/>
      <c r="AB323" t="s">
        <v>1810</v>
      </c>
      <c r="AC323">
        <v>2021</v>
      </c>
      <c r="AD323">
        <v>2023</v>
      </c>
      <c r="AF323" s="37">
        <f>VLOOKUP(AB323,Sheet2!$C$3:$E$8,3,FALSE)</f>
        <v>0.1</v>
      </c>
      <c r="AG323" s="11">
        <f t="shared" si="8"/>
        <v>30799.233000000004</v>
      </c>
    </row>
    <row r="324" spans="1:33">
      <c r="A324" s="2">
        <f t="shared" si="9"/>
        <v>321</v>
      </c>
      <c r="B324" s="2">
        <v>217</v>
      </c>
      <c r="C324" s="3" t="s">
        <v>395</v>
      </c>
      <c r="D324" s="4" t="s">
        <v>408</v>
      </c>
      <c r="E324" s="4" t="s">
        <v>1394</v>
      </c>
      <c r="F324" s="2">
        <v>2875</v>
      </c>
      <c r="G324" s="6"/>
      <c r="H324" s="33">
        <v>2</v>
      </c>
      <c r="I324" s="4" t="s">
        <v>22</v>
      </c>
      <c r="J324" s="15">
        <v>16977.740000000002</v>
      </c>
      <c r="K324" s="16">
        <v>33955.480000000003</v>
      </c>
      <c r="L324" s="17">
        <v>85361010</v>
      </c>
      <c r="M324" s="18">
        <v>0.1</v>
      </c>
      <c r="N324" s="16"/>
      <c r="O324" s="16"/>
      <c r="P324" s="16"/>
      <c r="Q324" s="18">
        <v>0.1</v>
      </c>
      <c r="R324" s="16"/>
      <c r="S324" s="19">
        <v>0.18</v>
      </c>
      <c r="T324" s="16" t="s">
        <v>31</v>
      </c>
      <c r="U324" s="20">
        <v>3395.5480000000007</v>
      </c>
      <c r="V324" s="21"/>
      <c r="W324" s="21">
        <v>339.55480000000011</v>
      </c>
      <c r="X324" s="21">
        <v>6784.3049040000005</v>
      </c>
      <c r="Y324" s="22">
        <v>10519.407704000001</v>
      </c>
      <c r="Z324" s="23">
        <v>171902723882</v>
      </c>
      <c r="AA324" s="24" t="s">
        <v>402</v>
      </c>
      <c r="AB324" t="s">
        <v>1813</v>
      </c>
      <c r="AC324">
        <v>2021</v>
      </c>
      <c r="AD324">
        <v>2023</v>
      </c>
      <c r="AF324" s="37">
        <f>VLOOKUP(AB324,Sheet2!$C$3:$E$8,3,FALSE)</f>
        <v>0.3</v>
      </c>
      <c r="AG324" s="11">
        <f t="shared" si="8"/>
        <v>23768.835999999999</v>
      </c>
    </row>
    <row r="325" spans="1:33">
      <c r="A325" s="2">
        <f t="shared" si="9"/>
        <v>322</v>
      </c>
      <c r="B325" s="2">
        <v>113</v>
      </c>
      <c r="C325" s="3" t="s">
        <v>905</v>
      </c>
      <c r="D325" s="4" t="s">
        <v>930</v>
      </c>
      <c r="E325" s="4" t="s">
        <v>1740</v>
      </c>
      <c r="F325" s="2">
        <v>679</v>
      </c>
      <c r="G325" s="6"/>
      <c r="H325" s="33">
        <v>1</v>
      </c>
      <c r="I325" s="4" t="s">
        <v>22</v>
      </c>
      <c r="J325" s="15">
        <v>33841.709999999897</v>
      </c>
      <c r="K325" s="16">
        <v>33841.709999999897</v>
      </c>
      <c r="L325" s="17">
        <v>84834000</v>
      </c>
      <c r="M325" s="18">
        <v>7.4999999999999997E-2</v>
      </c>
      <c r="N325" s="16"/>
      <c r="O325" s="16"/>
      <c r="P325" s="16"/>
      <c r="Q325" s="18">
        <v>0.1</v>
      </c>
      <c r="R325" s="16"/>
      <c r="S325" s="19">
        <v>0.18</v>
      </c>
      <c r="T325" s="16" t="s">
        <v>931</v>
      </c>
      <c r="U325" s="20">
        <v>2538.128249999992</v>
      </c>
      <c r="V325" s="21"/>
      <c r="W325" s="21">
        <v>253.81282499999921</v>
      </c>
      <c r="X325" s="21">
        <v>6594.0571934999807</v>
      </c>
      <c r="Y325" s="22">
        <v>9385.9982684999723</v>
      </c>
      <c r="Z325" s="23"/>
      <c r="AA325" s="24"/>
      <c r="AB325" t="s">
        <v>1810</v>
      </c>
      <c r="AC325">
        <v>2021</v>
      </c>
      <c r="AD325">
        <v>2023</v>
      </c>
      <c r="AF325" s="37">
        <f>VLOOKUP(AB325,Sheet2!$C$3:$E$8,3,FALSE)</f>
        <v>0.1</v>
      </c>
      <c r="AG325" s="11">
        <f t="shared" ref="AG325:AG388" si="10">K325*(1-AF325)</f>
        <v>30457.53899999991</v>
      </c>
    </row>
    <row r="326" spans="1:33">
      <c r="A326" s="2">
        <f t="shared" ref="A326:A389" si="11">A325+1</f>
        <v>323</v>
      </c>
      <c r="B326" s="2">
        <v>160</v>
      </c>
      <c r="C326" s="3" t="s">
        <v>966</v>
      </c>
      <c r="D326" s="4" t="s">
        <v>1028</v>
      </c>
      <c r="E326" s="4" t="s">
        <v>1787</v>
      </c>
      <c r="F326" s="2">
        <v>1593</v>
      </c>
      <c r="G326" s="6"/>
      <c r="H326" s="33">
        <v>1</v>
      </c>
      <c r="I326" s="4" t="s">
        <v>22</v>
      </c>
      <c r="J326" s="15">
        <v>33713.199999999903</v>
      </c>
      <c r="K326" s="16">
        <v>33713.199999999903</v>
      </c>
      <c r="L326" s="17">
        <v>848190</v>
      </c>
      <c r="M326" s="18">
        <v>7.4999999999999997E-2</v>
      </c>
      <c r="N326" s="16"/>
      <c r="O326" s="16"/>
      <c r="P326" s="16"/>
      <c r="Q326" s="18">
        <v>0.1</v>
      </c>
      <c r="R326" s="16"/>
      <c r="S326" s="19">
        <v>0.18</v>
      </c>
      <c r="T326" s="16" t="s">
        <v>1029</v>
      </c>
      <c r="U326" s="20">
        <v>2528.4899999999925</v>
      </c>
      <c r="V326" s="21"/>
      <c r="W326" s="21">
        <v>252.84899999999925</v>
      </c>
      <c r="X326" s="21">
        <v>6569.0170199999811</v>
      </c>
      <c r="Y326" s="22">
        <v>9350.3560199999738</v>
      </c>
      <c r="Z326" s="23"/>
      <c r="AA326" s="24"/>
      <c r="AB326" t="s">
        <v>1810</v>
      </c>
      <c r="AC326">
        <v>2021</v>
      </c>
      <c r="AD326">
        <v>2023</v>
      </c>
      <c r="AF326" s="37">
        <f>VLOOKUP(AB326,Sheet2!$C$3:$E$8,3,FALSE)</f>
        <v>0.1</v>
      </c>
      <c r="AG326" s="11">
        <f t="shared" si="10"/>
        <v>30341.879999999914</v>
      </c>
    </row>
    <row r="327" spans="1:33">
      <c r="A327" s="2">
        <f t="shared" si="11"/>
        <v>324</v>
      </c>
      <c r="B327" s="2">
        <v>281</v>
      </c>
      <c r="C327" s="3" t="s">
        <v>434</v>
      </c>
      <c r="D327" s="4" t="s">
        <v>437</v>
      </c>
      <c r="E327" s="4" t="s">
        <v>1413</v>
      </c>
      <c r="F327" s="2">
        <v>4552</v>
      </c>
      <c r="G327" s="6"/>
      <c r="H327" s="33">
        <v>2</v>
      </c>
      <c r="I327" s="4" t="s">
        <v>27</v>
      </c>
      <c r="J327" s="15">
        <v>16739.075000000001</v>
      </c>
      <c r="K327" s="16">
        <v>33478.15</v>
      </c>
      <c r="L327" s="17">
        <v>85369090</v>
      </c>
      <c r="M327" s="18">
        <v>0.1</v>
      </c>
      <c r="N327" s="16"/>
      <c r="O327" s="16"/>
      <c r="P327" s="16"/>
      <c r="Q327" s="18">
        <v>0.1</v>
      </c>
      <c r="R327" s="16"/>
      <c r="S327" s="19">
        <v>0.18</v>
      </c>
      <c r="T327" s="16" t="s">
        <v>31</v>
      </c>
      <c r="U327" s="20">
        <v>3347.8150000000005</v>
      </c>
      <c r="V327" s="21"/>
      <c r="W327" s="21">
        <v>334.78150000000005</v>
      </c>
      <c r="X327" s="21">
        <v>6688.9343699999999</v>
      </c>
      <c r="Y327" s="22">
        <v>10371.530870000001</v>
      </c>
      <c r="Z327" s="23">
        <v>171802317444</v>
      </c>
      <c r="AA327" s="24">
        <v>1003749</v>
      </c>
      <c r="AB327" t="s">
        <v>1812</v>
      </c>
      <c r="AC327">
        <v>2021</v>
      </c>
      <c r="AD327">
        <v>2023</v>
      </c>
      <c r="AF327" s="47">
        <v>0</v>
      </c>
      <c r="AG327" s="11">
        <f t="shared" si="10"/>
        <v>33478.15</v>
      </c>
    </row>
    <row r="328" spans="1:33">
      <c r="A328" s="2">
        <f t="shared" si="11"/>
        <v>325</v>
      </c>
      <c r="B328" s="2">
        <v>280</v>
      </c>
      <c r="C328" s="3" t="s">
        <v>434</v>
      </c>
      <c r="D328" s="4" t="s">
        <v>436</v>
      </c>
      <c r="E328" s="4" t="s">
        <v>1412</v>
      </c>
      <c r="F328" s="2">
        <v>4551</v>
      </c>
      <c r="G328" s="6"/>
      <c r="H328" s="33">
        <v>1</v>
      </c>
      <c r="I328" s="4" t="s">
        <v>27</v>
      </c>
      <c r="J328" s="15">
        <v>33475.15</v>
      </c>
      <c r="K328" s="16">
        <v>33475.15</v>
      </c>
      <c r="L328" s="17">
        <v>85369090</v>
      </c>
      <c r="M328" s="18">
        <v>0.1</v>
      </c>
      <c r="N328" s="16"/>
      <c r="O328" s="16"/>
      <c r="P328" s="16"/>
      <c r="Q328" s="18">
        <v>0.1</v>
      </c>
      <c r="R328" s="16"/>
      <c r="S328" s="19">
        <v>0.18</v>
      </c>
      <c r="T328" s="16" t="s">
        <v>31</v>
      </c>
      <c r="U328" s="20">
        <v>3347.5150000000003</v>
      </c>
      <c r="V328" s="21"/>
      <c r="W328" s="21">
        <v>334.75150000000008</v>
      </c>
      <c r="X328" s="21">
        <v>6688.3349699999999</v>
      </c>
      <c r="Y328" s="22">
        <v>10370.601470000001</v>
      </c>
      <c r="Z328" s="23">
        <v>171802317444</v>
      </c>
      <c r="AA328" s="24">
        <v>1003749</v>
      </c>
      <c r="AB328" t="s">
        <v>1812</v>
      </c>
      <c r="AC328">
        <v>2021</v>
      </c>
      <c r="AD328">
        <v>2023</v>
      </c>
      <c r="AF328" s="47">
        <v>0</v>
      </c>
      <c r="AG328" s="11">
        <f t="shared" si="10"/>
        <v>33475.15</v>
      </c>
    </row>
    <row r="329" spans="1:33">
      <c r="A329" s="2">
        <f t="shared" si="11"/>
        <v>326</v>
      </c>
      <c r="B329" s="2">
        <v>161</v>
      </c>
      <c r="C329" s="3" t="s">
        <v>966</v>
      </c>
      <c r="D329" s="4" t="s">
        <v>1030</v>
      </c>
      <c r="E329" s="4" t="s">
        <v>1788</v>
      </c>
      <c r="F329" s="2">
        <v>1594</v>
      </c>
      <c r="G329" s="6"/>
      <c r="H329" s="33">
        <v>1</v>
      </c>
      <c r="I329" s="4" t="s">
        <v>22</v>
      </c>
      <c r="J329" s="15">
        <v>33391.279999999897</v>
      </c>
      <c r="K329" s="16">
        <v>33391.279999999897</v>
      </c>
      <c r="L329" s="17">
        <v>848190</v>
      </c>
      <c r="M329" s="18">
        <v>7.4999999999999997E-2</v>
      </c>
      <c r="N329" s="16"/>
      <c r="O329" s="16"/>
      <c r="P329" s="16"/>
      <c r="Q329" s="18">
        <v>0.1</v>
      </c>
      <c r="R329" s="16"/>
      <c r="S329" s="19">
        <v>0.18</v>
      </c>
      <c r="T329" s="16" t="s">
        <v>1031</v>
      </c>
      <c r="U329" s="20">
        <v>2504.3459999999923</v>
      </c>
      <c r="V329" s="21"/>
      <c r="W329" s="21">
        <v>250.43459999999925</v>
      </c>
      <c r="X329" s="21">
        <v>6506.2909079999799</v>
      </c>
      <c r="Y329" s="22">
        <v>9261.0715079999718</v>
      </c>
      <c r="Z329" s="23"/>
      <c r="AA329" s="24"/>
      <c r="AB329" t="s">
        <v>1810</v>
      </c>
      <c r="AC329">
        <v>2021</v>
      </c>
      <c r="AD329">
        <v>2023</v>
      </c>
      <c r="AF329" s="37">
        <f>VLOOKUP(AB329,Sheet2!$C$3:$E$8,3,FALSE)</f>
        <v>0.1</v>
      </c>
      <c r="AG329" s="11">
        <f t="shared" si="10"/>
        <v>30052.151999999907</v>
      </c>
    </row>
    <row r="330" spans="1:33">
      <c r="A330" s="2">
        <f t="shared" si="11"/>
        <v>327</v>
      </c>
      <c r="B330" s="2">
        <v>269</v>
      </c>
      <c r="C330" s="3" t="s">
        <v>615</v>
      </c>
      <c r="D330" s="4" t="s">
        <v>677</v>
      </c>
      <c r="E330" s="4" t="s">
        <v>1605</v>
      </c>
      <c r="F330" s="2">
        <v>18667</v>
      </c>
      <c r="G330" s="6"/>
      <c r="H330" s="33">
        <v>4</v>
      </c>
      <c r="I330" s="4" t="s">
        <v>22</v>
      </c>
      <c r="J330" s="15">
        <v>8317.0575000000008</v>
      </c>
      <c r="K330" s="16">
        <v>33268.230000000003</v>
      </c>
      <c r="L330" s="17">
        <v>84819090</v>
      </c>
      <c r="M330" s="18">
        <v>7.4999999999999997E-2</v>
      </c>
      <c r="N330" s="16"/>
      <c r="O330" s="16"/>
      <c r="P330" s="16"/>
      <c r="Q330" s="18">
        <v>0.1</v>
      </c>
      <c r="R330" s="16"/>
      <c r="S330" s="19">
        <v>0.18</v>
      </c>
      <c r="T330" s="16" t="s">
        <v>28</v>
      </c>
      <c r="U330" s="20">
        <v>2495.1172500000002</v>
      </c>
      <c r="V330" s="21"/>
      <c r="W330" s="21">
        <v>249.51172500000004</v>
      </c>
      <c r="X330" s="21">
        <v>6482.3146155000004</v>
      </c>
      <c r="Y330" s="22">
        <v>9226.9435905000009</v>
      </c>
      <c r="Z330" s="23">
        <v>351800186603</v>
      </c>
      <c r="AA330" s="24">
        <v>3005002</v>
      </c>
      <c r="AB330" t="s">
        <v>1810</v>
      </c>
      <c r="AC330">
        <v>2021</v>
      </c>
      <c r="AD330">
        <v>2023</v>
      </c>
      <c r="AF330" s="37">
        <f>VLOOKUP(AB330,Sheet2!$C$3:$E$8,3,FALSE)</f>
        <v>0.1</v>
      </c>
      <c r="AG330" s="11">
        <f t="shared" si="10"/>
        <v>29941.407000000003</v>
      </c>
    </row>
    <row r="331" spans="1:33">
      <c r="A331" s="2">
        <f t="shared" si="11"/>
        <v>328</v>
      </c>
      <c r="B331" s="2">
        <v>44</v>
      </c>
      <c r="C331" s="3" t="s">
        <v>37</v>
      </c>
      <c r="D331" s="4" t="s">
        <v>792</v>
      </c>
      <c r="E331" s="4" t="s">
        <v>1671</v>
      </c>
      <c r="F331" s="2">
        <v>69</v>
      </c>
      <c r="G331" s="6"/>
      <c r="H331" s="33">
        <v>2</v>
      </c>
      <c r="I331" s="4" t="s">
        <v>22</v>
      </c>
      <c r="J331" s="15">
        <v>33025.51</v>
      </c>
      <c r="K331" s="16">
        <v>33025.51</v>
      </c>
      <c r="L331" s="17">
        <v>85389000</v>
      </c>
      <c r="M331" s="18">
        <v>7.4999999999999997E-2</v>
      </c>
      <c r="N331" s="16"/>
      <c r="O331" s="16"/>
      <c r="P331" s="16"/>
      <c r="Q331" s="18">
        <v>0.1</v>
      </c>
      <c r="R331" s="16"/>
      <c r="S331" s="19">
        <v>0.18</v>
      </c>
      <c r="T331" s="16" t="s">
        <v>793</v>
      </c>
      <c r="U331" s="20">
        <v>2476.9132500000001</v>
      </c>
      <c r="V331" s="21"/>
      <c r="W331" s="21">
        <v>247.69132500000001</v>
      </c>
      <c r="X331" s="21">
        <v>6435.0206234999996</v>
      </c>
      <c r="Y331" s="22">
        <v>9159.6251984999999</v>
      </c>
      <c r="Z331" s="23"/>
      <c r="AA331" s="24"/>
      <c r="AB331" t="s">
        <v>1810</v>
      </c>
      <c r="AC331">
        <v>2021</v>
      </c>
      <c r="AD331">
        <v>2023</v>
      </c>
      <c r="AF331" s="37">
        <f>VLOOKUP(AB331,Sheet2!$C$3:$E$8,3,FALSE)</f>
        <v>0.1</v>
      </c>
      <c r="AG331" s="11">
        <f t="shared" si="10"/>
        <v>29722.959000000003</v>
      </c>
    </row>
    <row r="332" spans="1:33">
      <c r="A332" s="2">
        <f t="shared" si="11"/>
        <v>329</v>
      </c>
      <c r="B332" s="2">
        <v>93</v>
      </c>
      <c r="C332" s="3" t="s">
        <v>441</v>
      </c>
      <c r="D332" s="4" t="s">
        <v>888</v>
      </c>
      <c r="E332" s="4" t="s">
        <v>1720</v>
      </c>
      <c r="F332" s="2">
        <v>493</v>
      </c>
      <c r="G332" s="6"/>
      <c r="H332" s="33">
        <v>90</v>
      </c>
      <c r="I332" s="4" t="s">
        <v>22</v>
      </c>
      <c r="J332" s="15">
        <v>32827.779999999897</v>
      </c>
      <c r="K332" s="16">
        <v>32827.779999999897</v>
      </c>
      <c r="L332" s="17">
        <v>73181530</v>
      </c>
      <c r="M332" s="18">
        <v>7.4999999999999997E-2</v>
      </c>
      <c r="N332" s="16"/>
      <c r="O332" s="16"/>
      <c r="P332" s="16"/>
      <c r="Q332" s="18">
        <v>0.1</v>
      </c>
      <c r="R332" s="16"/>
      <c r="S332" s="19">
        <v>0.18</v>
      </c>
      <c r="T332" s="16" t="s">
        <v>889</v>
      </c>
      <c r="U332" s="20">
        <v>2462.083499999992</v>
      </c>
      <c r="V332" s="21"/>
      <c r="W332" s="21">
        <v>246.2083499999992</v>
      </c>
      <c r="X332" s="21">
        <v>6396.4929329999804</v>
      </c>
      <c r="Y332" s="22">
        <v>9104.7847829999719</v>
      </c>
      <c r="Z332" s="23"/>
      <c r="AA332" s="24"/>
      <c r="AB332" t="s">
        <v>1810</v>
      </c>
      <c r="AC332">
        <v>2021</v>
      </c>
      <c r="AD332">
        <v>2023</v>
      </c>
      <c r="AF332" s="37">
        <f>VLOOKUP(AB332,Sheet2!$C$3:$E$8,3,FALSE)</f>
        <v>0.1</v>
      </c>
      <c r="AG332" s="11">
        <f t="shared" si="10"/>
        <v>29545.001999999909</v>
      </c>
    </row>
    <row r="333" spans="1:33">
      <c r="A333" s="2">
        <f t="shared" si="11"/>
        <v>330</v>
      </c>
      <c r="B333" s="2">
        <v>190</v>
      </c>
      <c r="C333" s="3" t="s">
        <v>37</v>
      </c>
      <c r="D333" s="4" t="s">
        <v>160</v>
      </c>
      <c r="E333" s="4" t="s">
        <v>1177</v>
      </c>
      <c r="F333" s="2">
        <v>1116</v>
      </c>
      <c r="G333" s="6"/>
      <c r="H333" s="5">
        <v>1</v>
      </c>
      <c r="I333" s="4" t="s">
        <v>22</v>
      </c>
      <c r="J333" s="15">
        <v>32781</v>
      </c>
      <c r="K333" s="16">
        <v>32781</v>
      </c>
      <c r="L333" s="17">
        <v>84149090</v>
      </c>
      <c r="M333" s="18">
        <v>7.4999999999999997E-2</v>
      </c>
      <c r="N333" s="16"/>
      <c r="O333" s="16"/>
      <c r="P333" s="16"/>
      <c r="Q333" s="18">
        <v>0.1</v>
      </c>
      <c r="R333" s="16"/>
      <c r="S333" s="19">
        <v>0.18</v>
      </c>
      <c r="T333" s="16" t="s">
        <v>26</v>
      </c>
      <c r="U333" s="20">
        <v>2458.5749999999998</v>
      </c>
      <c r="V333" s="21"/>
      <c r="W333" s="21">
        <v>245.85749999999999</v>
      </c>
      <c r="X333" s="21">
        <v>6387.3778499999989</v>
      </c>
      <c r="Y333" s="22">
        <v>9091.8103499999997</v>
      </c>
      <c r="Z333" s="23">
        <v>171900089082</v>
      </c>
      <c r="AA333" s="24">
        <v>1000171</v>
      </c>
      <c r="AB333" t="s">
        <v>1810</v>
      </c>
      <c r="AC333">
        <v>2021</v>
      </c>
      <c r="AD333">
        <v>2023</v>
      </c>
      <c r="AF333" s="37">
        <f>VLOOKUP(AB333,Sheet2!$C$3:$E$8,3,FALSE)</f>
        <v>0.1</v>
      </c>
      <c r="AG333" s="11">
        <f t="shared" si="10"/>
        <v>29502.9</v>
      </c>
    </row>
    <row r="334" spans="1:33">
      <c r="A334" s="2">
        <f t="shared" si="11"/>
        <v>331</v>
      </c>
      <c r="B334" s="2">
        <v>155</v>
      </c>
      <c r="C334" s="3" t="s">
        <v>966</v>
      </c>
      <c r="D334" s="4" t="s">
        <v>1018</v>
      </c>
      <c r="E334" s="4" t="s">
        <v>1782</v>
      </c>
      <c r="F334" s="2">
        <v>1581</v>
      </c>
      <c r="G334" s="6"/>
      <c r="H334" s="33">
        <v>1</v>
      </c>
      <c r="I334" s="4" t="s">
        <v>22</v>
      </c>
      <c r="J334" s="15">
        <v>32642.82</v>
      </c>
      <c r="K334" s="16">
        <v>32642.82</v>
      </c>
      <c r="L334" s="17">
        <v>848190</v>
      </c>
      <c r="M334" s="18">
        <v>7.4999999999999997E-2</v>
      </c>
      <c r="N334" s="16"/>
      <c r="O334" s="16"/>
      <c r="P334" s="16"/>
      <c r="Q334" s="18">
        <v>0.1</v>
      </c>
      <c r="R334" s="16"/>
      <c r="S334" s="19">
        <v>0.18</v>
      </c>
      <c r="T334" s="16" t="s">
        <v>1019</v>
      </c>
      <c r="U334" s="20">
        <v>2448.2114999999999</v>
      </c>
      <c r="V334" s="21"/>
      <c r="W334" s="21">
        <v>244.82114999999999</v>
      </c>
      <c r="X334" s="21">
        <v>6360.453477</v>
      </c>
      <c r="Y334" s="22">
        <v>9053.4861270000001</v>
      </c>
      <c r="Z334" s="23"/>
      <c r="AA334" s="24"/>
      <c r="AB334" t="s">
        <v>1810</v>
      </c>
      <c r="AC334">
        <v>2021</v>
      </c>
      <c r="AD334">
        <v>2023</v>
      </c>
      <c r="AF334" s="37">
        <f>VLOOKUP(AB334,Sheet2!$C$3:$E$8,3,FALSE)</f>
        <v>0.1</v>
      </c>
      <c r="AG334" s="11">
        <f t="shared" si="10"/>
        <v>29378.538</v>
      </c>
    </row>
    <row r="335" spans="1:33">
      <c r="A335" s="2">
        <f t="shared" si="11"/>
        <v>332</v>
      </c>
      <c r="B335" s="2">
        <v>157</v>
      </c>
      <c r="C335" s="3" t="s">
        <v>966</v>
      </c>
      <c r="D335" s="4" t="s">
        <v>1022</v>
      </c>
      <c r="E335" s="4" t="s">
        <v>1784</v>
      </c>
      <c r="F335" s="2">
        <v>1583</v>
      </c>
      <c r="G335" s="6"/>
      <c r="H335" s="33">
        <v>1</v>
      </c>
      <c r="I335" s="4" t="s">
        <v>22</v>
      </c>
      <c r="J335" s="15">
        <v>32429.68</v>
      </c>
      <c r="K335" s="16">
        <v>32429.68</v>
      </c>
      <c r="L335" s="17">
        <v>848190</v>
      </c>
      <c r="M335" s="18">
        <v>7.4999999999999997E-2</v>
      </c>
      <c r="N335" s="16"/>
      <c r="O335" s="16"/>
      <c r="P335" s="16"/>
      <c r="Q335" s="18">
        <v>0.1</v>
      </c>
      <c r="R335" s="16"/>
      <c r="S335" s="19">
        <v>0.18</v>
      </c>
      <c r="T335" s="16" t="s">
        <v>1023</v>
      </c>
      <c r="U335" s="20">
        <v>2432.2260000000001</v>
      </c>
      <c r="V335" s="21"/>
      <c r="W335" s="21">
        <v>243.22260000000003</v>
      </c>
      <c r="X335" s="21">
        <v>6318.9231480000008</v>
      </c>
      <c r="Y335" s="22">
        <v>8994.3717480000014</v>
      </c>
      <c r="Z335" s="23"/>
      <c r="AA335" s="24"/>
      <c r="AB335" t="s">
        <v>1810</v>
      </c>
      <c r="AC335">
        <v>2021</v>
      </c>
      <c r="AD335">
        <v>2023</v>
      </c>
      <c r="AF335" s="37">
        <f>VLOOKUP(AB335,Sheet2!$C$3:$E$8,3,FALSE)</f>
        <v>0.1</v>
      </c>
      <c r="AG335" s="11">
        <f t="shared" si="10"/>
        <v>29186.712</v>
      </c>
    </row>
    <row r="336" spans="1:33">
      <c r="A336" s="2">
        <f t="shared" si="11"/>
        <v>333</v>
      </c>
      <c r="B336" s="2">
        <v>212</v>
      </c>
      <c r="C336" s="3" t="s">
        <v>395</v>
      </c>
      <c r="D336" s="4" t="s">
        <v>403</v>
      </c>
      <c r="E336" s="4" t="s">
        <v>1389</v>
      </c>
      <c r="F336" s="2">
        <v>2870</v>
      </c>
      <c r="G336" s="6"/>
      <c r="H336" s="33">
        <v>1</v>
      </c>
      <c r="I336" s="4" t="s">
        <v>22</v>
      </c>
      <c r="J336" s="15">
        <v>31902.35</v>
      </c>
      <c r="K336" s="16">
        <v>31902.35</v>
      </c>
      <c r="L336" s="17">
        <v>85049090</v>
      </c>
      <c r="M336" s="18">
        <v>0.15</v>
      </c>
      <c r="N336" s="16"/>
      <c r="O336" s="16"/>
      <c r="P336" s="16"/>
      <c r="Q336" s="18">
        <v>0.1</v>
      </c>
      <c r="R336" s="16"/>
      <c r="S336" s="19">
        <v>0.18</v>
      </c>
      <c r="T336" s="16" t="s">
        <v>30</v>
      </c>
      <c r="U336" s="20">
        <v>4785.3525</v>
      </c>
      <c r="V336" s="21"/>
      <c r="W336" s="21">
        <v>478.53525000000002</v>
      </c>
      <c r="X336" s="21">
        <v>6689.9227949999995</v>
      </c>
      <c r="Y336" s="22">
        <v>11953.810545</v>
      </c>
      <c r="Z336" s="23">
        <v>171902723882</v>
      </c>
      <c r="AA336" s="24" t="s">
        <v>402</v>
      </c>
      <c r="AB336" t="s">
        <v>1813</v>
      </c>
      <c r="AC336">
        <v>2021</v>
      </c>
      <c r="AD336">
        <v>2023</v>
      </c>
      <c r="AF336" s="37">
        <f>VLOOKUP(AB336,Sheet2!$C$3:$E$8,3,FALSE)</f>
        <v>0.3</v>
      </c>
      <c r="AG336" s="11">
        <f t="shared" si="10"/>
        <v>22331.644999999997</v>
      </c>
    </row>
    <row r="337" spans="1:33">
      <c r="A337" s="2">
        <f t="shared" si="11"/>
        <v>334</v>
      </c>
      <c r="B337" s="2">
        <v>55</v>
      </c>
      <c r="C337" s="3" t="s">
        <v>616</v>
      </c>
      <c r="D337" s="4" t="s">
        <v>814</v>
      </c>
      <c r="E337" s="4" t="s">
        <v>1682</v>
      </c>
      <c r="F337" s="2">
        <v>81</v>
      </c>
      <c r="G337" s="6"/>
      <c r="H337" s="33">
        <v>6</v>
      </c>
      <c r="I337" s="4" t="s">
        <v>22</v>
      </c>
      <c r="J337" s="15">
        <v>31792.95</v>
      </c>
      <c r="K337" s="16">
        <v>31792.95</v>
      </c>
      <c r="L337" s="17">
        <v>84836020</v>
      </c>
      <c r="M337" s="18">
        <v>7.4999999999999997E-2</v>
      </c>
      <c r="N337" s="16"/>
      <c r="O337" s="16"/>
      <c r="P337" s="16"/>
      <c r="Q337" s="18">
        <v>0.1</v>
      </c>
      <c r="R337" s="16"/>
      <c r="S337" s="19">
        <v>0.18</v>
      </c>
      <c r="T337" s="16" t="s">
        <v>442</v>
      </c>
      <c r="U337" s="20">
        <v>2384.4712500000001</v>
      </c>
      <c r="V337" s="21"/>
      <c r="W337" s="21">
        <v>238.44712500000003</v>
      </c>
      <c r="X337" s="21">
        <v>6194.8563074999993</v>
      </c>
      <c r="Y337" s="22">
        <v>8817.7746824999995</v>
      </c>
      <c r="Z337" s="23"/>
      <c r="AA337" s="24"/>
      <c r="AB337" t="s">
        <v>1810</v>
      </c>
      <c r="AC337">
        <v>2021</v>
      </c>
      <c r="AD337">
        <v>2023</v>
      </c>
      <c r="AF337" s="37">
        <f>VLOOKUP(AB337,Sheet2!$C$3:$E$8,3,FALSE)</f>
        <v>0.1</v>
      </c>
      <c r="AG337" s="11">
        <f t="shared" si="10"/>
        <v>28613.655000000002</v>
      </c>
    </row>
    <row r="338" spans="1:33">
      <c r="A338" s="2">
        <f t="shared" si="11"/>
        <v>335</v>
      </c>
      <c r="B338" s="2">
        <v>56</v>
      </c>
      <c r="C338" s="3" t="s">
        <v>616</v>
      </c>
      <c r="D338" s="4" t="s">
        <v>815</v>
      </c>
      <c r="E338" s="4" t="s">
        <v>1683</v>
      </c>
      <c r="F338" s="2">
        <v>82</v>
      </c>
      <c r="G338" s="6"/>
      <c r="H338" s="33">
        <v>6</v>
      </c>
      <c r="I338" s="4" t="s">
        <v>22</v>
      </c>
      <c r="J338" s="15">
        <v>31792.95</v>
      </c>
      <c r="K338" s="16">
        <v>31792.95</v>
      </c>
      <c r="L338" s="17">
        <v>84836020</v>
      </c>
      <c r="M338" s="18">
        <v>7.4999999999999997E-2</v>
      </c>
      <c r="N338" s="16"/>
      <c r="O338" s="16"/>
      <c r="P338" s="16"/>
      <c r="Q338" s="18">
        <v>0.1</v>
      </c>
      <c r="R338" s="16"/>
      <c r="S338" s="19">
        <v>0.18</v>
      </c>
      <c r="T338" s="16" t="s">
        <v>816</v>
      </c>
      <c r="U338" s="20">
        <v>2384.4712500000001</v>
      </c>
      <c r="V338" s="21"/>
      <c r="W338" s="21">
        <v>238.44712500000003</v>
      </c>
      <c r="X338" s="21">
        <v>6194.8563074999993</v>
      </c>
      <c r="Y338" s="22">
        <v>8817.7746824999995</v>
      </c>
      <c r="Z338" s="23"/>
      <c r="AA338" s="24"/>
      <c r="AB338" t="s">
        <v>1810</v>
      </c>
      <c r="AC338">
        <v>2021</v>
      </c>
      <c r="AD338">
        <v>2023</v>
      </c>
      <c r="AF338" s="37">
        <f>VLOOKUP(AB338,Sheet2!$C$3:$E$8,3,FALSE)</f>
        <v>0.1</v>
      </c>
      <c r="AG338" s="11">
        <f t="shared" si="10"/>
        <v>28613.655000000002</v>
      </c>
    </row>
    <row r="339" spans="1:33">
      <c r="A339" s="2">
        <f t="shared" si="11"/>
        <v>336</v>
      </c>
      <c r="B339" s="2">
        <v>109</v>
      </c>
      <c r="C339" s="3" t="s">
        <v>448</v>
      </c>
      <c r="D339" s="4" t="s">
        <v>556</v>
      </c>
      <c r="E339" s="4" t="s">
        <v>1510</v>
      </c>
      <c r="F339" s="2">
        <v>7256</v>
      </c>
      <c r="G339" s="6"/>
      <c r="H339" s="33">
        <v>10</v>
      </c>
      <c r="I339" s="4" t="s">
        <v>22</v>
      </c>
      <c r="J339" s="15">
        <v>3155.8380000000002</v>
      </c>
      <c r="K339" s="16">
        <v>31558.38</v>
      </c>
      <c r="L339" s="17">
        <v>39269099</v>
      </c>
      <c r="M339" s="18">
        <v>0.15</v>
      </c>
      <c r="N339" s="16"/>
      <c r="O339" s="16"/>
      <c r="P339" s="16"/>
      <c r="Q339" s="18">
        <v>0.1</v>
      </c>
      <c r="R339" s="16"/>
      <c r="S339" s="19">
        <v>0.18</v>
      </c>
      <c r="T339" s="16" t="s">
        <v>95</v>
      </c>
      <c r="U339" s="20">
        <v>4733.7569999999996</v>
      </c>
      <c r="V339" s="21"/>
      <c r="W339" s="21">
        <v>473.37569999999999</v>
      </c>
      <c r="X339" s="21">
        <v>6617.7922859999999</v>
      </c>
      <c r="Y339" s="22">
        <v>11824.924985999998</v>
      </c>
      <c r="Z339" s="23">
        <v>171801924210</v>
      </c>
      <c r="AA339" s="24" t="s">
        <v>450</v>
      </c>
      <c r="AB339" t="s">
        <v>1810</v>
      </c>
      <c r="AC339">
        <v>2021</v>
      </c>
      <c r="AD339">
        <v>2023</v>
      </c>
      <c r="AF339" s="37">
        <f>VLOOKUP(AB339,Sheet2!$C$3:$E$8,3,FALSE)</f>
        <v>0.1</v>
      </c>
      <c r="AG339" s="11">
        <f t="shared" si="10"/>
        <v>28402.542000000001</v>
      </c>
    </row>
    <row r="340" spans="1:33">
      <c r="A340" s="2">
        <f t="shared" si="11"/>
        <v>337</v>
      </c>
      <c r="B340" s="2">
        <v>59</v>
      </c>
      <c r="C340" s="3" t="s">
        <v>616</v>
      </c>
      <c r="D340" s="4" t="s">
        <v>821</v>
      </c>
      <c r="E340" s="4" t="s">
        <v>1686</v>
      </c>
      <c r="F340" s="2">
        <v>85</v>
      </c>
      <c r="G340" s="6"/>
      <c r="H340" s="33">
        <v>2</v>
      </c>
      <c r="I340" s="4" t="s">
        <v>22</v>
      </c>
      <c r="J340" s="15">
        <v>31493.889999999901</v>
      </c>
      <c r="K340" s="16">
        <v>31493.889999999901</v>
      </c>
      <c r="L340" s="17">
        <v>847990</v>
      </c>
      <c r="M340" s="18">
        <v>7.4999999999999997E-2</v>
      </c>
      <c r="N340" s="16"/>
      <c r="O340" s="16"/>
      <c r="P340" s="16"/>
      <c r="Q340" s="18">
        <v>0.1</v>
      </c>
      <c r="R340" s="16"/>
      <c r="S340" s="19">
        <v>0.18</v>
      </c>
      <c r="T340" s="16" t="s">
        <v>822</v>
      </c>
      <c r="U340" s="20">
        <v>2362.0417499999926</v>
      </c>
      <c r="V340" s="21"/>
      <c r="W340" s="21">
        <v>236.20417499999928</v>
      </c>
      <c r="X340" s="21">
        <v>6136.5844664999804</v>
      </c>
      <c r="Y340" s="22">
        <v>8734.8303914999724</v>
      </c>
      <c r="Z340" s="23"/>
      <c r="AA340" s="24"/>
      <c r="AB340" t="s">
        <v>1810</v>
      </c>
      <c r="AC340">
        <v>2021</v>
      </c>
      <c r="AD340">
        <v>2023</v>
      </c>
      <c r="AF340" s="37">
        <f>VLOOKUP(AB340,Sheet2!$C$3:$E$8,3,FALSE)</f>
        <v>0.1</v>
      </c>
      <c r="AG340" s="11">
        <f t="shared" si="10"/>
        <v>28344.500999999913</v>
      </c>
    </row>
    <row r="341" spans="1:33">
      <c r="A341" s="2">
        <f t="shared" si="11"/>
        <v>338</v>
      </c>
      <c r="B341" s="2">
        <v>51</v>
      </c>
      <c r="C341" s="3" t="s">
        <v>616</v>
      </c>
      <c r="D341" s="4" t="s">
        <v>806</v>
      </c>
      <c r="E341" s="4" t="s">
        <v>1678</v>
      </c>
      <c r="F341" s="2">
        <v>77</v>
      </c>
      <c r="G341" s="6"/>
      <c r="H341" s="5">
        <v>2</v>
      </c>
      <c r="I341" s="4" t="s">
        <v>22</v>
      </c>
      <c r="J341" s="15">
        <v>31154.799999999901</v>
      </c>
      <c r="K341" s="16">
        <v>31154.799999999901</v>
      </c>
      <c r="L341" s="17">
        <v>847990</v>
      </c>
      <c r="M341" s="18">
        <v>7.4999999999999997E-2</v>
      </c>
      <c r="N341" s="16"/>
      <c r="O341" s="16"/>
      <c r="P341" s="16"/>
      <c r="Q341" s="18">
        <v>0.1</v>
      </c>
      <c r="R341" s="16"/>
      <c r="S341" s="19">
        <v>0.18</v>
      </c>
      <c r="T341" s="16" t="s">
        <v>807</v>
      </c>
      <c r="U341" s="20">
        <v>2336.6099999999924</v>
      </c>
      <c r="V341" s="21"/>
      <c r="W341" s="21">
        <v>233.66099999999926</v>
      </c>
      <c r="X341" s="21">
        <v>6070.5127799999809</v>
      </c>
      <c r="Y341" s="22">
        <v>8640.7837799999725</v>
      </c>
      <c r="Z341" s="23"/>
      <c r="AA341" s="24"/>
      <c r="AB341" t="s">
        <v>1810</v>
      </c>
      <c r="AC341">
        <v>2021</v>
      </c>
      <c r="AD341">
        <v>2023</v>
      </c>
      <c r="AF341" s="37">
        <f>VLOOKUP(AB341,Sheet2!$C$3:$E$8,3,FALSE)</f>
        <v>0.1</v>
      </c>
      <c r="AG341" s="11">
        <f t="shared" si="10"/>
        <v>28039.319999999912</v>
      </c>
    </row>
    <row r="342" spans="1:33">
      <c r="A342" s="2">
        <f t="shared" si="11"/>
        <v>339</v>
      </c>
      <c r="B342" s="2">
        <v>24</v>
      </c>
      <c r="C342" s="3" t="s">
        <v>257</v>
      </c>
      <c r="D342" s="4" t="s">
        <v>292</v>
      </c>
      <c r="E342" s="4" t="s">
        <v>1291</v>
      </c>
      <c r="F342" s="2">
        <v>1549</v>
      </c>
      <c r="G342" s="6"/>
      <c r="H342" s="33">
        <v>1</v>
      </c>
      <c r="I342" s="4" t="s">
        <v>22</v>
      </c>
      <c r="J342" s="15">
        <v>31111.200000000001</v>
      </c>
      <c r="K342" s="16">
        <v>31111.200000000001</v>
      </c>
      <c r="L342" s="17">
        <v>85044090</v>
      </c>
      <c r="M342" s="18">
        <v>0.2</v>
      </c>
      <c r="N342" s="16"/>
      <c r="O342" s="16"/>
      <c r="P342" s="16"/>
      <c r="Q342" s="18">
        <v>0.1</v>
      </c>
      <c r="R342" s="16"/>
      <c r="S342" s="19">
        <v>0.18</v>
      </c>
      <c r="T342" s="16" t="s">
        <v>30</v>
      </c>
      <c r="U342" s="20">
        <v>6222.2400000000007</v>
      </c>
      <c r="V342" s="21"/>
      <c r="W342" s="21">
        <v>622.22400000000016</v>
      </c>
      <c r="X342" s="21">
        <v>6832.0195200000007</v>
      </c>
      <c r="Y342" s="22">
        <v>13676.483520000002</v>
      </c>
      <c r="Z342" s="23">
        <v>171702612222</v>
      </c>
      <c r="AA342" s="24" t="s">
        <v>260</v>
      </c>
      <c r="AB342" t="s">
        <v>1810</v>
      </c>
      <c r="AC342">
        <v>2021</v>
      </c>
      <c r="AD342">
        <v>2023</v>
      </c>
      <c r="AF342" s="37">
        <f>VLOOKUP(AB342,Sheet2!$C$3:$E$8,3,FALSE)</f>
        <v>0.1</v>
      </c>
      <c r="AG342" s="11">
        <f t="shared" si="10"/>
        <v>28000.080000000002</v>
      </c>
    </row>
    <row r="343" spans="1:33">
      <c r="A343" s="2">
        <f t="shared" si="11"/>
        <v>340</v>
      </c>
      <c r="B343" s="2">
        <v>135</v>
      </c>
      <c r="C343" s="3" t="s">
        <v>977</v>
      </c>
      <c r="D343" s="4" t="s">
        <v>978</v>
      </c>
      <c r="E343" s="4" t="s">
        <v>1762</v>
      </c>
      <c r="F343" s="2">
        <v>1037</v>
      </c>
      <c r="G343" s="6"/>
      <c r="H343" s="33">
        <v>1</v>
      </c>
      <c r="I343" s="4" t="s">
        <v>22</v>
      </c>
      <c r="J343" s="15">
        <v>30937.63</v>
      </c>
      <c r="K343" s="16">
        <v>30937.63</v>
      </c>
      <c r="L343" s="17">
        <v>85437090</v>
      </c>
      <c r="M343" s="18">
        <v>7.4999999999999997E-2</v>
      </c>
      <c r="N343" s="16"/>
      <c r="O343" s="16"/>
      <c r="P343" s="16"/>
      <c r="Q343" s="18">
        <v>0.1</v>
      </c>
      <c r="R343" s="16"/>
      <c r="S343" s="19">
        <v>0.18</v>
      </c>
      <c r="T343" s="16" t="s">
        <v>979</v>
      </c>
      <c r="U343" s="20">
        <v>2320.3222500000002</v>
      </c>
      <c r="V343" s="21"/>
      <c r="W343" s="21">
        <v>232.03222500000004</v>
      </c>
      <c r="X343" s="21">
        <v>6028.1972055000006</v>
      </c>
      <c r="Y343" s="22">
        <v>8580.5516805000007</v>
      </c>
      <c r="Z343" s="23"/>
      <c r="AA343" s="24"/>
      <c r="AB343" t="s">
        <v>1810</v>
      </c>
      <c r="AC343">
        <v>2021</v>
      </c>
      <c r="AD343">
        <v>2023</v>
      </c>
      <c r="AF343" s="37">
        <f>VLOOKUP(AB343,Sheet2!$C$3:$E$8,3,FALSE)</f>
        <v>0.1</v>
      </c>
      <c r="AG343" s="11">
        <f t="shared" si="10"/>
        <v>27843.867000000002</v>
      </c>
    </row>
    <row r="344" spans="1:33">
      <c r="A344" s="2">
        <f t="shared" si="11"/>
        <v>341</v>
      </c>
      <c r="B344" s="2">
        <v>298</v>
      </c>
      <c r="C344" s="3" t="s">
        <v>617</v>
      </c>
      <c r="D344" s="4" t="s">
        <v>696</v>
      </c>
      <c r="E344" s="4" t="s">
        <v>1623</v>
      </c>
      <c r="F344" s="2">
        <v>18913</v>
      </c>
      <c r="G344" s="6"/>
      <c r="H344" s="33">
        <v>2</v>
      </c>
      <c r="I344" s="4" t="s">
        <v>22</v>
      </c>
      <c r="J344" s="15">
        <v>15455.57</v>
      </c>
      <c r="K344" s="16">
        <v>30911.14</v>
      </c>
      <c r="L344" s="17">
        <v>85444220</v>
      </c>
      <c r="M344" s="18">
        <v>0.15</v>
      </c>
      <c r="N344" s="16"/>
      <c r="O344" s="16"/>
      <c r="P344" s="16"/>
      <c r="Q344" s="18">
        <v>0.1</v>
      </c>
      <c r="R344" s="16"/>
      <c r="S344" s="19">
        <v>0.18</v>
      </c>
      <c r="T344" s="16" t="s">
        <v>167</v>
      </c>
      <c r="U344" s="20">
        <v>4636.6709999999994</v>
      </c>
      <c r="V344" s="21"/>
      <c r="W344" s="21">
        <v>463.66709999999995</v>
      </c>
      <c r="X344" s="21">
        <v>6482.0660579999994</v>
      </c>
      <c r="Y344" s="22">
        <v>11582.404157999998</v>
      </c>
      <c r="Z344" s="23">
        <v>171800967741</v>
      </c>
      <c r="AA344" s="24" t="s">
        <v>618</v>
      </c>
      <c r="AB344" t="s">
        <v>1813</v>
      </c>
      <c r="AC344">
        <v>2021</v>
      </c>
      <c r="AD344">
        <v>2023</v>
      </c>
      <c r="AF344" s="37">
        <f>VLOOKUP(AB344,Sheet2!$C$3:$E$8,3,FALSE)</f>
        <v>0.3</v>
      </c>
      <c r="AG344" s="11">
        <f t="shared" si="10"/>
        <v>21637.797999999999</v>
      </c>
    </row>
    <row r="345" spans="1:33">
      <c r="A345" s="2">
        <f t="shared" si="11"/>
        <v>342</v>
      </c>
      <c r="B345" s="2">
        <v>101</v>
      </c>
      <c r="C345" s="3" t="s">
        <v>68</v>
      </c>
      <c r="D345" s="4" t="s">
        <v>69</v>
      </c>
      <c r="E345" s="4" t="s">
        <v>1099</v>
      </c>
      <c r="F345" s="2">
        <v>286</v>
      </c>
      <c r="G345" s="6"/>
      <c r="H345" s="5">
        <v>1</v>
      </c>
      <c r="I345" s="4" t="s">
        <v>22</v>
      </c>
      <c r="J345" s="15">
        <v>30470.5</v>
      </c>
      <c r="K345" s="16">
        <v>30470.5</v>
      </c>
      <c r="L345" s="17">
        <v>84841090</v>
      </c>
      <c r="M345" s="18">
        <v>7.4999999999999997E-2</v>
      </c>
      <c r="N345" s="16"/>
      <c r="O345" s="16"/>
      <c r="P345" s="16"/>
      <c r="Q345" s="18">
        <v>0.1</v>
      </c>
      <c r="R345" s="16"/>
      <c r="S345" s="19">
        <v>0.18</v>
      </c>
      <c r="T345" s="16" t="s">
        <v>24</v>
      </c>
      <c r="U345" s="20">
        <v>2285.2874999999999</v>
      </c>
      <c r="V345" s="21"/>
      <c r="W345" s="21">
        <v>228.52875</v>
      </c>
      <c r="X345" s="21">
        <v>5937.1769249999988</v>
      </c>
      <c r="Y345" s="22">
        <v>8450.9931749999996</v>
      </c>
      <c r="Z345" s="23">
        <v>171602502562</v>
      </c>
      <c r="AA345" s="24" t="s">
        <v>70</v>
      </c>
      <c r="AB345" t="s">
        <v>1810</v>
      </c>
      <c r="AC345">
        <v>2021</v>
      </c>
      <c r="AD345">
        <v>2023</v>
      </c>
      <c r="AF345" s="37">
        <f>VLOOKUP(AB345,Sheet2!$C$3:$E$8,3,FALSE)</f>
        <v>0.1</v>
      </c>
      <c r="AG345" s="11">
        <f t="shared" si="10"/>
        <v>27423.45</v>
      </c>
    </row>
    <row r="346" spans="1:33">
      <c r="A346" s="2">
        <f t="shared" si="11"/>
        <v>343</v>
      </c>
      <c r="B346" s="2">
        <v>6</v>
      </c>
      <c r="C346" s="3" t="s">
        <v>459</v>
      </c>
      <c r="D346" s="4" t="s">
        <v>465</v>
      </c>
      <c r="E346" s="4" t="s">
        <v>1430</v>
      </c>
      <c r="F346" s="2">
        <v>4851</v>
      </c>
      <c r="G346" s="6"/>
      <c r="H346" s="5">
        <v>3</v>
      </c>
      <c r="I346" s="4" t="s">
        <v>22</v>
      </c>
      <c r="J346" s="15">
        <v>10074.323333333334</v>
      </c>
      <c r="K346" s="16">
        <v>30222.97</v>
      </c>
      <c r="L346" s="17">
        <v>84139190</v>
      </c>
      <c r="M346" s="18">
        <v>7.4999999999999997E-2</v>
      </c>
      <c r="N346" s="16"/>
      <c r="O346" s="16"/>
      <c r="P346" s="16"/>
      <c r="Q346" s="18">
        <v>0.1</v>
      </c>
      <c r="R346" s="16"/>
      <c r="S346" s="19">
        <v>0.28000000000000003</v>
      </c>
      <c r="T346" s="16" t="s">
        <v>46</v>
      </c>
      <c r="U346" s="20">
        <v>2266.7227499999999</v>
      </c>
      <c r="V346" s="21"/>
      <c r="W346" s="21">
        <v>226.67227500000001</v>
      </c>
      <c r="X346" s="21">
        <v>9160.5822070000013</v>
      </c>
      <c r="Y346" s="22">
        <v>11653.977232000001</v>
      </c>
      <c r="Z346" s="23">
        <v>171702522655</v>
      </c>
      <c r="AA346" s="24" t="s">
        <v>461</v>
      </c>
      <c r="AB346" t="s">
        <v>1810</v>
      </c>
      <c r="AC346">
        <v>2021</v>
      </c>
      <c r="AD346">
        <v>2023</v>
      </c>
      <c r="AF346" s="37">
        <f>VLOOKUP(AB346,Sheet2!$C$3:$E$8,3,FALSE)</f>
        <v>0.1</v>
      </c>
      <c r="AG346" s="11">
        <f t="shared" si="10"/>
        <v>27200.673000000003</v>
      </c>
    </row>
    <row r="347" spans="1:33">
      <c r="A347" s="2">
        <f t="shared" si="11"/>
        <v>344</v>
      </c>
      <c r="B347" s="2">
        <v>3</v>
      </c>
      <c r="C347" s="3" t="s">
        <v>257</v>
      </c>
      <c r="D347" s="4" t="s">
        <v>266</v>
      </c>
      <c r="E347" s="4" t="s">
        <v>1270</v>
      </c>
      <c r="F347" s="2">
        <v>1463</v>
      </c>
      <c r="G347" s="6"/>
      <c r="H347" s="33">
        <v>2</v>
      </c>
      <c r="I347" s="4" t="s">
        <v>22</v>
      </c>
      <c r="J347" s="15">
        <v>14815.23</v>
      </c>
      <c r="K347" s="16">
        <v>29630.46</v>
      </c>
      <c r="L347" s="17">
        <v>85332929</v>
      </c>
      <c r="M347" s="18">
        <v>0</v>
      </c>
      <c r="N347" s="16"/>
      <c r="O347" s="16"/>
      <c r="P347" s="16"/>
      <c r="Q347" s="18">
        <v>0.1</v>
      </c>
      <c r="R347" s="16"/>
      <c r="S347" s="19">
        <v>0.18</v>
      </c>
      <c r="T347" s="16" t="s">
        <v>265</v>
      </c>
      <c r="U347" s="20">
        <v>0</v>
      </c>
      <c r="V347" s="21"/>
      <c r="W347" s="21">
        <v>0</v>
      </c>
      <c r="X347" s="21">
        <v>5333.4827999999998</v>
      </c>
      <c r="Y347" s="22">
        <v>5333.4827999999998</v>
      </c>
      <c r="Z347" s="23">
        <v>171702612222</v>
      </c>
      <c r="AA347" s="24" t="s">
        <v>260</v>
      </c>
      <c r="AB347" t="s">
        <v>1813</v>
      </c>
      <c r="AC347">
        <v>2021</v>
      </c>
      <c r="AD347">
        <v>2023</v>
      </c>
      <c r="AF347" s="37">
        <f>VLOOKUP(AB347,Sheet2!$C$3:$E$8,3,FALSE)</f>
        <v>0.3</v>
      </c>
      <c r="AG347" s="11">
        <f t="shared" si="10"/>
        <v>20741.321999999996</v>
      </c>
    </row>
    <row r="348" spans="1:33">
      <c r="A348" s="2">
        <f t="shared" si="11"/>
        <v>345</v>
      </c>
      <c r="B348" s="2">
        <v>83</v>
      </c>
      <c r="C348" s="3" t="s">
        <v>448</v>
      </c>
      <c r="D348" s="4" t="s">
        <v>529</v>
      </c>
      <c r="E348" s="4" t="s">
        <v>1484</v>
      </c>
      <c r="F348" s="2">
        <v>7225</v>
      </c>
      <c r="G348" s="6"/>
      <c r="H348" s="33">
        <v>1</v>
      </c>
      <c r="I348" s="4" t="s">
        <v>22</v>
      </c>
      <c r="J348" s="15">
        <v>29454.49</v>
      </c>
      <c r="K348" s="16">
        <v>29454.49</v>
      </c>
      <c r="L348" s="17">
        <v>84229090</v>
      </c>
      <c r="M348" s="18">
        <v>7.4999999999999997E-2</v>
      </c>
      <c r="N348" s="16"/>
      <c r="O348" s="16"/>
      <c r="P348" s="16"/>
      <c r="Q348" s="18">
        <v>0.1</v>
      </c>
      <c r="R348" s="16"/>
      <c r="S348" s="19">
        <v>0.18</v>
      </c>
      <c r="T348" s="16" t="s">
        <v>496</v>
      </c>
      <c r="U348" s="20">
        <v>2209.0867499999999</v>
      </c>
      <c r="V348" s="21"/>
      <c r="W348" s="21">
        <v>220.90867500000002</v>
      </c>
      <c r="X348" s="21">
        <v>5739.2073764999996</v>
      </c>
      <c r="Y348" s="22">
        <v>8169.2028014999996</v>
      </c>
      <c r="Z348" s="23">
        <v>171801924210</v>
      </c>
      <c r="AA348" s="24" t="s">
        <v>450</v>
      </c>
      <c r="AB348" t="s">
        <v>1810</v>
      </c>
      <c r="AC348">
        <v>2021</v>
      </c>
      <c r="AD348">
        <v>2023</v>
      </c>
      <c r="AF348" s="37">
        <f>VLOOKUP(AB348,Sheet2!$C$3:$E$8,3,FALSE)</f>
        <v>0.1</v>
      </c>
      <c r="AG348" s="11">
        <f t="shared" si="10"/>
        <v>26509.041000000001</v>
      </c>
    </row>
    <row r="349" spans="1:33">
      <c r="A349" s="2">
        <f t="shared" si="11"/>
        <v>346</v>
      </c>
      <c r="B349" s="2">
        <v>26</v>
      </c>
      <c r="C349" s="3" t="s">
        <v>37</v>
      </c>
      <c r="D349" s="4" t="s">
        <v>756</v>
      </c>
      <c r="E349" s="4" t="s">
        <v>1653</v>
      </c>
      <c r="F349" s="2">
        <v>51</v>
      </c>
      <c r="G349" s="6"/>
      <c r="H349" s="33">
        <v>2</v>
      </c>
      <c r="I349" s="4" t="s">
        <v>22</v>
      </c>
      <c r="J349" s="15">
        <v>29356.209999999901</v>
      </c>
      <c r="K349" s="16">
        <v>29356.209999999901</v>
      </c>
      <c r="L349" s="17">
        <v>85389000</v>
      </c>
      <c r="M349" s="18">
        <v>7.4999999999999997E-2</v>
      </c>
      <c r="N349" s="16"/>
      <c r="O349" s="16"/>
      <c r="P349" s="16"/>
      <c r="Q349" s="18">
        <v>0.1</v>
      </c>
      <c r="R349" s="16"/>
      <c r="S349" s="19">
        <v>0.18</v>
      </c>
      <c r="T349" s="16" t="s">
        <v>757</v>
      </c>
      <c r="U349" s="20">
        <v>2201.7157499999926</v>
      </c>
      <c r="V349" s="21"/>
      <c r="W349" s="21">
        <v>220.17157499999928</v>
      </c>
      <c r="X349" s="21">
        <v>5720.0575184999807</v>
      </c>
      <c r="Y349" s="22">
        <v>8141.9448434999722</v>
      </c>
      <c r="Z349" s="23"/>
      <c r="AA349" s="24"/>
      <c r="AB349" t="s">
        <v>1810</v>
      </c>
      <c r="AC349">
        <v>2021</v>
      </c>
      <c r="AD349">
        <v>2023</v>
      </c>
      <c r="AF349" s="37">
        <f>VLOOKUP(AB349,Sheet2!$C$3:$E$8,3,FALSE)</f>
        <v>0.1</v>
      </c>
      <c r="AG349" s="11">
        <f t="shared" si="10"/>
        <v>26420.588999999913</v>
      </c>
    </row>
    <row r="350" spans="1:33">
      <c r="A350" s="2">
        <f t="shared" si="11"/>
        <v>347</v>
      </c>
      <c r="B350" s="2">
        <v>267</v>
      </c>
      <c r="C350" s="3" t="s">
        <v>615</v>
      </c>
      <c r="D350" s="4" t="s">
        <v>675</v>
      </c>
      <c r="E350" s="4" t="s">
        <v>1603</v>
      </c>
      <c r="F350" s="2">
        <v>18665</v>
      </c>
      <c r="G350" s="6"/>
      <c r="H350" s="33">
        <v>4</v>
      </c>
      <c r="I350" s="4" t="s">
        <v>22</v>
      </c>
      <c r="J350" s="15">
        <v>7337.4375</v>
      </c>
      <c r="K350" s="16">
        <v>29349.75</v>
      </c>
      <c r="L350" s="17">
        <v>84819090</v>
      </c>
      <c r="M350" s="18">
        <v>7.4999999999999997E-2</v>
      </c>
      <c r="N350" s="16"/>
      <c r="O350" s="16"/>
      <c r="P350" s="16"/>
      <c r="Q350" s="18">
        <v>0.1</v>
      </c>
      <c r="R350" s="16"/>
      <c r="S350" s="19">
        <v>0.18</v>
      </c>
      <c r="T350" s="16" t="s">
        <v>28</v>
      </c>
      <c r="U350" s="20">
        <v>2201.2312499999998</v>
      </c>
      <c r="V350" s="21"/>
      <c r="W350" s="21">
        <v>220.12312499999999</v>
      </c>
      <c r="X350" s="21">
        <v>5718.7987874999999</v>
      </c>
      <c r="Y350" s="22">
        <v>8140.1531624999998</v>
      </c>
      <c r="Z350" s="23">
        <v>351800186603</v>
      </c>
      <c r="AA350" s="24">
        <v>3005002</v>
      </c>
      <c r="AB350" t="s">
        <v>1810</v>
      </c>
      <c r="AC350">
        <v>2021</v>
      </c>
      <c r="AD350">
        <v>2023</v>
      </c>
      <c r="AF350" s="37">
        <f>VLOOKUP(AB350,Sheet2!$C$3:$E$8,3,FALSE)</f>
        <v>0.1</v>
      </c>
      <c r="AG350" s="11">
        <f t="shared" si="10"/>
        <v>26414.775000000001</v>
      </c>
    </row>
    <row r="351" spans="1:33">
      <c r="A351" s="2">
        <f t="shared" si="11"/>
        <v>348</v>
      </c>
      <c r="B351" s="2">
        <v>127</v>
      </c>
      <c r="C351" s="3" t="s">
        <v>268</v>
      </c>
      <c r="D351" s="4" t="s">
        <v>374</v>
      </c>
      <c r="E351" s="4" t="s">
        <v>1366</v>
      </c>
      <c r="F351" s="2">
        <v>2335</v>
      </c>
      <c r="G351" s="6"/>
      <c r="H351" s="33">
        <v>1</v>
      </c>
      <c r="I351" s="4" t="s">
        <v>22</v>
      </c>
      <c r="J351" s="15">
        <v>29255.55</v>
      </c>
      <c r="K351" s="16">
        <v>29255.55</v>
      </c>
      <c r="L351" s="17">
        <v>85030090</v>
      </c>
      <c r="M351" s="18">
        <v>7.4999999999999997E-2</v>
      </c>
      <c r="N351" s="16"/>
      <c r="O351" s="16"/>
      <c r="P351" s="16"/>
      <c r="Q351" s="18">
        <v>0.1</v>
      </c>
      <c r="R351" s="16"/>
      <c r="S351" s="19">
        <v>0.18</v>
      </c>
      <c r="T351" s="16" t="s">
        <v>32</v>
      </c>
      <c r="U351" s="20">
        <v>2194.1662499999998</v>
      </c>
      <c r="V351" s="21"/>
      <c r="W351" s="21">
        <v>219.41662499999998</v>
      </c>
      <c r="X351" s="21">
        <v>5700.4439174999998</v>
      </c>
      <c r="Y351" s="22">
        <v>8114.0267924999989</v>
      </c>
      <c r="Z351" s="23">
        <v>171802178892</v>
      </c>
      <c r="AA351" s="24" t="s">
        <v>307</v>
      </c>
      <c r="AB351" t="s">
        <v>1810</v>
      </c>
      <c r="AC351">
        <v>2021</v>
      </c>
      <c r="AD351">
        <v>2023</v>
      </c>
      <c r="AF351" s="37">
        <f>VLOOKUP(AB351,Sheet2!$C$3:$E$8,3,FALSE)</f>
        <v>0.1</v>
      </c>
      <c r="AG351" s="11">
        <f t="shared" si="10"/>
        <v>26329.994999999999</v>
      </c>
    </row>
    <row r="352" spans="1:33">
      <c r="A352" s="2">
        <f t="shared" si="11"/>
        <v>349</v>
      </c>
      <c r="B352" s="2">
        <v>231</v>
      </c>
      <c r="C352" s="3" t="s">
        <v>177</v>
      </c>
      <c r="D352" s="4" t="s">
        <v>203</v>
      </c>
      <c r="E352" s="4" t="s">
        <v>1215</v>
      </c>
      <c r="F352" s="2">
        <v>1222</v>
      </c>
      <c r="G352" s="6"/>
      <c r="H352" s="5">
        <v>1</v>
      </c>
      <c r="I352" s="4" t="s">
        <v>22</v>
      </c>
      <c r="J352" s="15">
        <v>28411</v>
      </c>
      <c r="K352" s="16">
        <v>28411</v>
      </c>
      <c r="L352" s="17">
        <v>40169390</v>
      </c>
      <c r="M352" s="18">
        <v>0.1</v>
      </c>
      <c r="N352" s="16"/>
      <c r="O352" s="16"/>
      <c r="P352" s="16"/>
      <c r="Q352" s="18">
        <v>0.1</v>
      </c>
      <c r="R352" s="16"/>
      <c r="S352" s="19">
        <v>0.18</v>
      </c>
      <c r="T352" s="16" t="s">
        <v>40</v>
      </c>
      <c r="U352" s="20">
        <v>2841.1000000000004</v>
      </c>
      <c r="V352" s="21"/>
      <c r="W352" s="21">
        <v>284.11000000000007</v>
      </c>
      <c r="X352" s="21">
        <v>5676.5177999999996</v>
      </c>
      <c r="Y352" s="22">
        <v>8801.7278000000006</v>
      </c>
      <c r="Z352" s="23">
        <v>171700748192</v>
      </c>
      <c r="AA352" s="24" t="s">
        <v>184</v>
      </c>
      <c r="AB352" t="s">
        <v>1810</v>
      </c>
      <c r="AC352">
        <v>2021</v>
      </c>
      <c r="AD352">
        <v>2023</v>
      </c>
      <c r="AF352" s="37">
        <f>VLOOKUP(AB352,Sheet2!$C$3:$E$8,3,FALSE)</f>
        <v>0.1</v>
      </c>
      <c r="AG352" s="11">
        <f t="shared" si="10"/>
        <v>25569.9</v>
      </c>
    </row>
    <row r="353" spans="1:33">
      <c r="A353" s="2">
        <f t="shared" si="11"/>
        <v>350</v>
      </c>
      <c r="B353" s="2">
        <v>232</v>
      </c>
      <c r="C353" s="3" t="s">
        <v>177</v>
      </c>
      <c r="D353" s="4" t="s">
        <v>204</v>
      </c>
      <c r="E353" s="4" t="s">
        <v>1216</v>
      </c>
      <c r="F353" s="2">
        <v>1223</v>
      </c>
      <c r="G353" s="6"/>
      <c r="H353" s="5">
        <v>1</v>
      </c>
      <c r="I353" s="4" t="s">
        <v>22</v>
      </c>
      <c r="J353" s="15">
        <v>28411</v>
      </c>
      <c r="K353" s="16">
        <v>28411</v>
      </c>
      <c r="L353" s="17">
        <v>40169390</v>
      </c>
      <c r="M353" s="18">
        <v>0.1</v>
      </c>
      <c r="N353" s="16"/>
      <c r="O353" s="16"/>
      <c r="P353" s="16"/>
      <c r="Q353" s="18">
        <v>0.1</v>
      </c>
      <c r="R353" s="16"/>
      <c r="S353" s="19">
        <v>0.18</v>
      </c>
      <c r="T353" s="16" t="s">
        <v>40</v>
      </c>
      <c r="U353" s="20">
        <v>2841.1000000000004</v>
      </c>
      <c r="V353" s="21"/>
      <c r="W353" s="21">
        <v>284.11000000000007</v>
      </c>
      <c r="X353" s="21">
        <v>5676.5177999999996</v>
      </c>
      <c r="Y353" s="22">
        <v>8801.7278000000006</v>
      </c>
      <c r="Z353" s="23">
        <v>171700748192</v>
      </c>
      <c r="AA353" s="24" t="s">
        <v>184</v>
      </c>
      <c r="AB353" t="s">
        <v>1810</v>
      </c>
      <c r="AC353">
        <v>2021</v>
      </c>
      <c r="AD353">
        <v>2023</v>
      </c>
      <c r="AF353" s="37">
        <f>VLOOKUP(AB353,Sheet2!$C$3:$E$8,3,FALSE)</f>
        <v>0.1</v>
      </c>
      <c r="AG353" s="11">
        <f t="shared" si="10"/>
        <v>25569.9</v>
      </c>
    </row>
    <row r="354" spans="1:33">
      <c r="A354" s="2">
        <f t="shared" si="11"/>
        <v>351</v>
      </c>
      <c r="B354" s="2">
        <v>211</v>
      </c>
      <c r="C354" s="3" t="s">
        <v>177</v>
      </c>
      <c r="D354" s="4" t="s">
        <v>182</v>
      </c>
      <c r="E354" s="4" t="s">
        <v>1195</v>
      </c>
      <c r="F354" s="2">
        <v>1201</v>
      </c>
      <c r="G354" s="6"/>
      <c r="H354" s="33">
        <v>4</v>
      </c>
      <c r="I354" s="4" t="s">
        <v>22</v>
      </c>
      <c r="J354" s="15">
        <v>7070.7</v>
      </c>
      <c r="K354" s="16">
        <v>28282.799999999999</v>
      </c>
      <c r="L354" s="17">
        <v>73181500</v>
      </c>
      <c r="M354" s="18">
        <v>0.25</v>
      </c>
      <c r="N354" s="16"/>
      <c r="O354" s="16"/>
      <c r="P354" s="16"/>
      <c r="Q354" s="18">
        <v>0.1</v>
      </c>
      <c r="R354" s="16"/>
      <c r="S354" s="19">
        <v>0.18</v>
      </c>
      <c r="T354" s="16" t="s">
        <v>36</v>
      </c>
      <c r="U354" s="20">
        <v>7070.7</v>
      </c>
      <c r="V354" s="21"/>
      <c r="W354" s="21">
        <v>707.07</v>
      </c>
      <c r="X354" s="21">
        <v>6490.9025999999994</v>
      </c>
      <c r="Y354" s="22">
        <v>14268.672599999998</v>
      </c>
      <c r="Z354" s="23">
        <v>172000416210</v>
      </c>
      <c r="AA354" s="24" t="s">
        <v>179</v>
      </c>
      <c r="AB354" t="s">
        <v>1810</v>
      </c>
      <c r="AC354">
        <v>2021</v>
      </c>
      <c r="AD354">
        <v>2023</v>
      </c>
      <c r="AF354" s="37">
        <f>VLOOKUP(AB354,Sheet2!$C$3:$E$8,3,FALSE)</f>
        <v>0.1</v>
      </c>
      <c r="AG354" s="11">
        <f t="shared" si="10"/>
        <v>25454.52</v>
      </c>
    </row>
    <row r="355" spans="1:33">
      <c r="A355" s="2">
        <f t="shared" si="11"/>
        <v>352</v>
      </c>
      <c r="B355" s="2">
        <v>2</v>
      </c>
      <c r="C355" s="3" t="s">
        <v>257</v>
      </c>
      <c r="D355" s="4" t="s">
        <v>264</v>
      </c>
      <c r="E355" s="4" t="s">
        <v>1269</v>
      </c>
      <c r="F355" s="2">
        <v>1461</v>
      </c>
      <c r="G355" s="6"/>
      <c r="H355" s="33">
        <v>6</v>
      </c>
      <c r="I355" s="4" t="s">
        <v>22</v>
      </c>
      <c r="J355" s="15">
        <v>4713.66</v>
      </c>
      <c r="K355" s="16">
        <v>28281.96</v>
      </c>
      <c r="L355" s="17">
        <v>85332929</v>
      </c>
      <c r="M355" s="18">
        <v>0</v>
      </c>
      <c r="N355" s="16"/>
      <c r="O355" s="16"/>
      <c r="P355" s="16"/>
      <c r="Q355" s="18">
        <v>0.1</v>
      </c>
      <c r="R355" s="16"/>
      <c r="S355" s="19">
        <v>0.18</v>
      </c>
      <c r="T355" s="16" t="s">
        <v>265</v>
      </c>
      <c r="U355" s="20">
        <v>0</v>
      </c>
      <c r="V355" s="21"/>
      <c r="W355" s="21">
        <v>0</v>
      </c>
      <c r="X355" s="21">
        <v>5090.7527999999993</v>
      </c>
      <c r="Y355" s="22">
        <v>5090.7527999999993</v>
      </c>
      <c r="Z355" s="23">
        <v>171702612222</v>
      </c>
      <c r="AA355" s="24" t="s">
        <v>260</v>
      </c>
      <c r="AB355" t="s">
        <v>1813</v>
      </c>
      <c r="AC355">
        <v>2021</v>
      </c>
      <c r="AD355">
        <v>2023</v>
      </c>
      <c r="AF355" s="37">
        <f>VLOOKUP(AB355,Sheet2!$C$3:$E$8,3,FALSE)</f>
        <v>0.3</v>
      </c>
      <c r="AG355" s="11">
        <f t="shared" si="10"/>
        <v>19797.371999999999</v>
      </c>
    </row>
    <row r="356" spans="1:33">
      <c r="A356" s="2">
        <f t="shared" si="11"/>
        <v>353</v>
      </c>
      <c r="B356" s="2">
        <v>51</v>
      </c>
      <c r="C356" s="3" t="s">
        <v>448</v>
      </c>
      <c r="D356" s="4" t="s">
        <v>494</v>
      </c>
      <c r="E356" s="4" t="s">
        <v>1452</v>
      </c>
      <c r="F356" s="2">
        <v>7183</v>
      </c>
      <c r="G356" s="6"/>
      <c r="H356" s="33">
        <v>1</v>
      </c>
      <c r="I356" s="4" t="s">
        <v>22</v>
      </c>
      <c r="J356" s="15">
        <v>28234.85</v>
      </c>
      <c r="K356" s="16">
        <v>28234.85</v>
      </c>
      <c r="L356" s="17">
        <v>84313990</v>
      </c>
      <c r="M356" s="18">
        <v>7.4999999999999997E-2</v>
      </c>
      <c r="N356" s="16"/>
      <c r="O356" s="16"/>
      <c r="P356" s="16"/>
      <c r="Q356" s="18">
        <v>0.1</v>
      </c>
      <c r="R356" s="16"/>
      <c r="S356" s="19">
        <v>0.18</v>
      </c>
      <c r="T356" s="16" t="s">
        <v>66</v>
      </c>
      <c r="U356" s="20">
        <v>2117.61375</v>
      </c>
      <c r="V356" s="21"/>
      <c r="W356" s="21">
        <v>211.76137500000002</v>
      </c>
      <c r="X356" s="21">
        <v>5501.560522499999</v>
      </c>
      <c r="Y356" s="22">
        <v>7830.9356474999986</v>
      </c>
      <c r="Z356" s="23">
        <v>171801924210</v>
      </c>
      <c r="AA356" s="24" t="s">
        <v>450</v>
      </c>
      <c r="AB356" t="s">
        <v>1810</v>
      </c>
      <c r="AC356">
        <v>2021</v>
      </c>
      <c r="AD356">
        <v>2023</v>
      </c>
      <c r="AF356" s="37">
        <f>VLOOKUP(AB356,Sheet2!$C$3:$E$8,3,FALSE)</f>
        <v>0.1</v>
      </c>
      <c r="AG356" s="11">
        <f t="shared" si="10"/>
        <v>25411.364999999998</v>
      </c>
    </row>
    <row r="357" spans="1:33">
      <c r="A357" s="2">
        <f t="shared" si="11"/>
        <v>354</v>
      </c>
      <c r="B357" s="2">
        <v>41</v>
      </c>
      <c r="C357" s="3" t="s">
        <v>37</v>
      </c>
      <c r="D357" s="4" t="s">
        <v>786</v>
      </c>
      <c r="E357" s="4" t="s">
        <v>1668</v>
      </c>
      <c r="F357" s="2">
        <v>66</v>
      </c>
      <c r="G357" s="6"/>
      <c r="H357" s="33">
        <v>8</v>
      </c>
      <c r="I357" s="4" t="s">
        <v>22</v>
      </c>
      <c r="J357" s="15">
        <v>27887.88</v>
      </c>
      <c r="K357" s="16">
        <v>27887.88</v>
      </c>
      <c r="L357" s="17">
        <v>85389000</v>
      </c>
      <c r="M357" s="18">
        <v>7.4999999999999997E-2</v>
      </c>
      <c r="N357" s="16"/>
      <c r="O357" s="16"/>
      <c r="P357" s="16"/>
      <c r="Q357" s="18">
        <v>0.1</v>
      </c>
      <c r="R357" s="16"/>
      <c r="S357" s="19">
        <v>0.18</v>
      </c>
      <c r="T357" s="16" t="s">
        <v>787</v>
      </c>
      <c r="U357" s="20">
        <v>2091.5909999999999</v>
      </c>
      <c r="V357" s="21"/>
      <c r="W357" s="21">
        <v>209.1591</v>
      </c>
      <c r="X357" s="21">
        <v>5433.9534180000001</v>
      </c>
      <c r="Y357" s="22">
        <v>7734.7035180000003</v>
      </c>
      <c r="Z357" s="23"/>
      <c r="AA357" s="24"/>
      <c r="AB357" t="s">
        <v>1810</v>
      </c>
      <c r="AC357">
        <v>2021</v>
      </c>
      <c r="AD357">
        <v>2023</v>
      </c>
      <c r="AF357" s="37">
        <f>VLOOKUP(AB357,Sheet2!$C$3:$E$8,3,FALSE)</f>
        <v>0.1</v>
      </c>
      <c r="AG357" s="11">
        <f t="shared" si="10"/>
        <v>25099.092000000001</v>
      </c>
    </row>
    <row r="358" spans="1:33">
      <c r="A358" s="2">
        <f t="shared" si="11"/>
        <v>355</v>
      </c>
      <c r="B358" s="2">
        <v>216</v>
      </c>
      <c r="C358" s="3" t="s">
        <v>395</v>
      </c>
      <c r="D358" s="4" t="s">
        <v>407</v>
      </c>
      <c r="E358" s="4" t="s">
        <v>1393</v>
      </c>
      <c r="F358" s="2">
        <v>2874</v>
      </c>
      <c r="G358" s="6"/>
      <c r="H358" s="33">
        <v>8</v>
      </c>
      <c r="I358" s="4" t="s">
        <v>22</v>
      </c>
      <c r="J358" s="15">
        <v>3474.5137500000001</v>
      </c>
      <c r="K358" s="16">
        <v>27796.11</v>
      </c>
      <c r="L358" s="17">
        <v>85321000</v>
      </c>
      <c r="M358" s="18">
        <v>0</v>
      </c>
      <c r="N358" s="16"/>
      <c r="O358" s="16"/>
      <c r="P358" s="16"/>
      <c r="Q358" s="18">
        <v>0.1</v>
      </c>
      <c r="R358" s="16"/>
      <c r="S358" s="19">
        <v>0.18</v>
      </c>
      <c r="T358" s="16" t="s">
        <v>400</v>
      </c>
      <c r="U358" s="20">
        <v>0</v>
      </c>
      <c r="V358" s="21"/>
      <c r="W358" s="21">
        <v>0</v>
      </c>
      <c r="X358" s="21">
        <v>5003.2997999999998</v>
      </c>
      <c r="Y358" s="22">
        <v>5003.2997999999998</v>
      </c>
      <c r="Z358" s="23">
        <v>171902723882</v>
      </c>
      <c r="AA358" s="24" t="s">
        <v>402</v>
      </c>
      <c r="AB358" t="s">
        <v>1813</v>
      </c>
      <c r="AC358">
        <v>2021</v>
      </c>
      <c r="AD358">
        <v>2023</v>
      </c>
      <c r="AF358" s="37">
        <f>VLOOKUP(AB358,Sheet2!$C$3:$E$8,3,FALSE)</f>
        <v>0.3</v>
      </c>
      <c r="AG358" s="11">
        <f t="shared" si="10"/>
        <v>19457.276999999998</v>
      </c>
    </row>
    <row r="359" spans="1:33">
      <c r="A359" s="2">
        <f t="shared" si="11"/>
        <v>356</v>
      </c>
      <c r="B359" s="2">
        <v>103</v>
      </c>
      <c r="C359" s="3" t="s">
        <v>448</v>
      </c>
      <c r="D359" s="4" t="s">
        <v>550</v>
      </c>
      <c r="E359" s="4" t="s">
        <v>1504</v>
      </c>
      <c r="F359" s="2">
        <v>7250</v>
      </c>
      <c r="G359" s="6"/>
      <c r="H359" s="33">
        <v>2</v>
      </c>
      <c r="I359" s="4" t="s">
        <v>22</v>
      </c>
      <c r="J359" s="15">
        <v>13883.98</v>
      </c>
      <c r="K359" s="16">
        <v>27767.96</v>
      </c>
      <c r="L359" s="17">
        <v>84229090</v>
      </c>
      <c r="M359" s="18">
        <v>7.4999999999999997E-2</v>
      </c>
      <c r="N359" s="16"/>
      <c r="O359" s="16"/>
      <c r="P359" s="16"/>
      <c r="Q359" s="18">
        <v>0.1</v>
      </c>
      <c r="R359" s="16"/>
      <c r="S359" s="19">
        <v>0.18</v>
      </c>
      <c r="T359" s="16" t="s">
        <v>496</v>
      </c>
      <c r="U359" s="20">
        <v>2082.5969999999998</v>
      </c>
      <c r="V359" s="21"/>
      <c r="W359" s="21">
        <v>208.25969999999998</v>
      </c>
      <c r="X359" s="21">
        <v>5410.5870059999997</v>
      </c>
      <c r="Y359" s="22">
        <v>7701.443706</v>
      </c>
      <c r="Z359" s="23">
        <v>171801924210</v>
      </c>
      <c r="AA359" s="24" t="s">
        <v>450</v>
      </c>
      <c r="AB359" t="s">
        <v>1810</v>
      </c>
      <c r="AC359">
        <v>2021</v>
      </c>
      <c r="AD359">
        <v>2023</v>
      </c>
      <c r="AF359" s="37">
        <f>VLOOKUP(AB359,Sheet2!$C$3:$E$8,3,FALSE)</f>
        <v>0.1</v>
      </c>
      <c r="AG359" s="11">
        <f t="shared" si="10"/>
        <v>24991.164000000001</v>
      </c>
    </row>
    <row r="360" spans="1:33">
      <c r="A360" s="2">
        <f t="shared" si="11"/>
        <v>357</v>
      </c>
      <c r="B360" s="2">
        <v>307</v>
      </c>
      <c r="C360" s="3" t="s">
        <v>578</v>
      </c>
      <c r="D360" s="4" t="s">
        <v>700</v>
      </c>
      <c r="E360" s="4" t="s">
        <v>1626</v>
      </c>
      <c r="F360" s="2">
        <v>19368</v>
      </c>
      <c r="G360" s="6"/>
      <c r="H360" s="5">
        <v>1</v>
      </c>
      <c r="I360" s="4" t="s">
        <v>22</v>
      </c>
      <c r="J360" s="15">
        <v>27554.33</v>
      </c>
      <c r="K360" s="16">
        <v>27554.33</v>
      </c>
      <c r="L360" s="17">
        <v>84841010</v>
      </c>
      <c r="M360" s="18">
        <v>7.4999999999999997E-2</v>
      </c>
      <c r="N360" s="16"/>
      <c r="O360" s="16"/>
      <c r="P360" s="16"/>
      <c r="Q360" s="18">
        <v>0.1</v>
      </c>
      <c r="R360" s="16"/>
      <c r="S360" s="19">
        <v>0.18</v>
      </c>
      <c r="T360" s="16" t="s">
        <v>24</v>
      </c>
      <c r="U360" s="20">
        <v>2066.5747500000002</v>
      </c>
      <c r="V360" s="21"/>
      <c r="W360" s="21">
        <v>206.65747500000003</v>
      </c>
      <c r="X360" s="21">
        <v>5368.9612004999999</v>
      </c>
      <c r="Y360" s="22">
        <v>7642.1934254999996</v>
      </c>
      <c r="Z360" s="23">
        <v>171901402573</v>
      </c>
      <c r="AA360" s="24" t="s">
        <v>580</v>
      </c>
      <c r="AB360" t="s">
        <v>1810</v>
      </c>
      <c r="AC360">
        <v>2021</v>
      </c>
      <c r="AD360">
        <v>2023</v>
      </c>
      <c r="AF360" s="37">
        <f>VLOOKUP(AB360,Sheet2!$C$3:$E$8,3,FALSE)</f>
        <v>0.1</v>
      </c>
      <c r="AG360" s="11">
        <f t="shared" si="10"/>
        <v>24798.897000000001</v>
      </c>
    </row>
    <row r="361" spans="1:33">
      <c r="A361" s="2">
        <f t="shared" si="11"/>
        <v>358</v>
      </c>
      <c r="B361" s="2">
        <v>189</v>
      </c>
      <c r="C361" s="3" t="s">
        <v>37</v>
      </c>
      <c r="D361" s="4" t="s">
        <v>159</v>
      </c>
      <c r="E361" s="4" t="s">
        <v>1176</v>
      </c>
      <c r="F361" s="2">
        <v>1115</v>
      </c>
      <c r="G361" s="6"/>
      <c r="H361" s="5">
        <v>1</v>
      </c>
      <c r="I361" s="4" t="s">
        <v>22</v>
      </c>
      <c r="J361" s="15">
        <v>27429</v>
      </c>
      <c r="K361" s="16">
        <v>27429</v>
      </c>
      <c r="L361" s="17">
        <v>84149011</v>
      </c>
      <c r="M361" s="18">
        <v>7.4999999999999997E-2</v>
      </c>
      <c r="N361" s="16"/>
      <c r="O361" s="16"/>
      <c r="P361" s="16"/>
      <c r="Q361" s="18">
        <v>0.1</v>
      </c>
      <c r="R361" s="16"/>
      <c r="S361" s="19">
        <v>0.18</v>
      </c>
      <c r="T361" s="16" t="s">
        <v>26</v>
      </c>
      <c r="U361" s="20">
        <v>2057.1749999999997</v>
      </c>
      <c r="V361" s="21"/>
      <c r="W361" s="21">
        <v>205.71749999999997</v>
      </c>
      <c r="X361" s="21">
        <v>5344.5406499999999</v>
      </c>
      <c r="Y361" s="22">
        <v>7607.4331499999998</v>
      </c>
      <c r="Z361" s="23">
        <v>171900089082</v>
      </c>
      <c r="AA361" s="24">
        <v>1000171</v>
      </c>
      <c r="AB361" t="s">
        <v>1810</v>
      </c>
      <c r="AC361">
        <v>2021</v>
      </c>
      <c r="AD361">
        <v>2023</v>
      </c>
      <c r="AF361" s="37">
        <f>VLOOKUP(AB361,Sheet2!$C$3:$E$8,3,FALSE)</f>
        <v>0.1</v>
      </c>
      <c r="AG361" s="11">
        <f t="shared" si="10"/>
        <v>24686.100000000002</v>
      </c>
    </row>
    <row r="362" spans="1:33">
      <c r="A362" s="2">
        <f t="shared" si="11"/>
        <v>359</v>
      </c>
      <c r="B362" s="2">
        <v>252</v>
      </c>
      <c r="C362" s="3" t="s">
        <v>615</v>
      </c>
      <c r="D362" s="4" t="s">
        <v>660</v>
      </c>
      <c r="E362" s="4" t="s">
        <v>1588</v>
      </c>
      <c r="F362" s="2">
        <v>18644</v>
      </c>
      <c r="G362" s="6"/>
      <c r="H362" s="33">
        <v>2</v>
      </c>
      <c r="I362" s="4" t="s">
        <v>22</v>
      </c>
      <c r="J362" s="15">
        <v>13628.695</v>
      </c>
      <c r="K362" s="16">
        <v>27257.39</v>
      </c>
      <c r="L362" s="17">
        <v>84819090</v>
      </c>
      <c r="M362" s="18">
        <v>7.4999999999999997E-2</v>
      </c>
      <c r="N362" s="16"/>
      <c r="O362" s="16"/>
      <c r="P362" s="16"/>
      <c r="Q362" s="18">
        <v>0.1</v>
      </c>
      <c r="R362" s="16"/>
      <c r="S362" s="19">
        <v>0.18</v>
      </c>
      <c r="T362" s="16" t="s">
        <v>28</v>
      </c>
      <c r="U362" s="20">
        <v>2044.3042499999999</v>
      </c>
      <c r="V362" s="21"/>
      <c r="W362" s="21">
        <v>204.43042500000001</v>
      </c>
      <c r="X362" s="21">
        <v>5311.1024414999993</v>
      </c>
      <c r="Y362" s="22">
        <v>7559.837116499999</v>
      </c>
      <c r="Z362" s="23">
        <v>351800186603</v>
      </c>
      <c r="AA362" s="24">
        <v>3005002</v>
      </c>
      <c r="AB362" t="s">
        <v>1810</v>
      </c>
      <c r="AC362">
        <v>2021</v>
      </c>
      <c r="AD362">
        <v>2023</v>
      </c>
      <c r="AF362" s="37">
        <f>VLOOKUP(AB362,Sheet2!$C$3:$E$8,3,FALSE)</f>
        <v>0.1</v>
      </c>
      <c r="AG362" s="11">
        <f t="shared" si="10"/>
        <v>24531.651000000002</v>
      </c>
    </row>
    <row r="363" spans="1:33">
      <c r="A363" s="2">
        <f t="shared" si="11"/>
        <v>360</v>
      </c>
      <c r="B363" s="2">
        <v>136</v>
      </c>
      <c r="C363" s="3" t="s">
        <v>268</v>
      </c>
      <c r="D363" s="4" t="s">
        <v>383</v>
      </c>
      <c r="E363" s="4" t="s">
        <v>1375</v>
      </c>
      <c r="F363" s="2">
        <v>2344</v>
      </c>
      <c r="G363" s="6"/>
      <c r="H363" s="33">
        <v>1</v>
      </c>
      <c r="I363" s="4" t="s">
        <v>22</v>
      </c>
      <c r="J363" s="15">
        <v>26218.080000000002</v>
      </c>
      <c r="K363" s="16">
        <v>26218.080000000002</v>
      </c>
      <c r="L363" s="17">
        <v>85030090</v>
      </c>
      <c r="M363" s="18">
        <v>7.4999999999999997E-2</v>
      </c>
      <c r="N363" s="16"/>
      <c r="O363" s="16"/>
      <c r="P363" s="16"/>
      <c r="Q363" s="18">
        <v>0.1</v>
      </c>
      <c r="R363" s="16"/>
      <c r="S363" s="19">
        <v>0.18</v>
      </c>
      <c r="T363" s="16" t="s">
        <v>32</v>
      </c>
      <c r="U363" s="20">
        <v>1966.356</v>
      </c>
      <c r="V363" s="21"/>
      <c r="W363" s="21">
        <v>196.63560000000001</v>
      </c>
      <c r="X363" s="21">
        <v>5108.5928880000001</v>
      </c>
      <c r="Y363" s="22">
        <v>7271.5844880000004</v>
      </c>
      <c r="Z363" s="23">
        <v>171802178892</v>
      </c>
      <c r="AA363" s="24" t="s">
        <v>307</v>
      </c>
      <c r="AB363" t="s">
        <v>1810</v>
      </c>
      <c r="AC363">
        <v>2021</v>
      </c>
      <c r="AD363">
        <v>2023</v>
      </c>
      <c r="AF363" s="37">
        <f>VLOOKUP(AB363,Sheet2!$C$3:$E$8,3,FALSE)</f>
        <v>0.1</v>
      </c>
      <c r="AG363" s="11">
        <f t="shared" si="10"/>
        <v>23596.272000000001</v>
      </c>
    </row>
    <row r="364" spans="1:33">
      <c r="A364" s="2">
        <f t="shared" si="11"/>
        <v>361</v>
      </c>
      <c r="B364" s="2">
        <v>131</v>
      </c>
      <c r="C364" s="3" t="s">
        <v>268</v>
      </c>
      <c r="D364" s="4" t="s">
        <v>378</v>
      </c>
      <c r="E364" s="4" t="s">
        <v>1370</v>
      </c>
      <c r="F364" s="2">
        <v>2339</v>
      </c>
      <c r="G364" s="6"/>
      <c r="H364" s="33">
        <v>1</v>
      </c>
      <c r="I364" s="4" t="s">
        <v>22</v>
      </c>
      <c r="J364" s="15">
        <v>26175.64</v>
      </c>
      <c r="K364" s="16">
        <v>26175.64</v>
      </c>
      <c r="L364" s="17">
        <v>85030090</v>
      </c>
      <c r="M364" s="18">
        <v>7.4999999999999997E-2</v>
      </c>
      <c r="N364" s="16"/>
      <c r="O364" s="16"/>
      <c r="P364" s="16"/>
      <c r="Q364" s="18">
        <v>0.1</v>
      </c>
      <c r="R364" s="16"/>
      <c r="S364" s="19">
        <v>0.18</v>
      </c>
      <c r="T364" s="16" t="s">
        <v>32</v>
      </c>
      <c r="U364" s="20">
        <v>1963.1729999999998</v>
      </c>
      <c r="V364" s="21"/>
      <c r="W364" s="21">
        <v>196.31729999999999</v>
      </c>
      <c r="X364" s="21">
        <v>5100.3234539999994</v>
      </c>
      <c r="Y364" s="22">
        <v>7259.8137539999989</v>
      </c>
      <c r="Z364" s="23">
        <v>171802178892</v>
      </c>
      <c r="AA364" s="24" t="s">
        <v>307</v>
      </c>
      <c r="AB364" t="s">
        <v>1810</v>
      </c>
      <c r="AC364">
        <v>2021</v>
      </c>
      <c r="AD364">
        <v>2023</v>
      </c>
      <c r="AF364" s="37">
        <f>VLOOKUP(AB364,Sheet2!$C$3:$E$8,3,FALSE)</f>
        <v>0.1</v>
      </c>
      <c r="AG364" s="11">
        <f t="shared" si="10"/>
        <v>23558.076000000001</v>
      </c>
    </row>
    <row r="365" spans="1:33">
      <c r="A365" s="2">
        <f t="shared" si="11"/>
        <v>362</v>
      </c>
      <c r="B365" s="2">
        <v>99</v>
      </c>
      <c r="C365" s="3" t="s">
        <v>268</v>
      </c>
      <c r="D365" s="4" t="s">
        <v>346</v>
      </c>
      <c r="E365" s="4" t="s">
        <v>1338</v>
      </c>
      <c r="F365" s="2">
        <v>2307</v>
      </c>
      <c r="G365" s="6"/>
      <c r="H365" s="33">
        <v>11</v>
      </c>
      <c r="I365" s="4" t="s">
        <v>22</v>
      </c>
      <c r="J365" s="15">
        <v>2371.5100000000002</v>
      </c>
      <c r="K365" s="16">
        <v>26086.61</v>
      </c>
      <c r="L365" s="17">
        <v>85030090</v>
      </c>
      <c r="M365" s="18">
        <v>7.4999999999999997E-2</v>
      </c>
      <c r="N365" s="16"/>
      <c r="O365" s="16"/>
      <c r="P365" s="16"/>
      <c r="Q365" s="18">
        <v>0.1</v>
      </c>
      <c r="R365" s="16"/>
      <c r="S365" s="19">
        <v>0.18</v>
      </c>
      <c r="T365" s="16" t="s">
        <v>32</v>
      </c>
      <c r="U365" s="20">
        <v>1956.49575</v>
      </c>
      <c r="V365" s="21"/>
      <c r="W365" s="21">
        <v>195.64957500000003</v>
      </c>
      <c r="X365" s="21">
        <v>5082.9759585000002</v>
      </c>
      <c r="Y365" s="22">
        <v>7235.1212835000006</v>
      </c>
      <c r="Z365" s="23">
        <v>171801881672</v>
      </c>
      <c r="AA365" s="24" t="s">
        <v>270</v>
      </c>
      <c r="AB365" t="s">
        <v>1810</v>
      </c>
      <c r="AC365">
        <v>2021</v>
      </c>
      <c r="AD365">
        <v>2023</v>
      </c>
      <c r="AF365" s="37">
        <f>VLOOKUP(AB365,Sheet2!$C$3:$E$8,3,FALSE)</f>
        <v>0.1</v>
      </c>
      <c r="AG365" s="11">
        <f t="shared" si="10"/>
        <v>23477.949000000001</v>
      </c>
    </row>
    <row r="366" spans="1:33">
      <c r="A366" s="2">
        <f t="shared" si="11"/>
        <v>363</v>
      </c>
      <c r="B366" s="2">
        <v>82</v>
      </c>
      <c r="C366" s="3" t="s">
        <v>448</v>
      </c>
      <c r="D366" s="4" t="s">
        <v>528</v>
      </c>
      <c r="E366" s="4" t="s">
        <v>1483</v>
      </c>
      <c r="F366" s="2">
        <v>7224</v>
      </c>
      <c r="G366" s="6"/>
      <c r="H366" s="33">
        <v>2</v>
      </c>
      <c r="I366" s="4" t="s">
        <v>22</v>
      </c>
      <c r="J366" s="15">
        <v>12763.83</v>
      </c>
      <c r="K366" s="16">
        <v>25527.66</v>
      </c>
      <c r="L366" s="17">
        <v>84229090</v>
      </c>
      <c r="M366" s="18">
        <v>7.4999999999999997E-2</v>
      </c>
      <c r="N366" s="16"/>
      <c r="O366" s="16"/>
      <c r="P366" s="16"/>
      <c r="Q366" s="18">
        <v>0.1</v>
      </c>
      <c r="R366" s="16"/>
      <c r="S366" s="19">
        <v>0.18</v>
      </c>
      <c r="T366" s="16" t="s">
        <v>496</v>
      </c>
      <c r="U366" s="20">
        <v>1914.5744999999999</v>
      </c>
      <c r="V366" s="21"/>
      <c r="W366" s="21">
        <v>191.45744999999999</v>
      </c>
      <c r="X366" s="21">
        <v>4974.0645509999995</v>
      </c>
      <c r="Y366" s="22">
        <v>7080.096501</v>
      </c>
      <c r="Z366" s="23">
        <v>171801924210</v>
      </c>
      <c r="AA366" s="24" t="s">
        <v>450</v>
      </c>
      <c r="AB366" t="s">
        <v>1810</v>
      </c>
      <c r="AC366">
        <v>2021</v>
      </c>
      <c r="AD366">
        <v>2023</v>
      </c>
      <c r="AF366" s="37">
        <f>VLOOKUP(AB366,Sheet2!$C$3:$E$8,3,FALSE)</f>
        <v>0.1</v>
      </c>
      <c r="AG366" s="11">
        <f t="shared" si="10"/>
        <v>22974.894</v>
      </c>
    </row>
    <row r="367" spans="1:33">
      <c r="A367" s="2">
        <f t="shared" si="11"/>
        <v>364</v>
      </c>
      <c r="B367" s="2">
        <v>76</v>
      </c>
      <c r="C367" s="3" t="s">
        <v>297</v>
      </c>
      <c r="D367" s="4" t="s">
        <v>855</v>
      </c>
      <c r="E367" s="4" t="s">
        <v>1703</v>
      </c>
      <c r="F367" s="2">
        <v>241</v>
      </c>
      <c r="G367" s="6"/>
      <c r="H367" s="5">
        <v>1</v>
      </c>
      <c r="I367" s="4" t="s">
        <v>22</v>
      </c>
      <c r="J367" s="15">
        <v>25526.299999999901</v>
      </c>
      <c r="K367" s="16">
        <v>25526.299999999901</v>
      </c>
      <c r="L367" s="17">
        <v>90329000</v>
      </c>
      <c r="M367" s="18">
        <v>7.4999999999999997E-2</v>
      </c>
      <c r="N367" s="16"/>
      <c r="O367" s="16"/>
      <c r="P367" s="16"/>
      <c r="Q367" s="18">
        <v>0.1</v>
      </c>
      <c r="R367" s="16"/>
      <c r="S367" s="19">
        <v>0.18</v>
      </c>
      <c r="T367" s="16" t="s">
        <v>856</v>
      </c>
      <c r="U367" s="20">
        <v>1914.4724999999926</v>
      </c>
      <c r="V367" s="21"/>
      <c r="W367" s="21">
        <v>191.44724999999926</v>
      </c>
      <c r="X367" s="21">
        <v>4973.7995549999805</v>
      </c>
      <c r="Y367" s="22">
        <v>7079.7193049999723</v>
      </c>
      <c r="Z367" s="23"/>
      <c r="AA367" s="24"/>
      <c r="AB367" t="s">
        <v>1810</v>
      </c>
      <c r="AC367">
        <v>2021</v>
      </c>
      <c r="AD367">
        <v>2023</v>
      </c>
      <c r="AF367" s="37">
        <f>VLOOKUP(AB367,Sheet2!$C$3:$E$8,3,FALSE)</f>
        <v>0.1</v>
      </c>
      <c r="AG367" s="11">
        <f t="shared" si="10"/>
        <v>22973.669999999911</v>
      </c>
    </row>
    <row r="368" spans="1:33">
      <c r="A368" s="2">
        <f t="shared" si="11"/>
        <v>365</v>
      </c>
      <c r="B368" s="2">
        <v>105</v>
      </c>
      <c r="C368" s="3" t="s">
        <v>905</v>
      </c>
      <c r="D368" s="4" t="s">
        <v>914</v>
      </c>
      <c r="E368" s="4" t="s">
        <v>1732</v>
      </c>
      <c r="F368" s="2">
        <v>671</v>
      </c>
      <c r="G368" s="6"/>
      <c r="H368" s="5">
        <v>1</v>
      </c>
      <c r="I368" s="4" t="s">
        <v>22</v>
      </c>
      <c r="J368" s="15">
        <v>25045.43</v>
      </c>
      <c r="K368" s="16">
        <v>25045.43</v>
      </c>
      <c r="L368" s="17">
        <v>84834000</v>
      </c>
      <c r="M368" s="18">
        <v>7.4999999999999997E-2</v>
      </c>
      <c r="N368" s="16"/>
      <c r="O368" s="16"/>
      <c r="P368" s="16"/>
      <c r="Q368" s="18">
        <v>0.1</v>
      </c>
      <c r="R368" s="16"/>
      <c r="S368" s="19">
        <v>0.18</v>
      </c>
      <c r="T368" s="16" t="s">
        <v>915</v>
      </c>
      <c r="U368" s="20">
        <v>1878.40725</v>
      </c>
      <c r="V368" s="21"/>
      <c r="W368" s="21">
        <v>187.84072500000002</v>
      </c>
      <c r="X368" s="21">
        <v>4880.1020354999991</v>
      </c>
      <c r="Y368" s="22">
        <v>6946.3500104999994</v>
      </c>
      <c r="Z368" s="23"/>
      <c r="AA368" s="24"/>
      <c r="AB368" t="s">
        <v>1810</v>
      </c>
      <c r="AC368">
        <v>2021</v>
      </c>
      <c r="AD368">
        <v>2023</v>
      </c>
      <c r="AF368" s="37">
        <f>VLOOKUP(AB368,Sheet2!$C$3:$E$8,3,FALSE)</f>
        <v>0.1</v>
      </c>
      <c r="AG368" s="11">
        <f t="shared" si="10"/>
        <v>22540.887000000002</v>
      </c>
    </row>
    <row r="369" spans="1:33">
      <c r="A369" s="2">
        <f t="shared" si="11"/>
        <v>366</v>
      </c>
      <c r="B369" s="2">
        <v>122</v>
      </c>
      <c r="C369" s="3" t="s">
        <v>268</v>
      </c>
      <c r="D369" s="4" t="s">
        <v>369</v>
      </c>
      <c r="E369" s="4" t="s">
        <v>1361</v>
      </c>
      <c r="F369" s="2">
        <v>2330</v>
      </c>
      <c r="G369" s="6"/>
      <c r="H369" s="33">
        <v>1</v>
      </c>
      <c r="I369" s="4" t="s">
        <v>22</v>
      </c>
      <c r="J369" s="15">
        <v>25033.82</v>
      </c>
      <c r="K369" s="16">
        <v>25033.82</v>
      </c>
      <c r="L369" s="17">
        <v>85030090</v>
      </c>
      <c r="M369" s="18">
        <v>7.4999999999999997E-2</v>
      </c>
      <c r="N369" s="16"/>
      <c r="O369" s="16"/>
      <c r="P369" s="16"/>
      <c r="Q369" s="18">
        <v>0.1</v>
      </c>
      <c r="R369" s="16"/>
      <c r="S369" s="19">
        <v>0.18</v>
      </c>
      <c r="T369" s="16" t="s">
        <v>32</v>
      </c>
      <c r="U369" s="20">
        <v>1877.5364999999999</v>
      </c>
      <c r="V369" s="21"/>
      <c r="W369" s="21">
        <v>187.75364999999999</v>
      </c>
      <c r="X369" s="21">
        <v>4877.8398269999989</v>
      </c>
      <c r="Y369" s="22">
        <v>6943.1299769999987</v>
      </c>
      <c r="Z369" s="23">
        <v>171802178892</v>
      </c>
      <c r="AA369" s="24" t="s">
        <v>307</v>
      </c>
      <c r="AB369" t="s">
        <v>1810</v>
      </c>
      <c r="AC369">
        <v>2021</v>
      </c>
      <c r="AD369">
        <v>2023</v>
      </c>
      <c r="AF369" s="37">
        <f>VLOOKUP(AB369,Sheet2!$C$3:$E$8,3,FALSE)</f>
        <v>0.1</v>
      </c>
      <c r="AG369" s="11">
        <f t="shared" si="10"/>
        <v>22530.438000000002</v>
      </c>
    </row>
    <row r="370" spans="1:33">
      <c r="A370" s="2">
        <f t="shared" si="11"/>
        <v>367</v>
      </c>
      <c r="B370" s="2">
        <v>297</v>
      </c>
      <c r="C370" s="3" t="s">
        <v>448</v>
      </c>
      <c r="D370" s="4" t="s">
        <v>451</v>
      </c>
      <c r="E370" s="4" t="s">
        <v>1421</v>
      </c>
      <c r="F370" s="2">
        <v>4823</v>
      </c>
      <c r="G370" s="6"/>
      <c r="H370" s="5">
        <v>4</v>
      </c>
      <c r="I370" s="4" t="s">
        <v>22</v>
      </c>
      <c r="J370" s="15">
        <v>6217.75</v>
      </c>
      <c r="K370" s="16">
        <v>24871</v>
      </c>
      <c r="L370" s="17">
        <v>84839000</v>
      </c>
      <c r="M370" s="18">
        <v>7.4999999999999997E-2</v>
      </c>
      <c r="N370" s="16"/>
      <c r="O370" s="16"/>
      <c r="P370" s="16"/>
      <c r="Q370" s="18">
        <v>0.1</v>
      </c>
      <c r="R370" s="16"/>
      <c r="S370" s="19">
        <v>0.18</v>
      </c>
      <c r="T370" s="16" t="s">
        <v>23</v>
      </c>
      <c r="U370" s="20">
        <v>1865.3249999999998</v>
      </c>
      <c r="V370" s="21"/>
      <c r="W370" s="21">
        <v>186.5325</v>
      </c>
      <c r="X370" s="21">
        <v>4846.1143499999998</v>
      </c>
      <c r="Y370" s="22">
        <v>6897.9718499999999</v>
      </c>
      <c r="Z370" s="23">
        <v>171801924210</v>
      </c>
      <c r="AA370" s="24" t="s">
        <v>450</v>
      </c>
      <c r="AB370" t="s">
        <v>1810</v>
      </c>
      <c r="AC370">
        <v>2021</v>
      </c>
      <c r="AD370">
        <v>2023</v>
      </c>
      <c r="AF370" s="37">
        <f>VLOOKUP(AB370,Sheet2!$C$3:$E$8,3,FALSE)</f>
        <v>0.1</v>
      </c>
      <c r="AG370" s="11">
        <f t="shared" si="10"/>
        <v>22383.9</v>
      </c>
    </row>
    <row r="371" spans="1:33">
      <c r="A371" s="2">
        <f t="shared" si="11"/>
        <v>368</v>
      </c>
      <c r="B371" s="2">
        <v>106</v>
      </c>
      <c r="C371" s="3" t="s">
        <v>905</v>
      </c>
      <c r="D371" s="4" t="s">
        <v>916</v>
      </c>
      <c r="E371" s="4" t="s">
        <v>1733</v>
      </c>
      <c r="F371" s="2">
        <v>672</v>
      </c>
      <c r="G371" s="6"/>
      <c r="H371" s="33">
        <v>1</v>
      </c>
      <c r="I371" s="4" t="s">
        <v>22</v>
      </c>
      <c r="J371" s="15">
        <v>24533</v>
      </c>
      <c r="K371" s="16">
        <v>24533</v>
      </c>
      <c r="L371" s="17">
        <v>84834000</v>
      </c>
      <c r="M371" s="18">
        <v>7.4999999999999997E-2</v>
      </c>
      <c r="N371" s="16"/>
      <c r="O371" s="16"/>
      <c r="P371" s="16"/>
      <c r="Q371" s="18">
        <v>0.1</v>
      </c>
      <c r="R371" s="16"/>
      <c r="S371" s="19">
        <v>0.18</v>
      </c>
      <c r="T371" s="16" t="s">
        <v>917</v>
      </c>
      <c r="U371" s="20">
        <v>1839.9749999999999</v>
      </c>
      <c r="V371" s="21"/>
      <c r="W371" s="21">
        <v>183.9975</v>
      </c>
      <c r="X371" s="21">
        <v>4780.2550499999998</v>
      </c>
      <c r="Y371" s="22">
        <v>6804.2275499999996</v>
      </c>
      <c r="Z371" s="23"/>
      <c r="AA371" s="24"/>
      <c r="AB371" t="s">
        <v>1812</v>
      </c>
      <c r="AC371">
        <v>2021</v>
      </c>
      <c r="AD371">
        <v>2023</v>
      </c>
      <c r="AF371" s="47">
        <v>0</v>
      </c>
      <c r="AG371" s="11">
        <f t="shared" si="10"/>
        <v>24533</v>
      </c>
    </row>
    <row r="372" spans="1:33">
      <c r="A372" s="2">
        <f t="shared" si="11"/>
        <v>369</v>
      </c>
      <c r="B372" s="2">
        <v>119</v>
      </c>
      <c r="C372" s="3" t="s">
        <v>268</v>
      </c>
      <c r="D372" s="4" t="s">
        <v>366</v>
      </c>
      <c r="E372" s="4" t="s">
        <v>1358</v>
      </c>
      <c r="F372" s="2">
        <v>2327</v>
      </c>
      <c r="G372" s="6"/>
      <c r="H372" s="33">
        <v>1</v>
      </c>
      <c r="I372" s="4" t="s">
        <v>22</v>
      </c>
      <c r="J372" s="15">
        <v>24481.45</v>
      </c>
      <c r="K372" s="16">
        <v>24481.45</v>
      </c>
      <c r="L372" s="17">
        <v>85030090</v>
      </c>
      <c r="M372" s="18">
        <v>7.4999999999999997E-2</v>
      </c>
      <c r="N372" s="16"/>
      <c r="O372" s="16"/>
      <c r="P372" s="16"/>
      <c r="Q372" s="18">
        <v>0.1</v>
      </c>
      <c r="R372" s="16"/>
      <c r="S372" s="19">
        <v>0.18</v>
      </c>
      <c r="T372" s="16" t="s">
        <v>32</v>
      </c>
      <c r="U372" s="20">
        <v>1836.1087500000001</v>
      </c>
      <c r="V372" s="21"/>
      <c r="W372" s="21">
        <v>183.61087500000002</v>
      </c>
      <c r="X372" s="21">
        <v>4770.2105324999993</v>
      </c>
      <c r="Y372" s="22">
        <v>6789.930157499999</v>
      </c>
      <c r="Z372" s="23">
        <v>171802178892</v>
      </c>
      <c r="AA372" s="24" t="s">
        <v>307</v>
      </c>
      <c r="AB372" t="s">
        <v>1810</v>
      </c>
      <c r="AC372">
        <v>2021</v>
      </c>
      <c r="AD372">
        <v>2023</v>
      </c>
      <c r="AF372" s="37">
        <f>VLOOKUP(AB372,Sheet2!$C$3:$E$8,3,FALSE)</f>
        <v>0.1</v>
      </c>
      <c r="AG372" s="11">
        <f t="shared" si="10"/>
        <v>22033.305</v>
      </c>
    </row>
    <row r="373" spans="1:33">
      <c r="A373" s="2">
        <f t="shared" si="11"/>
        <v>370</v>
      </c>
      <c r="B373" s="2">
        <v>61</v>
      </c>
      <c r="C373" s="3" t="s">
        <v>448</v>
      </c>
      <c r="D373" s="4" t="s">
        <v>506</v>
      </c>
      <c r="E373" s="4" t="s">
        <v>1462</v>
      </c>
      <c r="F373" s="2">
        <v>7193</v>
      </c>
      <c r="G373" s="6"/>
      <c r="H373" s="33">
        <v>2</v>
      </c>
      <c r="I373" s="4" t="s">
        <v>22</v>
      </c>
      <c r="J373" s="15">
        <v>12165.67</v>
      </c>
      <c r="K373" s="16">
        <v>24331.34</v>
      </c>
      <c r="L373" s="17">
        <v>84213920</v>
      </c>
      <c r="M373" s="18">
        <v>7.4999999999999997E-2</v>
      </c>
      <c r="N373" s="16"/>
      <c r="O373" s="16"/>
      <c r="P373" s="16"/>
      <c r="Q373" s="18">
        <v>0.1</v>
      </c>
      <c r="R373" s="16"/>
      <c r="S373" s="19">
        <v>0.18</v>
      </c>
      <c r="T373" s="16" t="s">
        <v>25</v>
      </c>
      <c r="U373" s="20">
        <v>1824.8505</v>
      </c>
      <c r="V373" s="21"/>
      <c r="W373" s="21">
        <v>182.48505</v>
      </c>
      <c r="X373" s="21">
        <v>4740.9615990000002</v>
      </c>
      <c r="Y373" s="22">
        <v>6748.297149</v>
      </c>
      <c r="Z373" s="23">
        <v>171901581493</v>
      </c>
      <c r="AA373" s="24" t="s">
        <v>507</v>
      </c>
      <c r="AB373" t="s">
        <v>1810</v>
      </c>
      <c r="AC373">
        <v>2021</v>
      </c>
      <c r="AD373">
        <v>2023</v>
      </c>
      <c r="AF373" s="37">
        <f>VLOOKUP(AB373,Sheet2!$C$3:$E$8,3,FALSE)</f>
        <v>0.1</v>
      </c>
      <c r="AG373" s="11">
        <f t="shared" si="10"/>
        <v>21898.206000000002</v>
      </c>
    </row>
    <row r="374" spans="1:33">
      <c r="A374" s="2">
        <f t="shared" si="11"/>
        <v>371</v>
      </c>
      <c r="B374" s="2">
        <v>262</v>
      </c>
      <c r="C374" s="3" t="s">
        <v>37</v>
      </c>
      <c r="D374" s="4" t="s">
        <v>230</v>
      </c>
      <c r="E374" s="4" t="s">
        <v>1239</v>
      </c>
      <c r="F374" s="2">
        <v>1295</v>
      </c>
      <c r="G374" s="6"/>
      <c r="H374" s="5">
        <v>4</v>
      </c>
      <c r="I374" s="4" t="s">
        <v>22</v>
      </c>
      <c r="J374" s="15">
        <v>6000.0225</v>
      </c>
      <c r="K374" s="16">
        <v>24000.09</v>
      </c>
      <c r="L374" s="17">
        <v>40169320</v>
      </c>
      <c r="M374" s="18">
        <v>0.1</v>
      </c>
      <c r="N374" s="16"/>
      <c r="O374" s="16"/>
      <c r="P374" s="16"/>
      <c r="Q374" s="18">
        <v>0.1</v>
      </c>
      <c r="R374" s="16"/>
      <c r="S374" s="19">
        <v>0.18</v>
      </c>
      <c r="T374" s="16" t="s">
        <v>40</v>
      </c>
      <c r="U374" s="20">
        <v>2400.009</v>
      </c>
      <c r="V374" s="21"/>
      <c r="W374" s="21">
        <v>240.0009</v>
      </c>
      <c r="X374" s="21">
        <v>4795.2179820000001</v>
      </c>
      <c r="Y374" s="22">
        <v>7435.2278820000001</v>
      </c>
      <c r="Z374" s="23">
        <v>171703360253</v>
      </c>
      <c r="AA374" s="24" t="s">
        <v>170</v>
      </c>
      <c r="AB374" t="s">
        <v>1811</v>
      </c>
      <c r="AC374">
        <v>2021</v>
      </c>
      <c r="AD374">
        <v>2023</v>
      </c>
      <c r="AF374" s="37">
        <f>VLOOKUP(AB374,Sheet2!$C$3:$E$8,3,FALSE)</f>
        <v>0.5</v>
      </c>
      <c r="AG374" s="11">
        <f t="shared" si="10"/>
        <v>12000.045</v>
      </c>
    </row>
    <row r="375" spans="1:33">
      <c r="A375" s="2">
        <f t="shared" si="11"/>
        <v>372</v>
      </c>
      <c r="B375" s="2">
        <v>151</v>
      </c>
      <c r="C375" s="3" t="s">
        <v>966</v>
      </c>
      <c r="D375" s="4" t="s">
        <v>1010</v>
      </c>
      <c r="E375" s="4" t="s">
        <v>1778</v>
      </c>
      <c r="F375" s="2">
        <v>1577</v>
      </c>
      <c r="G375" s="6"/>
      <c r="H375" s="5">
        <v>3</v>
      </c>
      <c r="I375" s="4" t="s">
        <v>22</v>
      </c>
      <c r="J375" s="15">
        <v>23936.889999999901</v>
      </c>
      <c r="K375" s="16">
        <v>23936.889999999901</v>
      </c>
      <c r="L375" s="17">
        <v>848190</v>
      </c>
      <c r="M375" s="18">
        <v>7.4999999999999997E-2</v>
      </c>
      <c r="N375" s="16"/>
      <c r="O375" s="16"/>
      <c r="P375" s="16"/>
      <c r="Q375" s="18">
        <v>0.1</v>
      </c>
      <c r="R375" s="16"/>
      <c r="S375" s="19">
        <v>0.18</v>
      </c>
      <c r="T375" s="16" t="s">
        <v>1011</v>
      </c>
      <c r="U375" s="20">
        <v>1795.2667499999925</v>
      </c>
      <c r="V375" s="21"/>
      <c r="W375" s="21">
        <v>179.52667499999927</v>
      </c>
      <c r="X375" s="21">
        <v>4664.1030164999811</v>
      </c>
      <c r="Y375" s="22">
        <v>6638.8964414999728</v>
      </c>
      <c r="Z375" s="23"/>
      <c r="AA375" s="24"/>
      <c r="AB375" t="s">
        <v>1810</v>
      </c>
      <c r="AC375">
        <v>2021</v>
      </c>
      <c r="AD375">
        <v>2023</v>
      </c>
      <c r="AF375" s="37">
        <f>VLOOKUP(AB375,Sheet2!$C$3:$E$8,3,FALSE)</f>
        <v>0.1</v>
      </c>
      <c r="AG375" s="11">
        <f t="shared" si="10"/>
        <v>21543.20099999991</v>
      </c>
    </row>
    <row r="376" spans="1:33">
      <c r="A376" s="2">
        <f t="shared" si="11"/>
        <v>373</v>
      </c>
      <c r="B376" s="2">
        <v>132</v>
      </c>
      <c r="C376" s="3" t="s">
        <v>423</v>
      </c>
      <c r="D376" s="4" t="s">
        <v>633</v>
      </c>
      <c r="E376" s="4" t="s">
        <v>1562</v>
      </c>
      <c r="F376" s="2">
        <v>17461</v>
      </c>
      <c r="G376" s="6"/>
      <c r="H376" s="5">
        <v>1</v>
      </c>
      <c r="I376" s="4" t="s">
        <v>27</v>
      </c>
      <c r="J376" s="15">
        <v>23697.75</v>
      </c>
      <c r="K376" s="16">
        <v>23697.75</v>
      </c>
      <c r="L376" s="17">
        <v>84219900</v>
      </c>
      <c r="M376" s="18">
        <v>0.1</v>
      </c>
      <c r="N376" s="16"/>
      <c r="O376" s="16"/>
      <c r="P376" s="16"/>
      <c r="Q376" s="18">
        <v>0.1</v>
      </c>
      <c r="R376" s="16"/>
      <c r="S376" s="19">
        <v>0.18</v>
      </c>
      <c r="T376" s="16" t="s">
        <v>25</v>
      </c>
      <c r="U376" s="20">
        <v>2369.7750000000001</v>
      </c>
      <c r="V376" s="21"/>
      <c r="W376" s="21">
        <v>236.97750000000002</v>
      </c>
      <c r="X376" s="21">
        <v>4734.8104499999999</v>
      </c>
      <c r="Y376" s="22">
        <v>7341.5629499999995</v>
      </c>
      <c r="Z376" s="23">
        <v>171803185595</v>
      </c>
      <c r="AA376" s="24" t="s">
        <v>425</v>
      </c>
      <c r="AB376" t="s">
        <v>1810</v>
      </c>
      <c r="AC376">
        <v>2021</v>
      </c>
      <c r="AD376">
        <v>2023</v>
      </c>
      <c r="AF376" s="37">
        <f>VLOOKUP(AB376,Sheet2!$C$3:$E$8,3,FALSE)</f>
        <v>0.1</v>
      </c>
      <c r="AG376" s="11">
        <f t="shared" si="10"/>
        <v>21327.975000000002</v>
      </c>
    </row>
    <row r="377" spans="1:33">
      <c r="A377" s="2">
        <f t="shared" si="11"/>
        <v>374</v>
      </c>
      <c r="B377" s="2">
        <v>135</v>
      </c>
      <c r="C377" s="3" t="s">
        <v>423</v>
      </c>
      <c r="D377" s="4" t="s">
        <v>636</v>
      </c>
      <c r="E377" s="4" t="s">
        <v>1565</v>
      </c>
      <c r="F377" s="2">
        <v>17464</v>
      </c>
      <c r="G377" s="6"/>
      <c r="H377" s="5">
        <v>1</v>
      </c>
      <c r="I377" s="4" t="s">
        <v>27</v>
      </c>
      <c r="J377" s="15">
        <v>23697.75</v>
      </c>
      <c r="K377" s="16">
        <v>23697.75</v>
      </c>
      <c r="L377" s="17">
        <v>84219900</v>
      </c>
      <c r="M377" s="18">
        <v>0.1</v>
      </c>
      <c r="N377" s="16"/>
      <c r="O377" s="16"/>
      <c r="P377" s="16"/>
      <c r="Q377" s="18">
        <v>0.1</v>
      </c>
      <c r="R377" s="16"/>
      <c r="S377" s="19">
        <v>0.18</v>
      </c>
      <c r="T377" s="16" t="s">
        <v>25</v>
      </c>
      <c r="U377" s="20">
        <v>2369.7750000000001</v>
      </c>
      <c r="V377" s="21"/>
      <c r="W377" s="21">
        <v>236.97750000000002</v>
      </c>
      <c r="X377" s="21">
        <v>4734.8104499999999</v>
      </c>
      <c r="Y377" s="22">
        <v>7341.5629499999995</v>
      </c>
      <c r="Z377" s="23">
        <v>171803185595</v>
      </c>
      <c r="AA377" s="24" t="s">
        <v>425</v>
      </c>
      <c r="AB377" t="s">
        <v>1810</v>
      </c>
      <c r="AC377">
        <v>2021</v>
      </c>
      <c r="AD377">
        <v>2023</v>
      </c>
      <c r="AF377" s="37">
        <f>VLOOKUP(AB377,Sheet2!$C$3:$E$8,3,FALSE)</f>
        <v>0.1</v>
      </c>
      <c r="AG377" s="11">
        <f t="shared" si="10"/>
        <v>21327.975000000002</v>
      </c>
    </row>
    <row r="378" spans="1:33">
      <c r="A378" s="2">
        <f t="shared" si="11"/>
        <v>375</v>
      </c>
      <c r="B378" s="2">
        <v>137</v>
      </c>
      <c r="C378" s="3" t="s">
        <v>423</v>
      </c>
      <c r="D378" s="4" t="s">
        <v>638</v>
      </c>
      <c r="E378" s="4" t="s">
        <v>1567</v>
      </c>
      <c r="F378" s="2">
        <v>17466</v>
      </c>
      <c r="G378" s="6"/>
      <c r="H378" s="5">
        <v>1</v>
      </c>
      <c r="I378" s="4" t="s">
        <v>27</v>
      </c>
      <c r="J378" s="15">
        <v>23697.75</v>
      </c>
      <c r="K378" s="16">
        <v>23697.75</v>
      </c>
      <c r="L378" s="17">
        <v>84219900</v>
      </c>
      <c r="M378" s="18">
        <v>0.1</v>
      </c>
      <c r="N378" s="16"/>
      <c r="O378" s="16"/>
      <c r="P378" s="16"/>
      <c r="Q378" s="18">
        <v>0.1</v>
      </c>
      <c r="R378" s="16"/>
      <c r="S378" s="19">
        <v>0.18</v>
      </c>
      <c r="T378" s="16" t="s">
        <v>25</v>
      </c>
      <c r="U378" s="20">
        <v>2369.7750000000001</v>
      </c>
      <c r="V378" s="21"/>
      <c r="W378" s="21">
        <v>236.97750000000002</v>
      </c>
      <c r="X378" s="21">
        <v>4734.8104499999999</v>
      </c>
      <c r="Y378" s="22">
        <v>7341.5629499999995</v>
      </c>
      <c r="Z378" s="23">
        <v>171803185595</v>
      </c>
      <c r="AA378" s="24" t="s">
        <v>425</v>
      </c>
      <c r="AB378" t="s">
        <v>1810</v>
      </c>
      <c r="AC378">
        <v>2021</v>
      </c>
      <c r="AD378">
        <v>2023</v>
      </c>
      <c r="AF378" s="37">
        <f>VLOOKUP(AB378,Sheet2!$C$3:$E$8,3,FALSE)</f>
        <v>0.1</v>
      </c>
      <c r="AG378" s="11">
        <f t="shared" si="10"/>
        <v>21327.975000000002</v>
      </c>
    </row>
    <row r="379" spans="1:33">
      <c r="A379" s="2">
        <f t="shared" si="11"/>
        <v>376</v>
      </c>
      <c r="B379" s="2">
        <v>46</v>
      </c>
      <c r="C379" s="3" t="s">
        <v>37</v>
      </c>
      <c r="D379" s="4" t="s">
        <v>796</v>
      </c>
      <c r="E379" s="4" t="s">
        <v>1673</v>
      </c>
      <c r="F379" s="2">
        <v>71</v>
      </c>
      <c r="G379" s="6"/>
      <c r="H379" s="33">
        <v>16</v>
      </c>
      <c r="I379" s="4" t="s">
        <v>22</v>
      </c>
      <c r="J379" s="15">
        <v>23484.59</v>
      </c>
      <c r="K379" s="16">
        <v>23484.59</v>
      </c>
      <c r="L379" s="17">
        <v>85389000</v>
      </c>
      <c r="M379" s="18">
        <v>7.4999999999999997E-2</v>
      </c>
      <c r="N379" s="16"/>
      <c r="O379" s="16"/>
      <c r="P379" s="16"/>
      <c r="Q379" s="18">
        <v>0.1</v>
      </c>
      <c r="R379" s="16"/>
      <c r="S379" s="19">
        <v>0.18</v>
      </c>
      <c r="T379" s="16" t="s">
        <v>797</v>
      </c>
      <c r="U379" s="20">
        <v>1761.3442499999999</v>
      </c>
      <c r="V379" s="21"/>
      <c r="W379" s="21">
        <v>176.13442499999999</v>
      </c>
      <c r="X379" s="21">
        <v>4575.9723614999994</v>
      </c>
      <c r="Y379" s="22">
        <v>6513.4510364999987</v>
      </c>
      <c r="Z379" s="23"/>
      <c r="AA379" s="24"/>
      <c r="AB379" t="s">
        <v>1810</v>
      </c>
      <c r="AC379">
        <v>2021</v>
      </c>
      <c r="AD379">
        <v>2023</v>
      </c>
      <c r="AF379" s="37">
        <f>VLOOKUP(AB379,Sheet2!$C$3:$E$8,3,FALSE)</f>
        <v>0.1</v>
      </c>
      <c r="AG379" s="11">
        <f t="shared" si="10"/>
        <v>21136.131000000001</v>
      </c>
    </row>
    <row r="380" spans="1:33">
      <c r="A380" s="2">
        <f t="shared" si="11"/>
        <v>377</v>
      </c>
      <c r="B380" s="2">
        <v>132</v>
      </c>
      <c r="C380" s="3" t="s">
        <v>268</v>
      </c>
      <c r="D380" s="4" t="s">
        <v>379</v>
      </c>
      <c r="E380" s="4" t="s">
        <v>1371</v>
      </c>
      <c r="F380" s="2">
        <v>2340</v>
      </c>
      <c r="G380" s="6"/>
      <c r="H380" s="33">
        <v>1</v>
      </c>
      <c r="I380" s="4" t="s">
        <v>22</v>
      </c>
      <c r="J380" s="15">
        <v>23273.88</v>
      </c>
      <c r="K380" s="16">
        <v>23273.88</v>
      </c>
      <c r="L380" s="17">
        <v>85030090</v>
      </c>
      <c r="M380" s="18">
        <v>7.4999999999999997E-2</v>
      </c>
      <c r="N380" s="16"/>
      <c r="O380" s="16"/>
      <c r="P380" s="16"/>
      <c r="Q380" s="18">
        <v>0.1</v>
      </c>
      <c r="R380" s="16"/>
      <c r="S380" s="19">
        <v>0.18</v>
      </c>
      <c r="T380" s="16" t="s">
        <v>32</v>
      </c>
      <c r="U380" s="20">
        <v>1745.5409999999999</v>
      </c>
      <c r="V380" s="21"/>
      <c r="W380" s="21">
        <v>174.55410000000001</v>
      </c>
      <c r="X380" s="21">
        <v>4534.9155180000007</v>
      </c>
      <c r="Y380" s="22">
        <v>6455.0106180000002</v>
      </c>
      <c r="Z380" s="23">
        <v>171802178892</v>
      </c>
      <c r="AA380" s="24" t="s">
        <v>307</v>
      </c>
      <c r="AB380" t="s">
        <v>1810</v>
      </c>
      <c r="AC380">
        <v>2021</v>
      </c>
      <c r="AD380">
        <v>2023</v>
      </c>
      <c r="AF380" s="37">
        <f>VLOOKUP(AB380,Sheet2!$C$3:$E$8,3,FALSE)</f>
        <v>0.1</v>
      </c>
      <c r="AG380" s="11">
        <f t="shared" si="10"/>
        <v>20946.492000000002</v>
      </c>
    </row>
    <row r="381" spans="1:33">
      <c r="A381" s="2">
        <f t="shared" si="11"/>
        <v>378</v>
      </c>
      <c r="B381" s="2">
        <v>128</v>
      </c>
      <c r="C381" s="3" t="s">
        <v>612</v>
      </c>
      <c r="D381" s="4" t="s">
        <v>962</v>
      </c>
      <c r="E381" s="4" t="s">
        <v>1755</v>
      </c>
      <c r="F381" s="2">
        <v>848</v>
      </c>
      <c r="G381" s="6"/>
      <c r="H381" s="5">
        <v>6</v>
      </c>
      <c r="I381" s="4" t="s">
        <v>22</v>
      </c>
      <c r="J381" s="15">
        <v>23252.9</v>
      </c>
      <c r="K381" s="16">
        <v>23252.9</v>
      </c>
      <c r="L381" s="17">
        <v>84818030</v>
      </c>
      <c r="M381" s="18">
        <v>7.4999999999999997E-2</v>
      </c>
      <c r="N381" s="16"/>
      <c r="O381" s="16"/>
      <c r="P381" s="16"/>
      <c r="Q381" s="18">
        <v>0.1</v>
      </c>
      <c r="R381" s="16"/>
      <c r="S381" s="19">
        <v>0.18</v>
      </c>
      <c r="T381" s="16" t="s">
        <v>963</v>
      </c>
      <c r="U381" s="20">
        <v>1743.9675</v>
      </c>
      <c r="V381" s="21"/>
      <c r="W381" s="21">
        <v>174.39675</v>
      </c>
      <c r="X381" s="21">
        <v>4530.8275649999996</v>
      </c>
      <c r="Y381" s="22">
        <v>6449.1918150000001</v>
      </c>
      <c r="Z381" s="23"/>
      <c r="AA381" s="24"/>
      <c r="AB381" t="s">
        <v>1810</v>
      </c>
      <c r="AC381">
        <v>2021</v>
      </c>
      <c r="AD381">
        <v>2023</v>
      </c>
      <c r="AF381" s="37">
        <f>VLOOKUP(AB381,Sheet2!$C$3:$E$8,3,FALSE)</f>
        <v>0.1</v>
      </c>
      <c r="AG381" s="11">
        <f t="shared" si="10"/>
        <v>20927.61</v>
      </c>
    </row>
    <row r="382" spans="1:33">
      <c r="A382" s="2">
        <f t="shared" si="11"/>
        <v>379</v>
      </c>
      <c r="B382" s="2">
        <v>124</v>
      </c>
      <c r="C382" s="3" t="s">
        <v>268</v>
      </c>
      <c r="D382" s="4" t="s">
        <v>371</v>
      </c>
      <c r="E382" s="4" t="s">
        <v>1363</v>
      </c>
      <c r="F382" s="2">
        <v>2332</v>
      </c>
      <c r="G382" s="6"/>
      <c r="H382" s="33">
        <v>1</v>
      </c>
      <c r="I382" s="4" t="s">
        <v>22</v>
      </c>
      <c r="J382" s="15">
        <v>23131</v>
      </c>
      <c r="K382" s="16">
        <v>23131</v>
      </c>
      <c r="L382" s="17">
        <v>85030090</v>
      </c>
      <c r="M382" s="18">
        <v>7.4999999999999997E-2</v>
      </c>
      <c r="N382" s="16"/>
      <c r="O382" s="16"/>
      <c r="P382" s="16"/>
      <c r="Q382" s="18">
        <v>0.1</v>
      </c>
      <c r="R382" s="16"/>
      <c r="S382" s="19">
        <v>0.18</v>
      </c>
      <c r="T382" s="16" t="s">
        <v>32</v>
      </c>
      <c r="U382" s="20">
        <v>1734.825</v>
      </c>
      <c r="V382" s="21"/>
      <c r="W382" s="21">
        <v>173.48250000000002</v>
      </c>
      <c r="X382" s="21">
        <v>4507.0753500000001</v>
      </c>
      <c r="Y382" s="22">
        <v>6415.38285</v>
      </c>
      <c r="Z382" s="23">
        <v>171802178892</v>
      </c>
      <c r="AA382" s="24" t="s">
        <v>307</v>
      </c>
      <c r="AB382" t="s">
        <v>1810</v>
      </c>
      <c r="AC382">
        <v>2021</v>
      </c>
      <c r="AD382">
        <v>2023</v>
      </c>
      <c r="AF382" s="37">
        <f>VLOOKUP(AB382,Sheet2!$C$3:$E$8,3,FALSE)</f>
        <v>0.1</v>
      </c>
      <c r="AG382" s="11">
        <f t="shared" si="10"/>
        <v>20817.900000000001</v>
      </c>
    </row>
    <row r="383" spans="1:33">
      <c r="A383" s="2">
        <f t="shared" si="11"/>
        <v>380</v>
      </c>
      <c r="B383" s="2">
        <v>29</v>
      </c>
      <c r="C383" s="3" t="s">
        <v>452</v>
      </c>
      <c r="D383" s="4" t="s">
        <v>467</v>
      </c>
      <c r="E383" s="4" t="s">
        <v>1432</v>
      </c>
      <c r="F383" s="2">
        <v>4884</v>
      </c>
      <c r="G383" s="6"/>
      <c r="H383" s="33">
        <v>1</v>
      </c>
      <c r="I383" s="4" t="s">
        <v>22</v>
      </c>
      <c r="J383" s="15">
        <v>22897.59</v>
      </c>
      <c r="K383" s="16">
        <v>22897.59</v>
      </c>
      <c r="L383" s="17">
        <v>84213990</v>
      </c>
      <c r="M383" s="18">
        <v>7.4999999999999997E-2</v>
      </c>
      <c r="N383" s="16"/>
      <c r="O383" s="16"/>
      <c r="P383" s="16"/>
      <c r="Q383" s="18">
        <v>0.1</v>
      </c>
      <c r="R383" s="16"/>
      <c r="S383" s="19">
        <v>0.18</v>
      </c>
      <c r="T383" s="16" t="s">
        <v>25</v>
      </c>
      <c r="U383" s="20">
        <v>1717.31925</v>
      </c>
      <c r="V383" s="21"/>
      <c r="W383" s="21">
        <v>171.73192500000002</v>
      </c>
      <c r="X383" s="21">
        <v>4461.5954114999995</v>
      </c>
      <c r="Y383" s="22">
        <v>6350.6465864999991</v>
      </c>
      <c r="Z383" s="23">
        <v>171901244045</v>
      </c>
      <c r="AA383" s="24">
        <v>1002253</v>
      </c>
      <c r="AB383" t="s">
        <v>1810</v>
      </c>
      <c r="AC383">
        <v>2021</v>
      </c>
      <c r="AD383">
        <v>2023</v>
      </c>
      <c r="AF383" s="37">
        <f>VLOOKUP(AB383,Sheet2!$C$3:$E$8,3,FALSE)</f>
        <v>0.1</v>
      </c>
      <c r="AG383" s="11">
        <f t="shared" si="10"/>
        <v>20607.831000000002</v>
      </c>
    </row>
    <row r="384" spans="1:33">
      <c r="A384" s="2">
        <f t="shared" si="11"/>
        <v>381</v>
      </c>
      <c r="B384" s="2">
        <v>263</v>
      </c>
      <c r="C384" s="3" t="s">
        <v>615</v>
      </c>
      <c r="D384" s="4" t="s">
        <v>671</v>
      </c>
      <c r="E384" s="4" t="s">
        <v>1599</v>
      </c>
      <c r="F384" s="2">
        <v>18661</v>
      </c>
      <c r="G384" s="6"/>
      <c r="H384" s="33">
        <v>2</v>
      </c>
      <c r="I384" s="4" t="s">
        <v>22</v>
      </c>
      <c r="J384" s="15">
        <v>11442.12</v>
      </c>
      <c r="K384" s="16">
        <v>22884.240000000002</v>
      </c>
      <c r="L384" s="17">
        <v>84819090</v>
      </c>
      <c r="M384" s="18">
        <v>7.4999999999999997E-2</v>
      </c>
      <c r="N384" s="16"/>
      <c r="O384" s="16"/>
      <c r="P384" s="16"/>
      <c r="Q384" s="18">
        <v>0.1</v>
      </c>
      <c r="R384" s="16"/>
      <c r="S384" s="19">
        <v>0.18</v>
      </c>
      <c r="T384" s="16" t="s">
        <v>28</v>
      </c>
      <c r="U384" s="20">
        <v>1716.318</v>
      </c>
      <c r="V384" s="21"/>
      <c r="W384" s="21">
        <v>171.6318</v>
      </c>
      <c r="X384" s="21">
        <v>4458.9941639999997</v>
      </c>
      <c r="Y384" s="22">
        <v>6346.9439640000001</v>
      </c>
      <c r="Z384" s="23">
        <v>351800186603</v>
      </c>
      <c r="AA384" s="24">
        <v>3005002</v>
      </c>
      <c r="AB384" t="s">
        <v>1810</v>
      </c>
      <c r="AC384">
        <v>2021</v>
      </c>
      <c r="AD384">
        <v>2023</v>
      </c>
      <c r="AF384" s="37">
        <f>VLOOKUP(AB384,Sheet2!$C$3:$E$8,3,FALSE)</f>
        <v>0.1</v>
      </c>
      <c r="AG384" s="11">
        <f t="shared" si="10"/>
        <v>20595.816000000003</v>
      </c>
    </row>
    <row r="385" spans="1:33">
      <c r="A385" s="2">
        <f t="shared" si="11"/>
        <v>382</v>
      </c>
      <c r="B385" s="2">
        <v>71</v>
      </c>
      <c r="C385" s="3" t="s">
        <v>177</v>
      </c>
      <c r="D385" s="4" t="s">
        <v>845</v>
      </c>
      <c r="E385" s="4" t="s">
        <v>1698</v>
      </c>
      <c r="F385" s="2">
        <v>186</v>
      </c>
      <c r="G385" s="6"/>
      <c r="H385" s="5">
        <v>3</v>
      </c>
      <c r="I385" s="4" t="s">
        <v>22</v>
      </c>
      <c r="J385" s="15">
        <v>22832.639999999901</v>
      </c>
      <c r="K385" s="16">
        <v>22832.639999999901</v>
      </c>
      <c r="L385" s="17">
        <v>84149011</v>
      </c>
      <c r="M385" s="18">
        <v>7.4999999999999997E-2</v>
      </c>
      <c r="N385" s="16"/>
      <c r="O385" s="16"/>
      <c r="P385" s="16"/>
      <c r="Q385" s="18">
        <v>0.1</v>
      </c>
      <c r="R385" s="16"/>
      <c r="S385" s="19">
        <v>0.18</v>
      </c>
      <c r="T385" s="16" t="s">
        <v>846</v>
      </c>
      <c r="U385" s="20">
        <v>1712.4479999999926</v>
      </c>
      <c r="V385" s="21"/>
      <c r="W385" s="21">
        <v>171.24479999999926</v>
      </c>
      <c r="X385" s="21">
        <v>4448.9399039999807</v>
      </c>
      <c r="Y385" s="22">
        <v>6332.6327039999724</v>
      </c>
      <c r="Z385" s="23"/>
      <c r="AA385" s="24"/>
      <c r="AB385" t="s">
        <v>1810</v>
      </c>
      <c r="AC385">
        <v>2021</v>
      </c>
      <c r="AD385">
        <v>2023</v>
      </c>
      <c r="AF385" s="37">
        <f>VLOOKUP(AB385,Sheet2!$C$3:$E$8,3,FALSE)</f>
        <v>0.1</v>
      </c>
      <c r="AG385" s="11">
        <f t="shared" si="10"/>
        <v>20549.375999999913</v>
      </c>
    </row>
    <row r="386" spans="1:33">
      <c r="A386" s="2">
        <f t="shared" si="11"/>
        <v>383</v>
      </c>
      <c r="B386" s="2">
        <v>59</v>
      </c>
      <c r="C386" s="3" t="s">
        <v>448</v>
      </c>
      <c r="D386" s="4" t="s">
        <v>504</v>
      </c>
      <c r="E386" s="4" t="s">
        <v>1460</v>
      </c>
      <c r="F386" s="2">
        <v>7191</v>
      </c>
      <c r="G386" s="6"/>
      <c r="H386" s="33">
        <v>4</v>
      </c>
      <c r="I386" s="4" t="s">
        <v>22</v>
      </c>
      <c r="J386" s="15">
        <v>5687.8575000000001</v>
      </c>
      <c r="K386" s="16">
        <v>22751.43</v>
      </c>
      <c r="L386" s="17">
        <v>84229090</v>
      </c>
      <c r="M386" s="18">
        <v>7.4999999999999997E-2</v>
      </c>
      <c r="N386" s="16"/>
      <c r="O386" s="16"/>
      <c r="P386" s="16"/>
      <c r="Q386" s="18">
        <v>0.1</v>
      </c>
      <c r="R386" s="16"/>
      <c r="S386" s="19">
        <v>0.18</v>
      </c>
      <c r="T386" s="16" t="s">
        <v>496</v>
      </c>
      <c r="U386" s="20">
        <v>1706.35725</v>
      </c>
      <c r="V386" s="21"/>
      <c r="W386" s="21">
        <v>170.63572500000001</v>
      </c>
      <c r="X386" s="21">
        <v>4433.1161355000004</v>
      </c>
      <c r="Y386" s="22">
        <v>6310.1091105000005</v>
      </c>
      <c r="Z386" s="23">
        <v>171801924210</v>
      </c>
      <c r="AA386" s="24" t="s">
        <v>450</v>
      </c>
      <c r="AB386" t="s">
        <v>1810</v>
      </c>
      <c r="AC386">
        <v>2021</v>
      </c>
      <c r="AD386">
        <v>2023</v>
      </c>
      <c r="AF386" s="37">
        <f>VLOOKUP(AB386,Sheet2!$C$3:$E$8,3,FALSE)</f>
        <v>0.1</v>
      </c>
      <c r="AG386" s="11">
        <f t="shared" si="10"/>
        <v>20476.287</v>
      </c>
    </row>
    <row r="387" spans="1:33">
      <c r="A387" s="2">
        <f t="shared" si="11"/>
        <v>384</v>
      </c>
      <c r="B387" s="2">
        <v>45</v>
      </c>
      <c r="C387" s="3" t="s">
        <v>448</v>
      </c>
      <c r="D387" s="4" t="s">
        <v>488</v>
      </c>
      <c r="E387" s="4" t="s">
        <v>1446</v>
      </c>
      <c r="F387" s="2">
        <v>7177</v>
      </c>
      <c r="G387" s="6"/>
      <c r="H387" s="33">
        <v>8</v>
      </c>
      <c r="I387" s="4" t="s">
        <v>22</v>
      </c>
      <c r="J387" s="15">
        <v>2833.27</v>
      </c>
      <c r="K387" s="16">
        <v>22666.16</v>
      </c>
      <c r="L387" s="17">
        <v>84832000</v>
      </c>
      <c r="M387" s="18">
        <v>7.4999999999999997E-2</v>
      </c>
      <c r="N387" s="16"/>
      <c r="O387" s="16"/>
      <c r="P387" s="16"/>
      <c r="Q387" s="18">
        <v>0.1</v>
      </c>
      <c r="R387" s="16"/>
      <c r="S387" s="19">
        <v>0.18</v>
      </c>
      <c r="T387" s="16" t="s">
        <v>23</v>
      </c>
      <c r="U387" s="20">
        <v>1699.962</v>
      </c>
      <c r="V387" s="21"/>
      <c r="W387" s="21">
        <v>169.99620000000002</v>
      </c>
      <c r="X387" s="21">
        <v>4416.501276</v>
      </c>
      <c r="Y387" s="22">
        <v>6286.459476</v>
      </c>
      <c r="Z387" s="23">
        <v>171801924210</v>
      </c>
      <c r="AA387" s="24" t="s">
        <v>450</v>
      </c>
      <c r="AB387" t="s">
        <v>1810</v>
      </c>
      <c r="AC387">
        <v>2021</v>
      </c>
      <c r="AD387">
        <v>2023</v>
      </c>
      <c r="AF387" s="37">
        <f>VLOOKUP(AB387,Sheet2!$C$3:$E$8,3,FALSE)</f>
        <v>0.1</v>
      </c>
      <c r="AG387" s="11">
        <f t="shared" si="10"/>
        <v>20399.544000000002</v>
      </c>
    </row>
    <row r="388" spans="1:33">
      <c r="A388" s="2">
        <f t="shared" si="11"/>
        <v>385</v>
      </c>
      <c r="B388" s="2">
        <v>77</v>
      </c>
      <c r="C388" s="3" t="s">
        <v>296</v>
      </c>
      <c r="D388" s="4" t="s">
        <v>857</v>
      </c>
      <c r="E388" s="4" t="s">
        <v>1704</v>
      </c>
      <c r="F388" s="2">
        <v>242</v>
      </c>
      <c r="G388" s="6"/>
      <c r="H388" s="33">
        <v>1</v>
      </c>
      <c r="I388" s="4" t="s">
        <v>22</v>
      </c>
      <c r="J388" s="15">
        <v>22623.72</v>
      </c>
      <c r="K388" s="16">
        <v>22623.72</v>
      </c>
      <c r="L388" s="17">
        <v>850300</v>
      </c>
      <c r="M388" s="18">
        <v>7.4999999999999997E-2</v>
      </c>
      <c r="N388" s="16"/>
      <c r="O388" s="16"/>
      <c r="P388" s="16"/>
      <c r="Q388" s="18">
        <v>0.1</v>
      </c>
      <c r="R388" s="16"/>
      <c r="S388" s="19">
        <v>0.18</v>
      </c>
      <c r="T388" s="16" t="s">
        <v>858</v>
      </c>
      <c r="U388" s="20">
        <v>1696.779</v>
      </c>
      <c r="V388" s="21"/>
      <c r="W388" s="21">
        <v>169.67790000000002</v>
      </c>
      <c r="X388" s="21">
        <v>4408.2318419999992</v>
      </c>
      <c r="Y388" s="22">
        <v>6274.6887419999994</v>
      </c>
      <c r="Z388" s="23"/>
      <c r="AA388" s="24"/>
      <c r="AB388" t="s">
        <v>1810</v>
      </c>
      <c r="AC388">
        <v>2021</v>
      </c>
      <c r="AD388">
        <v>2023</v>
      </c>
      <c r="AF388" s="37">
        <f>VLOOKUP(AB388,Sheet2!$C$3:$E$8,3,FALSE)</f>
        <v>0.1</v>
      </c>
      <c r="AG388" s="11">
        <f t="shared" si="10"/>
        <v>20361.348000000002</v>
      </c>
    </row>
    <row r="389" spans="1:33">
      <c r="A389" s="2">
        <f t="shared" si="11"/>
        <v>386</v>
      </c>
      <c r="B389" s="2">
        <v>271</v>
      </c>
      <c r="C389" s="3" t="s">
        <v>615</v>
      </c>
      <c r="D389" s="4" t="s">
        <v>679</v>
      </c>
      <c r="E389" s="4" t="s">
        <v>1607</v>
      </c>
      <c r="F389" s="2">
        <v>18669</v>
      </c>
      <c r="G389" s="6"/>
      <c r="H389" s="33">
        <v>4</v>
      </c>
      <c r="I389" s="4" t="s">
        <v>22</v>
      </c>
      <c r="J389" s="15">
        <v>5644.4174999999996</v>
      </c>
      <c r="K389" s="16">
        <v>22577.67</v>
      </c>
      <c r="L389" s="17">
        <v>84819090</v>
      </c>
      <c r="M389" s="18">
        <v>7.4999999999999997E-2</v>
      </c>
      <c r="N389" s="16"/>
      <c r="O389" s="16"/>
      <c r="P389" s="16"/>
      <c r="Q389" s="18">
        <v>0.1</v>
      </c>
      <c r="R389" s="16"/>
      <c r="S389" s="19">
        <v>0.18</v>
      </c>
      <c r="T389" s="16" t="s">
        <v>28</v>
      </c>
      <c r="U389" s="20">
        <v>1693.3252499999999</v>
      </c>
      <c r="V389" s="21"/>
      <c r="W389" s="21">
        <v>169.332525</v>
      </c>
      <c r="X389" s="21">
        <v>4399.2589994999998</v>
      </c>
      <c r="Y389" s="22">
        <v>6261.9167744999995</v>
      </c>
      <c r="Z389" s="23">
        <v>351800186603</v>
      </c>
      <c r="AA389" s="24">
        <v>3005002</v>
      </c>
      <c r="AB389" t="s">
        <v>1810</v>
      </c>
      <c r="AC389">
        <v>2021</v>
      </c>
      <c r="AD389">
        <v>2023</v>
      </c>
      <c r="AF389" s="37">
        <f>VLOOKUP(AB389,Sheet2!$C$3:$E$8,3,FALSE)</f>
        <v>0.1</v>
      </c>
      <c r="AG389" s="11">
        <f t="shared" ref="AG389:AG452" si="12">K389*(1-AF389)</f>
        <v>20319.902999999998</v>
      </c>
    </row>
    <row r="390" spans="1:33">
      <c r="A390" s="2">
        <f t="shared" ref="A390:A453" si="13">A389+1</f>
        <v>387</v>
      </c>
      <c r="B390" s="2">
        <v>257</v>
      </c>
      <c r="C390" s="3" t="s">
        <v>615</v>
      </c>
      <c r="D390" s="4" t="s">
        <v>665</v>
      </c>
      <c r="E390" s="4" t="s">
        <v>1593</v>
      </c>
      <c r="F390" s="2">
        <v>18652</v>
      </c>
      <c r="G390" s="6"/>
      <c r="H390" s="33">
        <v>5</v>
      </c>
      <c r="I390" s="4" t="s">
        <v>22</v>
      </c>
      <c r="J390" s="15">
        <v>4515.2359999999999</v>
      </c>
      <c r="K390" s="16">
        <v>22576.18</v>
      </c>
      <c r="L390" s="17">
        <v>84819090</v>
      </c>
      <c r="M390" s="18">
        <v>7.4999999999999997E-2</v>
      </c>
      <c r="N390" s="16"/>
      <c r="O390" s="16"/>
      <c r="P390" s="16"/>
      <c r="Q390" s="18">
        <v>0.1</v>
      </c>
      <c r="R390" s="16"/>
      <c r="S390" s="19">
        <v>0.18</v>
      </c>
      <c r="T390" s="16" t="s">
        <v>28</v>
      </c>
      <c r="U390" s="20">
        <v>1693.2135000000001</v>
      </c>
      <c r="V390" s="21"/>
      <c r="W390" s="21">
        <v>169.32135000000002</v>
      </c>
      <c r="X390" s="21">
        <v>4398.9686730000003</v>
      </c>
      <c r="Y390" s="22">
        <v>6261.5035230000003</v>
      </c>
      <c r="Z390" s="23">
        <v>351800186603</v>
      </c>
      <c r="AA390" s="24">
        <v>3005002</v>
      </c>
      <c r="AB390" t="s">
        <v>1810</v>
      </c>
      <c r="AC390">
        <v>2021</v>
      </c>
      <c r="AD390">
        <v>2023</v>
      </c>
      <c r="AF390" s="37">
        <f>VLOOKUP(AB390,Sheet2!$C$3:$E$8,3,FALSE)</f>
        <v>0.1</v>
      </c>
      <c r="AG390" s="11">
        <f t="shared" si="12"/>
        <v>20318.562000000002</v>
      </c>
    </row>
    <row r="391" spans="1:33">
      <c r="A391" s="2">
        <f t="shared" si="13"/>
        <v>388</v>
      </c>
      <c r="B391" s="2">
        <v>107</v>
      </c>
      <c r="C391" s="3" t="s">
        <v>905</v>
      </c>
      <c r="D391" s="4" t="s">
        <v>918</v>
      </c>
      <c r="E391" s="4" t="s">
        <v>1734</v>
      </c>
      <c r="F391" s="2">
        <v>673</v>
      </c>
      <c r="G391" s="6"/>
      <c r="H391" s="5">
        <v>1</v>
      </c>
      <c r="I391" s="4" t="s">
        <v>22</v>
      </c>
      <c r="J391" s="15">
        <v>22269.23</v>
      </c>
      <c r="K391" s="16">
        <v>22269.23</v>
      </c>
      <c r="L391" s="17">
        <v>84834000</v>
      </c>
      <c r="M391" s="18">
        <v>7.4999999999999997E-2</v>
      </c>
      <c r="N391" s="16"/>
      <c r="O391" s="16"/>
      <c r="P391" s="16"/>
      <c r="Q391" s="18">
        <v>0.1</v>
      </c>
      <c r="R391" s="16"/>
      <c r="S391" s="19">
        <v>0.18</v>
      </c>
      <c r="T391" s="16" t="s">
        <v>919</v>
      </c>
      <c r="U391" s="20">
        <v>1670.1922499999998</v>
      </c>
      <c r="V391" s="21"/>
      <c r="W391" s="21">
        <v>167.01922500000001</v>
      </c>
      <c r="X391" s="21">
        <v>4339.1594654999999</v>
      </c>
      <c r="Y391" s="22">
        <v>6176.3709405</v>
      </c>
      <c r="Z391" s="23"/>
      <c r="AA391" s="24"/>
      <c r="AB391" t="s">
        <v>1810</v>
      </c>
      <c r="AC391">
        <v>2021</v>
      </c>
      <c r="AD391">
        <v>2023</v>
      </c>
      <c r="AF391" s="37">
        <f>VLOOKUP(AB391,Sheet2!$C$3:$E$8,3,FALSE)</f>
        <v>0.1</v>
      </c>
      <c r="AG391" s="11">
        <f t="shared" si="12"/>
        <v>20042.307000000001</v>
      </c>
    </row>
    <row r="392" spans="1:33">
      <c r="A392" s="2">
        <f t="shared" si="13"/>
        <v>389</v>
      </c>
      <c r="B392" s="2">
        <v>56</v>
      </c>
      <c r="C392" s="3" t="s">
        <v>448</v>
      </c>
      <c r="D392" s="4" t="s">
        <v>501</v>
      </c>
      <c r="E392" s="4" t="s">
        <v>1457</v>
      </c>
      <c r="F392" s="2">
        <v>7188</v>
      </c>
      <c r="G392" s="6"/>
      <c r="H392" s="33">
        <v>1</v>
      </c>
      <c r="I392" s="4" t="s">
        <v>22</v>
      </c>
      <c r="J392" s="15">
        <v>22260.17</v>
      </c>
      <c r="K392" s="16">
        <v>22260.17</v>
      </c>
      <c r="L392" s="17">
        <v>84229090</v>
      </c>
      <c r="M392" s="18">
        <v>7.4999999999999997E-2</v>
      </c>
      <c r="N392" s="16"/>
      <c r="O392" s="16"/>
      <c r="P392" s="16"/>
      <c r="Q392" s="18">
        <v>0.1</v>
      </c>
      <c r="R392" s="16"/>
      <c r="S392" s="19">
        <v>0.18</v>
      </c>
      <c r="T392" s="16" t="s">
        <v>496</v>
      </c>
      <c r="U392" s="20">
        <v>1669.5127499999999</v>
      </c>
      <c r="V392" s="21"/>
      <c r="W392" s="21">
        <v>166.95127500000001</v>
      </c>
      <c r="X392" s="21">
        <v>4337.3941244999996</v>
      </c>
      <c r="Y392" s="22">
        <v>6173.8581494999999</v>
      </c>
      <c r="Z392" s="23">
        <v>171801924210</v>
      </c>
      <c r="AA392" s="24" t="s">
        <v>450</v>
      </c>
      <c r="AB392" t="s">
        <v>1810</v>
      </c>
      <c r="AC392">
        <v>2021</v>
      </c>
      <c r="AD392">
        <v>2023</v>
      </c>
      <c r="AF392" s="37">
        <f>VLOOKUP(AB392,Sheet2!$C$3:$E$8,3,FALSE)</f>
        <v>0.1</v>
      </c>
      <c r="AG392" s="11">
        <f t="shared" si="12"/>
        <v>20034.152999999998</v>
      </c>
    </row>
    <row r="393" spans="1:33">
      <c r="A393" s="2">
        <f t="shared" si="13"/>
        <v>390</v>
      </c>
      <c r="B393" s="2">
        <v>31</v>
      </c>
      <c r="C393" s="3" t="s">
        <v>43</v>
      </c>
      <c r="D393" s="4" t="s">
        <v>766</v>
      </c>
      <c r="E393" s="4" t="s">
        <v>1658</v>
      </c>
      <c r="F393" s="2">
        <v>56</v>
      </c>
      <c r="G393" s="6"/>
      <c r="H393" s="33">
        <v>64</v>
      </c>
      <c r="I393" s="4" t="s">
        <v>22</v>
      </c>
      <c r="J393" s="15">
        <v>22227.200000000001</v>
      </c>
      <c r="K393" s="16">
        <v>22227.200000000001</v>
      </c>
      <c r="L393" s="17">
        <v>85389000</v>
      </c>
      <c r="M393" s="18">
        <v>7.4999999999999997E-2</v>
      </c>
      <c r="N393" s="16"/>
      <c r="O393" s="16"/>
      <c r="P393" s="16"/>
      <c r="Q393" s="18">
        <v>0.1</v>
      </c>
      <c r="R393" s="16"/>
      <c r="S393" s="19">
        <v>0.18</v>
      </c>
      <c r="T393" s="16" t="s">
        <v>767</v>
      </c>
      <c r="U393" s="20">
        <v>1667.04</v>
      </c>
      <c r="V393" s="21"/>
      <c r="W393" s="21">
        <v>166.70400000000001</v>
      </c>
      <c r="X393" s="21">
        <v>4330.9699200000005</v>
      </c>
      <c r="Y393" s="22">
        <v>6164.7139200000001</v>
      </c>
      <c r="Z393" s="23"/>
      <c r="AA393" s="24"/>
      <c r="AB393" t="s">
        <v>1810</v>
      </c>
      <c r="AC393">
        <v>2021</v>
      </c>
      <c r="AD393">
        <v>2023</v>
      </c>
      <c r="AF393" s="37">
        <f>VLOOKUP(AB393,Sheet2!$C$3:$E$8,3,FALSE)</f>
        <v>0.1</v>
      </c>
      <c r="AG393" s="11">
        <f t="shared" si="12"/>
        <v>20004.48</v>
      </c>
    </row>
    <row r="394" spans="1:33">
      <c r="A394" s="2">
        <f t="shared" si="13"/>
        <v>391</v>
      </c>
      <c r="B394" s="2">
        <v>193</v>
      </c>
      <c r="C394" s="3" t="s">
        <v>37</v>
      </c>
      <c r="D394" s="4" t="s">
        <v>163</v>
      </c>
      <c r="E394" s="4" t="s">
        <v>1180</v>
      </c>
      <c r="F394" s="2">
        <v>1119</v>
      </c>
      <c r="G394" s="6"/>
      <c r="H394" s="5">
        <v>1</v>
      </c>
      <c r="I394" s="4" t="s">
        <v>22</v>
      </c>
      <c r="J394" s="15">
        <v>22077</v>
      </c>
      <c r="K394" s="16">
        <v>22077</v>
      </c>
      <c r="L394" s="17">
        <v>84149090</v>
      </c>
      <c r="M394" s="18">
        <v>7.4999999999999997E-2</v>
      </c>
      <c r="N394" s="16"/>
      <c r="O394" s="16"/>
      <c r="P394" s="16"/>
      <c r="Q394" s="18">
        <v>0.1</v>
      </c>
      <c r="R394" s="16"/>
      <c r="S394" s="19">
        <v>0.18</v>
      </c>
      <c r="T394" s="16" t="s">
        <v>26</v>
      </c>
      <c r="U394" s="20">
        <v>1655.7749999999999</v>
      </c>
      <c r="V394" s="21"/>
      <c r="W394" s="21">
        <v>165.57749999999999</v>
      </c>
      <c r="X394" s="21">
        <v>4301.70345</v>
      </c>
      <c r="Y394" s="22">
        <v>6123.0559499999999</v>
      </c>
      <c r="Z394" s="23">
        <v>171900089082</v>
      </c>
      <c r="AA394" s="24">
        <v>1000171</v>
      </c>
      <c r="AB394" t="s">
        <v>1810</v>
      </c>
      <c r="AC394">
        <v>2021</v>
      </c>
      <c r="AD394">
        <v>2023</v>
      </c>
      <c r="AF394" s="37">
        <f>VLOOKUP(AB394,Sheet2!$C$3:$E$8,3,FALSE)</f>
        <v>0.1</v>
      </c>
      <c r="AG394" s="11">
        <f t="shared" si="12"/>
        <v>19869.3</v>
      </c>
    </row>
    <row r="395" spans="1:33">
      <c r="A395" s="2">
        <f t="shared" si="13"/>
        <v>392</v>
      </c>
      <c r="B395" s="2">
        <v>104</v>
      </c>
      <c r="C395" s="3" t="s">
        <v>905</v>
      </c>
      <c r="D395" s="4" t="s">
        <v>912</v>
      </c>
      <c r="E395" s="4" t="s">
        <v>1731</v>
      </c>
      <c r="F395" s="2">
        <v>670</v>
      </c>
      <c r="G395" s="6"/>
      <c r="H395" s="33">
        <v>1</v>
      </c>
      <c r="I395" s="4" t="s">
        <v>22</v>
      </c>
      <c r="J395" s="15">
        <v>21887.029999999901</v>
      </c>
      <c r="K395" s="16">
        <v>21887.029999999901</v>
      </c>
      <c r="L395" s="17">
        <v>84834000</v>
      </c>
      <c r="M395" s="18">
        <v>7.4999999999999997E-2</v>
      </c>
      <c r="N395" s="16"/>
      <c r="O395" s="16"/>
      <c r="P395" s="16"/>
      <c r="Q395" s="18">
        <v>0.1</v>
      </c>
      <c r="R395" s="16"/>
      <c r="S395" s="19">
        <v>0.18</v>
      </c>
      <c r="T395" s="16" t="s">
        <v>913</v>
      </c>
      <c r="U395" s="20">
        <v>1641.5272499999926</v>
      </c>
      <c r="V395" s="21"/>
      <c r="W395" s="21">
        <v>164.15272499999926</v>
      </c>
      <c r="X395" s="21">
        <v>4264.6877954999809</v>
      </c>
      <c r="Y395" s="22">
        <v>6070.3677704999727</v>
      </c>
      <c r="Z395" s="23"/>
      <c r="AA395" s="24"/>
      <c r="AB395" t="s">
        <v>1812</v>
      </c>
      <c r="AC395">
        <v>2021</v>
      </c>
      <c r="AD395">
        <v>2023</v>
      </c>
      <c r="AF395" s="47">
        <v>0</v>
      </c>
      <c r="AG395" s="11">
        <f t="shared" si="12"/>
        <v>21887.029999999901</v>
      </c>
    </row>
    <row r="396" spans="1:33">
      <c r="A396" s="2">
        <f t="shared" si="13"/>
        <v>393</v>
      </c>
      <c r="B396" s="2">
        <v>296</v>
      </c>
      <c r="C396" s="3" t="s">
        <v>448</v>
      </c>
      <c r="D396" s="4" t="s">
        <v>449</v>
      </c>
      <c r="E396" s="4" t="s">
        <v>1420</v>
      </c>
      <c r="F396" s="2">
        <v>4821</v>
      </c>
      <c r="G396" s="6"/>
      <c r="H396" s="5">
        <v>2</v>
      </c>
      <c r="I396" s="4" t="s">
        <v>22</v>
      </c>
      <c r="J396" s="15">
        <v>10900.29</v>
      </c>
      <c r="K396" s="16">
        <v>21800.58</v>
      </c>
      <c r="L396" s="17">
        <v>84821090</v>
      </c>
      <c r="M396" s="18">
        <v>7.4999999999999997E-2</v>
      </c>
      <c r="N396" s="16"/>
      <c r="O396" s="16"/>
      <c r="P396" s="16"/>
      <c r="Q396" s="18">
        <v>0.1</v>
      </c>
      <c r="R396" s="16"/>
      <c r="S396" s="19">
        <v>0.18</v>
      </c>
      <c r="T396" s="16" t="s">
        <v>47</v>
      </c>
      <c r="U396" s="20">
        <v>1635.0435</v>
      </c>
      <c r="V396" s="21"/>
      <c r="W396" s="21">
        <v>163.50435000000002</v>
      </c>
      <c r="X396" s="21">
        <v>4247.8430129999997</v>
      </c>
      <c r="Y396" s="22">
        <v>6046.3908629999996</v>
      </c>
      <c r="Z396" s="23">
        <v>171801924210</v>
      </c>
      <c r="AA396" s="24" t="s">
        <v>450</v>
      </c>
      <c r="AB396" t="s">
        <v>1810</v>
      </c>
      <c r="AC396">
        <v>2021</v>
      </c>
      <c r="AD396">
        <v>2023</v>
      </c>
      <c r="AF396" s="37">
        <f>VLOOKUP(AB396,Sheet2!$C$3:$E$8,3,FALSE)</f>
        <v>0.1</v>
      </c>
      <c r="AG396" s="11">
        <f t="shared" si="12"/>
        <v>19620.522000000001</v>
      </c>
    </row>
    <row r="397" spans="1:33">
      <c r="A397" s="2">
        <f t="shared" si="13"/>
        <v>394</v>
      </c>
      <c r="B397" s="2">
        <v>96</v>
      </c>
      <c r="C397" s="3" t="s">
        <v>441</v>
      </c>
      <c r="D397" s="4" t="s">
        <v>894</v>
      </c>
      <c r="E397" s="4" t="s">
        <v>1723</v>
      </c>
      <c r="F397" s="2">
        <v>496</v>
      </c>
      <c r="G397" s="6"/>
      <c r="H397" s="33">
        <v>2300</v>
      </c>
      <c r="I397" s="4" t="s">
        <v>22</v>
      </c>
      <c r="J397" s="15">
        <v>21790.9199999999</v>
      </c>
      <c r="K397" s="16">
        <v>21790.9199999999</v>
      </c>
      <c r="L397" s="17">
        <v>73182100</v>
      </c>
      <c r="M397" s="18">
        <v>7.4999999999999997E-2</v>
      </c>
      <c r="N397" s="16"/>
      <c r="O397" s="16"/>
      <c r="P397" s="16"/>
      <c r="Q397" s="18">
        <v>0.1</v>
      </c>
      <c r="R397" s="16"/>
      <c r="S397" s="19">
        <v>0.18</v>
      </c>
      <c r="T397" s="16" t="s">
        <v>895</v>
      </c>
      <c r="U397" s="20">
        <v>1634.3189999999925</v>
      </c>
      <c r="V397" s="21"/>
      <c r="W397" s="21">
        <v>163.43189999999925</v>
      </c>
      <c r="X397" s="21">
        <v>4245.9607619999806</v>
      </c>
      <c r="Y397" s="22">
        <v>6043.7116619999724</v>
      </c>
      <c r="Z397" s="23"/>
      <c r="AA397" s="24"/>
      <c r="AB397" t="s">
        <v>1810</v>
      </c>
      <c r="AC397">
        <v>2021</v>
      </c>
      <c r="AD397">
        <v>2023</v>
      </c>
      <c r="AF397" s="37">
        <f>VLOOKUP(AB397,Sheet2!$C$3:$E$8,3,FALSE)</f>
        <v>0.1</v>
      </c>
      <c r="AG397" s="11">
        <f t="shared" si="12"/>
        <v>19611.82799999991</v>
      </c>
    </row>
    <row r="398" spans="1:33">
      <c r="A398" s="2">
        <f t="shared" si="13"/>
        <v>395</v>
      </c>
      <c r="B398" s="2">
        <v>164</v>
      </c>
      <c r="C398" s="3" t="s">
        <v>643</v>
      </c>
      <c r="D398" s="4" t="s">
        <v>1036</v>
      </c>
      <c r="E398" s="4" t="s">
        <v>1791</v>
      </c>
      <c r="F398" s="2">
        <v>1661</v>
      </c>
      <c r="G398" s="6"/>
      <c r="H398" s="33">
        <v>1</v>
      </c>
      <c r="I398" s="4" t="s">
        <v>22</v>
      </c>
      <c r="J398" s="15">
        <v>21772.9</v>
      </c>
      <c r="K398" s="16">
        <v>21772.9</v>
      </c>
      <c r="L398" s="17">
        <v>85389000</v>
      </c>
      <c r="M398" s="18">
        <v>7.4999999999999997E-2</v>
      </c>
      <c r="N398" s="16"/>
      <c r="O398" s="16"/>
      <c r="P398" s="16"/>
      <c r="Q398" s="18">
        <v>0.1</v>
      </c>
      <c r="R398" s="16"/>
      <c r="S398" s="19">
        <v>0.18</v>
      </c>
      <c r="T398" s="16" t="s">
        <v>1037</v>
      </c>
      <c r="U398" s="20">
        <v>1632.9675</v>
      </c>
      <c r="V398" s="21"/>
      <c r="W398" s="21">
        <v>163.29675</v>
      </c>
      <c r="X398" s="21">
        <v>4242.4495649999999</v>
      </c>
      <c r="Y398" s="22">
        <v>6038.7138150000001</v>
      </c>
      <c r="Z398" s="23"/>
      <c r="AA398" s="24"/>
      <c r="AB398" t="s">
        <v>1810</v>
      </c>
      <c r="AC398">
        <v>2021</v>
      </c>
      <c r="AD398">
        <v>2023</v>
      </c>
      <c r="AF398" s="37">
        <f>VLOOKUP(AB398,Sheet2!$C$3:$E$8,3,FALSE)</f>
        <v>0.1</v>
      </c>
      <c r="AG398" s="11">
        <f t="shared" si="12"/>
        <v>19595.61</v>
      </c>
    </row>
    <row r="399" spans="1:33">
      <c r="A399" s="2">
        <f t="shared" si="13"/>
        <v>396</v>
      </c>
      <c r="B399" s="2">
        <v>175</v>
      </c>
      <c r="C399" s="3" t="s">
        <v>37</v>
      </c>
      <c r="D399" s="4" t="s">
        <v>144</v>
      </c>
      <c r="E399" s="4" t="s">
        <v>1162</v>
      </c>
      <c r="F399" s="2">
        <v>815</v>
      </c>
      <c r="G399" s="6"/>
      <c r="H399" s="5">
        <v>2</v>
      </c>
      <c r="I399" s="4" t="s">
        <v>22</v>
      </c>
      <c r="J399" s="15">
        <v>10812</v>
      </c>
      <c r="K399" s="16">
        <v>21624</v>
      </c>
      <c r="L399" s="17">
        <v>40169320</v>
      </c>
      <c r="M399" s="18">
        <v>0.1</v>
      </c>
      <c r="N399" s="16"/>
      <c r="O399" s="16"/>
      <c r="P399" s="16"/>
      <c r="Q399" s="18">
        <v>0.1</v>
      </c>
      <c r="R399" s="16"/>
      <c r="S399" s="19">
        <v>0.18</v>
      </c>
      <c r="T399" s="16" t="s">
        <v>40</v>
      </c>
      <c r="U399" s="20">
        <v>2162.4</v>
      </c>
      <c r="V399" s="21"/>
      <c r="W399" s="21">
        <v>216.24</v>
      </c>
      <c r="X399" s="21">
        <v>4320.4752000000008</v>
      </c>
      <c r="Y399" s="22">
        <v>6699.1152000000011</v>
      </c>
      <c r="Z399" s="23">
        <v>171901200074</v>
      </c>
      <c r="AA399" s="24" t="s">
        <v>83</v>
      </c>
      <c r="AB399" t="s">
        <v>1811</v>
      </c>
      <c r="AC399">
        <v>2021</v>
      </c>
      <c r="AD399">
        <v>2023</v>
      </c>
      <c r="AF399" s="37">
        <f>VLOOKUP(AB399,Sheet2!$C$3:$E$8,3,FALSE)</f>
        <v>0.5</v>
      </c>
      <c r="AG399" s="11">
        <f t="shared" si="12"/>
        <v>10812</v>
      </c>
    </row>
    <row r="400" spans="1:33">
      <c r="A400" s="2">
        <f t="shared" si="13"/>
        <v>397</v>
      </c>
      <c r="B400" s="2">
        <v>38</v>
      </c>
      <c r="C400" s="3" t="s">
        <v>476</v>
      </c>
      <c r="D400" s="4" t="s">
        <v>479</v>
      </c>
      <c r="E400" s="4" t="s">
        <v>1439</v>
      </c>
      <c r="F400" s="2">
        <v>6856</v>
      </c>
      <c r="G400" s="6"/>
      <c r="H400" s="33">
        <v>2</v>
      </c>
      <c r="I400" s="4" t="s">
        <v>27</v>
      </c>
      <c r="J400" s="15">
        <v>10756.7</v>
      </c>
      <c r="K400" s="16">
        <v>21513.4</v>
      </c>
      <c r="L400" s="17">
        <v>73072900</v>
      </c>
      <c r="M400" s="18">
        <v>0.25</v>
      </c>
      <c r="N400" s="16"/>
      <c r="O400" s="16"/>
      <c r="P400" s="16"/>
      <c r="Q400" s="18">
        <v>0.1</v>
      </c>
      <c r="R400" s="16"/>
      <c r="S400" s="19">
        <v>0.18</v>
      </c>
      <c r="T400" s="16" t="s">
        <v>393</v>
      </c>
      <c r="U400" s="20">
        <v>5378.35</v>
      </c>
      <c r="V400" s="21"/>
      <c r="W400" s="21">
        <v>537.83500000000004</v>
      </c>
      <c r="X400" s="21">
        <v>4937.3252999999995</v>
      </c>
      <c r="Y400" s="22">
        <v>10853.5103</v>
      </c>
      <c r="Z400" s="23">
        <v>171800556900</v>
      </c>
      <c r="AA400" s="24" t="s">
        <v>478</v>
      </c>
      <c r="AB400" t="s">
        <v>1810</v>
      </c>
      <c r="AC400">
        <v>2021</v>
      </c>
      <c r="AD400">
        <v>2023</v>
      </c>
      <c r="AF400" s="37">
        <f>VLOOKUP(AB400,Sheet2!$C$3:$E$8,3,FALSE)</f>
        <v>0.1</v>
      </c>
      <c r="AG400" s="11">
        <f t="shared" si="12"/>
        <v>19362.060000000001</v>
      </c>
    </row>
    <row r="401" spans="1:33">
      <c r="A401" s="2">
        <f t="shared" si="13"/>
        <v>398</v>
      </c>
      <c r="B401" s="2">
        <v>46</v>
      </c>
      <c r="C401" s="3" t="s">
        <v>448</v>
      </c>
      <c r="D401" s="4" t="s">
        <v>489</v>
      </c>
      <c r="E401" s="4" t="s">
        <v>1447</v>
      </c>
      <c r="F401" s="2">
        <v>7178</v>
      </c>
      <c r="G401" s="6"/>
      <c r="H401" s="5">
        <v>2</v>
      </c>
      <c r="I401" s="4" t="s">
        <v>22</v>
      </c>
      <c r="J401" s="15">
        <v>10690.79</v>
      </c>
      <c r="K401" s="16">
        <v>21381.58</v>
      </c>
      <c r="L401" s="17">
        <v>83024900</v>
      </c>
      <c r="M401" s="18">
        <v>0.15</v>
      </c>
      <c r="N401" s="16"/>
      <c r="O401" s="16"/>
      <c r="P401" s="16"/>
      <c r="Q401" s="18">
        <v>0.1</v>
      </c>
      <c r="R401" s="16"/>
      <c r="S401" s="19">
        <v>0.18</v>
      </c>
      <c r="T401" s="16" t="s">
        <v>149</v>
      </c>
      <c r="U401" s="20">
        <v>3207.2370000000001</v>
      </c>
      <c r="V401" s="21"/>
      <c r="W401" s="21">
        <v>320.72370000000001</v>
      </c>
      <c r="X401" s="21">
        <v>4483.717326</v>
      </c>
      <c r="Y401" s="22">
        <v>8011.6780259999996</v>
      </c>
      <c r="Z401" s="23">
        <v>171801924210</v>
      </c>
      <c r="AA401" s="24" t="s">
        <v>450</v>
      </c>
      <c r="AB401" t="s">
        <v>1810</v>
      </c>
      <c r="AC401">
        <v>2021</v>
      </c>
      <c r="AD401">
        <v>2023</v>
      </c>
      <c r="AF401" s="37">
        <f>VLOOKUP(AB401,Sheet2!$C$3:$E$8,3,FALSE)</f>
        <v>0.1</v>
      </c>
      <c r="AG401" s="11">
        <f t="shared" si="12"/>
        <v>19243.422000000002</v>
      </c>
    </row>
    <row r="402" spans="1:33">
      <c r="A402" s="2">
        <f t="shared" si="13"/>
        <v>399</v>
      </c>
      <c r="B402" s="2">
        <v>276</v>
      </c>
      <c r="C402" s="3" t="s">
        <v>426</v>
      </c>
      <c r="D402" s="4" t="s">
        <v>431</v>
      </c>
      <c r="E402" s="4" t="s">
        <v>1408</v>
      </c>
      <c r="F402" s="2">
        <v>4430</v>
      </c>
      <c r="G402" s="6"/>
      <c r="H402" s="33">
        <v>6</v>
      </c>
      <c r="I402" s="4" t="s">
        <v>22</v>
      </c>
      <c r="J402" s="15">
        <v>3558.1016666666669</v>
      </c>
      <c r="K402" s="16">
        <v>21348.61</v>
      </c>
      <c r="L402" s="17">
        <v>84313100</v>
      </c>
      <c r="M402" s="18">
        <v>7.4999999999999997E-2</v>
      </c>
      <c r="N402" s="16"/>
      <c r="O402" s="16"/>
      <c r="P402" s="16"/>
      <c r="Q402" s="18">
        <v>0.1</v>
      </c>
      <c r="R402" s="16"/>
      <c r="S402" s="19">
        <v>0.18</v>
      </c>
      <c r="T402" s="16" t="s">
        <v>66</v>
      </c>
      <c r="U402" s="20">
        <v>1601.1457499999999</v>
      </c>
      <c r="V402" s="21"/>
      <c r="W402" s="21">
        <v>160.114575</v>
      </c>
      <c r="X402" s="21">
        <v>4159.7766584999999</v>
      </c>
      <c r="Y402" s="22">
        <v>5921.0369835000001</v>
      </c>
      <c r="Z402" s="23">
        <v>171803111841</v>
      </c>
      <c r="AA402" s="24" t="s">
        <v>428</v>
      </c>
      <c r="AB402" t="s">
        <v>1810</v>
      </c>
      <c r="AC402">
        <v>2021</v>
      </c>
      <c r="AD402">
        <v>2023</v>
      </c>
      <c r="AF402" s="37">
        <f>VLOOKUP(AB402,Sheet2!$C$3:$E$8,3,FALSE)</f>
        <v>0.1</v>
      </c>
      <c r="AG402" s="11">
        <f t="shared" si="12"/>
        <v>19213.749</v>
      </c>
    </row>
    <row r="403" spans="1:33">
      <c r="A403" s="2">
        <f t="shared" si="13"/>
        <v>400</v>
      </c>
      <c r="B403" s="2">
        <v>261</v>
      </c>
      <c r="C403" s="3" t="s">
        <v>615</v>
      </c>
      <c r="D403" s="4" t="s">
        <v>669</v>
      </c>
      <c r="E403" s="4" t="s">
        <v>1597</v>
      </c>
      <c r="F403" s="2">
        <v>18658</v>
      </c>
      <c r="G403" s="6"/>
      <c r="H403" s="33">
        <v>2</v>
      </c>
      <c r="I403" s="4" t="s">
        <v>22</v>
      </c>
      <c r="J403" s="15">
        <v>10631.504999999999</v>
      </c>
      <c r="K403" s="16">
        <v>21263.01</v>
      </c>
      <c r="L403" s="17">
        <v>84819090</v>
      </c>
      <c r="M403" s="18">
        <v>7.4999999999999997E-2</v>
      </c>
      <c r="N403" s="16"/>
      <c r="O403" s="16"/>
      <c r="P403" s="16"/>
      <c r="Q403" s="18">
        <v>0.1</v>
      </c>
      <c r="R403" s="16"/>
      <c r="S403" s="19">
        <v>0.18</v>
      </c>
      <c r="T403" s="16" t="s">
        <v>28</v>
      </c>
      <c r="U403" s="20">
        <v>1594.7257499999998</v>
      </c>
      <c r="V403" s="21"/>
      <c r="W403" s="21">
        <v>159.47257500000001</v>
      </c>
      <c r="X403" s="21">
        <v>4143.0974984999993</v>
      </c>
      <c r="Y403" s="22">
        <v>5897.2958234999987</v>
      </c>
      <c r="Z403" s="23">
        <v>351800186603</v>
      </c>
      <c r="AA403" s="24">
        <v>3005002</v>
      </c>
      <c r="AB403" t="s">
        <v>1810</v>
      </c>
      <c r="AC403">
        <v>2021</v>
      </c>
      <c r="AD403">
        <v>2023</v>
      </c>
      <c r="AF403" s="37">
        <f>VLOOKUP(AB403,Sheet2!$C$3:$E$8,3,FALSE)</f>
        <v>0.1</v>
      </c>
      <c r="AG403" s="11">
        <f t="shared" si="12"/>
        <v>19136.708999999999</v>
      </c>
    </row>
    <row r="404" spans="1:33">
      <c r="A404" s="2">
        <f t="shared" si="13"/>
        <v>401</v>
      </c>
      <c r="B404" s="2">
        <v>102</v>
      </c>
      <c r="C404" s="3" t="s">
        <v>448</v>
      </c>
      <c r="D404" s="4" t="s">
        <v>549</v>
      </c>
      <c r="E404" s="4" t="s">
        <v>1503</v>
      </c>
      <c r="F404" s="2">
        <v>7249</v>
      </c>
      <c r="G404" s="6"/>
      <c r="H404" s="33">
        <v>2</v>
      </c>
      <c r="I404" s="4" t="s">
        <v>22</v>
      </c>
      <c r="J404" s="15">
        <v>10592.54</v>
      </c>
      <c r="K404" s="16">
        <v>21185.08</v>
      </c>
      <c r="L404" s="17">
        <v>84229090</v>
      </c>
      <c r="M404" s="18">
        <v>7.4999999999999997E-2</v>
      </c>
      <c r="N404" s="16"/>
      <c r="O404" s="16"/>
      <c r="P404" s="16"/>
      <c r="Q404" s="18">
        <v>0.1</v>
      </c>
      <c r="R404" s="16"/>
      <c r="S404" s="19">
        <v>0.18</v>
      </c>
      <c r="T404" s="16" t="s">
        <v>496</v>
      </c>
      <c r="U404" s="20">
        <v>1588.8810000000001</v>
      </c>
      <c r="V404" s="21"/>
      <c r="W404" s="21">
        <v>158.88810000000001</v>
      </c>
      <c r="X404" s="21">
        <v>4127.9128380000002</v>
      </c>
      <c r="Y404" s="22">
        <v>5875.6819379999997</v>
      </c>
      <c r="Z404" s="23">
        <v>171801924210</v>
      </c>
      <c r="AA404" s="24" t="s">
        <v>450</v>
      </c>
      <c r="AB404" t="s">
        <v>1810</v>
      </c>
      <c r="AC404">
        <v>2021</v>
      </c>
      <c r="AD404">
        <v>2023</v>
      </c>
      <c r="AF404" s="37">
        <f>VLOOKUP(AB404,Sheet2!$C$3:$E$8,3,FALSE)</f>
        <v>0.1</v>
      </c>
      <c r="AG404" s="11">
        <f t="shared" si="12"/>
        <v>19066.572000000004</v>
      </c>
    </row>
    <row r="405" spans="1:33">
      <c r="A405" s="2">
        <f t="shared" si="13"/>
        <v>402</v>
      </c>
      <c r="B405" s="2">
        <v>71</v>
      </c>
      <c r="C405" s="3" t="s">
        <v>448</v>
      </c>
      <c r="D405" s="4" t="s">
        <v>517</v>
      </c>
      <c r="E405" s="4" t="s">
        <v>1472</v>
      </c>
      <c r="F405" s="2">
        <v>7213</v>
      </c>
      <c r="G405" s="6"/>
      <c r="H405" s="33">
        <v>1</v>
      </c>
      <c r="I405" s="4" t="s">
        <v>22</v>
      </c>
      <c r="J405" s="15">
        <v>21168.84</v>
      </c>
      <c r="K405" s="16">
        <v>21168.84</v>
      </c>
      <c r="L405" s="17">
        <v>84798999</v>
      </c>
      <c r="M405" s="18">
        <v>7.4999999999999997E-2</v>
      </c>
      <c r="N405" s="16"/>
      <c r="O405" s="16"/>
      <c r="P405" s="16"/>
      <c r="Q405" s="18">
        <v>0.1</v>
      </c>
      <c r="R405" s="16"/>
      <c r="S405" s="19">
        <v>0.18</v>
      </c>
      <c r="T405" s="16" t="s">
        <v>59</v>
      </c>
      <c r="U405" s="20">
        <v>1587.663</v>
      </c>
      <c r="V405" s="21"/>
      <c r="W405" s="21">
        <v>158.7663</v>
      </c>
      <c r="X405" s="21">
        <v>4124.748474</v>
      </c>
      <c r="Y405" s="22">
        <v>5871.1777739999998</v>
      </c>
      <c r="Z405" s="23">
        <v>171801924210</v>
      </c>
      <c r="AA405" s="24" t="s">
        <v>450</v>
      </c>
      <c r="AB405" t="s">
        <v>1810</v>
      </c>
      <c r="AC405">
        <v>2021</v>
      </c>
      <c r="AD405">
        <v>2023</v>
      </c>
      <c r="AF405" s="37">
        <f>VLOOKUP(AB405,Sheet2!$C$3:$E$8,3,FALSE)</f>
        <v>0.1</v>
      </c>
      <c r="AG405" s="11">
        <f t="shared" si="12"/>
        <v>19051.956000000002</v>
      </c>
    </row>
    <row r="406" spans="1:33">
      <c r="A406" s="2">
        <f t="shared" si="13"/>
        <v>403</v>
      </c>
      <c r="B406" s="2">
        <v>156</v>
      </c>
      <c r="C406" s="3" t="s">
        <v>613</v>
      </c>
      <c r="D406" s="4" t="s">
        <v>642</v>
      </c>
      <c r="E406" s="4" t="s">
        <v>1571</v>
      </c>
      <c r="F406" s="2">
        <v>17760</v>
      </c>
      <c r="G406" s="6"/>
      <c r="H406" s="33">
        <v>1</v>
      </c>
      <c r="I406" s="4" t="s">
        <v>22</v>
      </c>
      <c r="J406" s="15">
        <v>21003.93</v>
      </c>
      <c r="K406" s="16">
        <v>21003.93</v>
      </c>
      <c r="L406" s="17">
        <v>84819090</v>
      </c>
      <c r="M406" s="18">
        <v>7.4999999999999997E-2</v>
      </c>
      <c r="N406" s="16"/>
      <c r="O406" s="16"/>
      <c r="P406" s="16"/>
      <c r="Q406" s="18">
        <v>0.1</v>
      </c>
      <c r="R406" s="16"/>
      <c r="S406" s="19">
        <v>0.18</v>
      </c>
      <c r="T406" s="16" t="s">
        <v>28</v>
      </c>
      <c r="U406" s="20">
        <v>1575.29475</v>
      </c>
      <c r="V406" s="21"/>
      <c r="W406" s="21">
        <v>157.52947500000002</v>
      </c>
      <c r="X406" s="21">
        <v>4092.6157604999999</v>
      </c>
      <c r="Y406" s="22">
        <v>5825.4399855000001</v>
      </c>
      <c r="Z406" s="23">
        <v>171702645240</v>
      </c>
      <c r="AA406" s="24" t="s">
        <v>614</v>
      </c>
      <c r="AB406" t="s">
        <v>1810</v>
      </c>
      <c r="AC406">
        <v>2021</v>
      </c>
      <c r="AD406">
        <v>2023</v>
      </c>
      <c r="AF406" s="37">
        <f>VLOOKUP(AB406,Sheet2!$C$3:$E$8,3,FALSE)</f>
        <v>0.1</v>
      </c>
      <c r="AG406" s="11">
        <f t="shared" si="12"/>
        <v>18903.537</v>
      </c>
    </row>
    <row r="407" spans="1:33">
      <c r="A407" s="2">
        <f t="shared" si="13"/>
        <v>404</v>
      </c>
      <c r="B407" s="2">
        <v>230</v>
      </c>
      <c r="C407" s="3" t="s">
        <v>177</v>
      </c>
      <c r="D407" s="4" t="s">
        <v>202</v>
      </c>
      <c r="E407" s="4" t="s">
        <v>1214</v>
      </c>
      <c r="F407" s="2">
        <v>1221</v>
      </c>
      <c r="G407" s="6"/>
      <c r="H407" s="5">
        <v>1</v>
      </c>
      <c r="I407" s="4" t="s">
        <v>22</v>
      </c>
      <c r="J407" s="15">
        <v>20999.35</v>
      </c>
      <c r="K407" s="16">
        <v>20999.35</v>
      </c>
      <c r="L407" s="17">
        <v>40169390</v>
      </c>
      <c r="M407" s="18">
        <v>0.1</v>
      </c>
      <c r="N407" s="16"/>
      <c r="O407" s="16"/>
      <c r="P407" s="16"/>
      <c r="Q407" s="18">
        <v>0.1</v>
      </c>
      <c r="R407" s="16"/>
      <c r="S407" s="19">
        <v>0.18</v>
      </c>
      <c r="T407" s="16" t="s">
        <v>40</v>
      </c>
      <c r="U407" s="20">
        <v>2099.9349999999999</v>
      </c>
      <c r="V407" s="21"/>
      <c r="W407" s="21">
        <v>209.99350000000001</v>
      </c>
      <c r="X407" s="21">
        <v>4195.6701299999995</v>
      </c>
      <c r="Y407" s="22">
        <v>6505.5986299999995</v>
      </c>
      <c r="Z407" s="23">
        <v>171700748192</v>
      </c>
      <c r="AA407" s="24" t="s">
        <v>184</v>
      </c>
      <c r="AB407" t="s">
        <v>1810</v>
      </c>
      <c r="AC407">
        <v>2021</v>
      </c>
      <c r="AD407">
        <v>2023</v>
      </c>
      <c r="AF407" s="37">
        <f>VLOOKUP(AB407,Sheet2!$C$3:$E$8,3,FALSE)</f>
        <v>0.1</v>
      </c>
      <c r="AG407" s="11">
        <f t="shared" si="12"/>
        <v>18899.415000000001</v>
      </c>
    </row>
    <row r="408" spans="1:33">
      <c r="A408" s="2">
        <f t="shared" si="13"/>
        <v>405</v>
      </c>
      <c r="B408" s="2">
        <v>60</v>
      </c>
      <c r="C408" s="3" t="s">
        <v>616</v>
      </c>
      <c r="D408" s="4" t="s">
        <v>823</v>
      </c>
      <c r="E408" s="4" t="s">
        <v>1687</v>
      </c>
      <c r="F408" s="2">
        <v>86</v>
      </c>
      <c r="G408" s="6"/>
      <c r="H408" s="5">
        <v>10</v>
      </c>
      <c r="I408" s="4" t="s">
        <v>22</v>
      </c>
      <c r="J408" s="15">
        <v>20958.3499999999</v>
      </c>
      <c r="K408" s="16">
        <v>20958.3499999999</v>
      </c>
      <c r="L408" s="17">
        <v>392690</v>
      </c>
      <c r="M408" s="18">
        <v>7.4999999999999997E-2</v>
      </c>
      <c r="N408" s="16"/>
      <c r="O408" s="16"/>
      <c r="P408" s="16"/>
      <c r="Q408" s="18">
        <v>0.1</v>
      </c>
      <c r="R408" s="16"/>
      <c r="S408" s="19">
        <v>0.18</v>
      </c>
      <c r="T408" s="16" t="s">
        <v>824</v>
      </c>
      <c r="U408" s="20">
        <v>1571.8762499999925</v>
      </c>
      <c r="V408" s="21"/>
      <c r="W408" s="21">
        <v>157.18762499999926</v>
      </c>
      <c r="X408" s="21">
        <v>4083.7344974999805</v>
      </c>
      <c r="Y408" s="22">
        <v>5812.7983724999722</v>
      </c>
      <c r="Z408" s="23"/>
      <c r="AA408" s="24"/>
      <c r="AB408" t="s">
        <v>1810</v>
      </c>
      <c r="AC408">
        <v>2021</v>
      </c>
      <c r="AD408">
        <v>2023</v>
      </c>
      <c r="AF408" s="37">
        <f>VLOOKUP(AB408,Sheet2!$C$3:$E$8,3,FALSE)</f>
        <v>0.1</v>
      </c>
      <c r="AG408" s="11">
        <f t="shared" si="12"/>
        <v>18862.514999999912</v>
      </c>
    </row>
    <row r="409" spans="1:33">
      <c r="A409" s="2">
        <f t="shared" si="13"/>
        <v>406</v>
      </c>
      <c r="B409" s="2">
        <v>27</v>
      </c>
      <c r="C409" s="3" t="s">
        <v>37</v>
      </c>
      <c r="D409" s="4" t="s">
        <v>758</v>
      </c>
      <c r="E409" s="4" t="s">
        <v>1654</v>
      </c>
      <c r="F409" s="2">
        <v>52</v>
      </c>
      <c r="G409" s="6"/>
      <c r="H409" s="33">
        <v>2</v>
      </c>
      <c r="I409" s="4" t="s">
        <v>22</v>
      </c>
      <c r="J409" s="15">
        <v>20793.91</v>
      </c>
      <c r="K409" s="16">
        <v>20793.91</v>
      </c>
      <c r="L409" s="17">
        <v>85389000</v>
      </c>
      <c r="M409" s="18">
        <v>7.4999999999999997E-2</v>
      </c>
      <c r="N409" s="16"/>
      <c r="O409" s="16"/>
      <c r="P409" s="16"/>
      <c r="Q409" s="18">
        <v>0.1</v>
      </c>
      <c r="R409" s="16"/>
      <c r="S409" s="19">
        <v>0.18</v>
      </c>
      <c r="T409" s="16" t="s">
        <v>759</v>
      </c>
      <c r="U409" s="20">
        <v>1559.5432499999999</v>
      </c>
      <c r="V409" s="21"/>
      <c r="W409" s="21">
        <v>155.95432500000001</v>
      </c>
      <c r="X409" s="21">
        <v>4051.6933634999996</v>
      </c>
      <c r="Y409" s="22">
        <v>5767.1909384999999</v>
      </c>
      <c r="Z409" s="23"/>
      <c r="AA409" s="24"/>
      <c r="AB409" t="s">
        <v>1810</v>
      </c>
      <c r="AC409">
        <v>2021</v>
      </c>
      <c r="AD409">
        <v>2023</v>
      </c>
      <c r="AF409" s="37">
        <f>VLOOKUP(AB409,Sheet2!$C$3:$E$8,3,FALSE)</f>
        <v>0.1</v>
      </c>
      <c r="AG409" s="11">
        <f t="shared" si="12"/>
        <v>18714.519</v>
      </c>
    </row>
    <row r="410" spans="1:33">
      <c r="A410" s="2">
        <f t="shared" si="13"/>
        <v>407</v>
      </c>
      <c r="B410" s="2">
        <v>274</v>
      </c>
      <c r="C410" s="3" t="s">
        <v>426</v>
      </c>
      <c r="D410" s="4" t="s">
        <v>429</v>
      </c>
      <c r="E410" s="4" t="s">
        <v>1406</v>
      </c>
      <c r="F410" s="2">
        <v>4428</v>
      </c>
      <c r="G410" s="6"/>
      <c r="H410" s="5">
        <v>12</v>
      </c>
      <c r="I410" s="4" t="s">
        <v>22</v>
      </c>
      <c r="J410" s="15">
        <v>1721.4933333333331</v>
      </c>
      <c r="K410" s="16">
        <v>20657.919999999998</v>
      </c>
      <c r="L410" s="17">
        <v>84313100</v>
      </c>
      <c r="M410" s="18">
        <v>7.4999999999999997E-2</v>
      </c>
      <c r="N410" s="16"/>
      <c r="O410" s="16"/>
      <c r="P410" s="16"/>
      <c r="Q410" s="18">
        <v>0.1</v>
      </c>
      <c r="R410" s="16"/>
      <c r="S410" s="19">
        <v>0.18</v>
      </c>
      <c r="T410" s="16" t="s">
        <v>66</v>
      </c>
      <c r="U410" s="20">
        <v>1549.3439999999998</v>
      </c>
      <c r="V410" s="21"/>
      <c r="W410" s="21">
        <v>154.93439999999998</v>
      </c>
      <c r="X410" s="21">
        <v>4025.1957119999993</v>
      </c>
      <c r="Y410" s="22">
        <v>5729.474111999999</v>
      </c>
      <c r="Z410" s="23">
        <v>171803111841</v>
      </c>
      <c r="AA410" s="24" t="s">
        <v>428</v>
      </c>
      <c r="AB410" t="s">
        <v>1810</v>
      </c>
      <c r="AC410">
        <v>2021</v>
      </c>
      <c r="AD410">
        <v>2023</v>
      </c>
      <c r="AF410" s="37">
        <f>VLOOKUP(AB410,Sheet2!$C$3:$E$8,3,FALSE)</f>
        <v>0.1</v>
      </c>
      <c r="AG410" s="11">
        <f t="shared" si="12"/>
        <v>18592.128000000001</v>
      </c>
    </row>
    <row r="411" spans="1:33">
      <c r="A411" s="2">
        <f t="shared" si="13"/>
        <v>408</v>
      </c>
      <c r="B411" s="2">
        <v>103</v>
      </c>
      <c r="C411" s="3" t="s">
        <v>905</v>
      </c>
      <c r="D411" s="4" t="s">
        <v>910</v>
      </c>
      <c r="E411" s="4" t="s">
        <v>1730</v>
      </c>
      <c r="F411" s="2">
        <v>669</v>
      </c>
      <c r="G411" s="6"/>
      <c r="H411" s="5">
        <v>1</v>
      </c>
      <c r="I411" s="4" t="s">
        <v>22</v>
      </c>
      <c r="J411" s="15">
        <v>20494.4399999999</v>
      </c>
      <c r="K411" s="16">
        <v>20494.4399999999</v>
      </c>
      <c r="L411" s="17">
        <v>84834000</v>
      </c>
      <c r="M411" s="18">
        <v>7.4999999999999997E-2</v>
      </c>
      <c r="N411" s="16"/>
      <c r="O411" s="16"/>
      <c r="P411" s="16"/>
      <c r="Q411" s="18">
        <v>0.1</v>
      </c>
      <c r="R411" s="16"/>
      <c r="S411" s="19">
        <v>0.18</v>
      </c>
      <c r="T411" s="16" t="s">
        <v>911</v>
      </c>
      <c r="U411" s="20">
        <v>1537.0829999999926</v>
      </c>
      <c r="V411" s="21"/>
      <c r="W411" s="21">
        <v>153.70829999999927</v>
      </c>
      <c r="X411" s="21">
        <v>3993.3416339999803</v>
      </c>
      <c r="Y411" s="22">
        <v>5684.132933999972</v>
      </c>
      <c r="Z411" s="23"/>
      <c r="AA411" s="24"/>
      <c r="AB411" t="s">
        <v>1810</v>
      </c>
      <c r="AC411">
        <v>2021</v>
      </c>
      <c r="AD411">
        <v>2023</v>
      </c>
      <c r="AF411" s="37">
        <f>VLOOKUP(AB411,Sheet2!$C$3:$E$8,3,FALSE)</f>
        <v>0.1</v>
      </c>
      <c r="AG411" s="11">
        <f t="shared" si="12"/>
        <v>18444.995999999912</v>
      </c>
    </row>
    <row r="412" spans="1:33">
      <c r="A412" s="2">
        <f t="shared" si="13"/>
        <v>409</v>
      </c>
      <c r="B412" s="2">
        <v>26</v>
      </c>
      <c r="C412" s="3" t="s">
        <v>257</v>
      </c>
      <c r="D412" s="4" t="s">
        <v>294</v>
      </c>
      <c r="E412" s="4" t="s">
        <v>1293</v>
      </c>
      <c r="F412" s="2">
        <v>1554</v>
      </c>
      <c r="G412" s="6"/>
      <c r="H412" s="33">
        <v>4</v>
      </c>
      <c r="I412" s="4" t="s">
        <v>22</v>
      </c>
      <c r="J412" s="15">
        <v>5119.08</v>
      </c>
      <c r="K412" s="16">
        <v>20476.32</v>
      </c>
      <c r="L412" s="17">
        <v>85363000</v>
      </c>
      <c r="M412" s="18">
        <v>0.1</v>
      </c>
      <c r="N412" s="16"/>
      <c r="O412" s="16"/>
      <c r="P412" s="16"/>
      <c r="Q412" s="18">
        <v>0.1</v>
      </c>
      <c r="R412" s="16"/>
      <c r="S412" s="19">
        <v>0.18</v>
      </c>
      <c r="T412" s="16" t="s">
        <v>31</v>
      </c>
      <c r="U412" s="20">
        <v>2047.6320000000001</v>
      </c>
      <c r="V412" s="21"/>
      <c r="W412" s="21">
        <v>204.76320000000001</v>
      </c>
      <c r="X412" s="21">
        <v>4091.1687360000001</v>
      </c>
      <c r="Y412" s="22">
        <v>6343.5639360000005</v>
      </c>
      <c r="Z412" s="23">
        <v>171702612222</v>
      </c>
      <c r="AA412" s="24" t="s">
        <v>260</v>
      </c>
      <c r="AB412" t="s">
        <v>1813</v>
      </c>
      <c r="AC412">
        <v>2021</v>
      </c>
      <c r="AD412">
        <v>2023</v>
      </c>
      <c r="AF412" s="37">
        <f>VLOOKUP(AB412,Sheet2!$C$3:$E$8,3,FALSE)</f>
        <v>0.3</v>
      </c>
      <c r="AG412" s="11">
        <f t="shared" si="12"/>
        <v>14333.423999999999</v>
      </c>
    </row>
    <row r="413" spans="1:33">
      <c r="A413" s="2">
        <f t="shared" si="13"/>
        <v>410</v>
      </c>
      <c r="B413" s="2">
        <v>74</v>
      </c>
      <c r="C413" s="3" t="s">
        <v>448</v>
      </c>
      <c r="D413" s="4" t="s">
        <v>520</v>
      </c>
      <c r="E413" s="4" t="s">
        <v>1475</v>
      </c>
      <c r="F413" s="2">
        <v>7216</v>
      </c>
      <c r="G413" s="6"/>
      <c r="H413" s="33">
        <v>1</v>
      </c>
      <c r="I413" s="4" t="s">
        <v>22</v>
      </c>
      <c r="J413" s="15">
        <v>20385.259999999998</v>
      </c>
      <c r="K413" s="16">
        <v>20385.259999999998</v>
      </c>
      <c r="L413" s="17">
        <v>84229090</v>
      </c>
      <c r="M413" s="18">
        <v>7.4999999999999997E-2</v>
      </c>
      <c r="N413" s="16"/>
      <c r="O413" s="16"/>
      <c r="P413" s="16"/>
      <c r="Q413" s="18">
        <v>0.1</v>
      </c>
      <c r="R413" s="16"/>
      <c r="S413" s="19">
        <v>0.18</v>
      </c>
      <c r="T413" s="16" t="s">
        <v>496</v>
      </c>
      <c r="U413" s="20">
        <v>1528.8944999999999</v>
      </c>
      <c r="V413" s="21"/>
      <c r="W413" s="21">
        <v>152.88944999999998</v>
      </c>
      <c r="X413" s="21">
        <v>3972.0679109999992</v>
      </c>
      <c r="Y413" s="22">
        <v>5653.8518609999992</v>
      </c>
      <c r="Z413" s="23">
        <v>171801924210</v>
      </c>
      <c r="AA413" s="24" t="s">
        <v>450</v>
      </c>
      <c r="AB413" t="s">
        <v>1813</v>
      </c>
      <c r="AC413">
        <v>2021</v>
      </c>
      <c r="AD413">
        <v>2023</v>
      </c>
      <c r="AF413" s="37">
        <f>VLOOKUP(AB413,Sheet2!$C$3:$E$8,3,FALSE)</f>
        <v>0.3</v>
      </c>
      <c r="AG413" s="11">
        <f t="shared" si="12"/>
        <v>14269.681999999999</v>
      </c>
    </row>
    <row r="414" spans="1:33">
      <c r="A414" s="2">
        <f t="shared" si="13"/>
        <v>411</v>
      </c>
      <c r="B414" s="2">
        <v>256</v>
      </c>
      <c r="C414" s="3" t="s">
        <v>615</v>
      </c>
      <c r="D414" s="4" t="s">
        <v>664</v>
      </c>
      <c r="E414" s="4" t="s">
        <v>1592</v>
      </c>
      <c r="F414" s="2">
        <v>18650</v>
      </c>
      <c r="G414" s="6"/>
      <c r="H414" s="33">
        <v>3</v>
      </c>
      <c r="I414" s="4" t="s">
        <v>22</v>
      </c>
      <c r="J414" s="15">
        <v>6686.8499999999995</v>
      </c>
      <c r="K414" s="16">
        <v>20060.55</v>
      </c>
      <c r="L414" s="17">
        <v>84819090</v>
      </c>
      <c r="M414" s="18">
        <v>7.4999999999999997E-2</v>
      </c>
      <c r="N414" s="16"/>
      <c r="O414" s="16"/>
      <c r="P414" s="16"/>
      <c r="Q414" s="18">
        <v>0.1</v>
      </c>
      <c r="R414" s="16"/>
      <c r="S414" s="19">
        <v>0.18</v>
      </c>
      <c r="T414" s="16" t="s">
        <v>28</v>
      </c>
      <c r="U414" s="20">
        <v>1504.54125</v>
      </c>
      <c r="V414" s="21"/>
      <c r="W414" s="21">
        <v>150.454125</v>
      </c>
      <c r="X414" s="21">
        <v>3908.7981674999996</v>
      </c>
      <c r="Y414" s="22">
        <v>5563.7935424999996</v>
      </c>
      <c r="Z414" s="23">
        <v>351800186603</v>
      </c>
      <c r="AA414" s="24">
        <v>3005002</v>
      </c>
      <c r="AB414" t="s">
        <v>1810</v>
      </c>
      <c r="AC414">
        <v>2021</v>
      </c>
      <c r="AD414">
        <v>2023</v>
      </c>
      <c r="AF414" s="37">
        <f>VLOOKUP(AB414,Sheet2!$C$3:$E$8,3,FALSE)</f>
        <v>0.1</v>
      </c>
      <c r="AG414" s="11">
        <f t="shared" si="12"/>
        <v>18054.494999999999</v>
      </c>
    </row>
    <row r="415" spans="1:33">
      <c r="A415" s="2">
        <f t="shared" si="13"/>
        <v>412</v>
      </c>
      <c r="B415" s="2">
        <v>129</v>
      </c>
      <c r="C415" s="3" t="s">
        <v>268</v>
      </c>
      <c r="D415" s="4" t="s">
        <v>376</v>
      </c>
      <c r="E415" s="4" t="s">
        <v>1368</v>
      </c>
      <c r="F415" s="2">
        <v>2337</v>
      </c>
      <c r="G415" s="6"/>
      <c r="H415" s="33">
        <v>1</v>
      </c>
      <c r="I415" s="4" t="s">
        <v>22</v>
      </c>
      <c r="J415" s="15">
        <v>19997.89</v>
      </c>
      <c r="K415" s="16">
        <v>19997.89</v>
      </c>
      <c r="L415" s="17">
        <v>85030090</v>
      </c>
      <c r="M415" s="18">
        <v>7.4999999999999997E-2</v>
      </c>
      <c r="N415" s="16"/>
      <c r="O415" s="16"/>
      <c r="P415" s="16"/>
      <c r="Q415" s="18">
        <v>0.1</v>
      </c>
      <c r="R415" s="16"/>
      <c r="S415" s="19">
        <v>0.18</v>
      </c>
      <c r="T415" s="16" t="s">
        <v>32</v>
      </c>
      <c r="U415" s="20">
        <v>1499.8417499999998</v>
      </c>
      <c r="V415" s="21"/>
      <c r="W415" s="21">
        <v>149.98417499999999</v>
      </c>
      <c r="X415" s="21">
        <v>3896.5888664999998</v>
      </c>
      <c r="Y415" s="22">
        <v>5546.4147914999994</v>
      </c>
      <c r="Z415" s="23">
        <v>171802178892</v>
      </c>
      <c r="AA415" s="24" t="s">
        <v>307</v>
      </c>
      <c r="AB415" t="s">
        <v>1810</v>
      </c>
      <c r="AC415">
        <v>2021</v>
      </c>
      <c r="AD415">
        <v>2023</v>
      </c>
      <c r="AF415" s="37">
        <f>VLOOKUP(AB415,Sheet2!$C$3:$E$8,3,FALSE)</f>
        <v>0.1</v>
      </c>
      <c r="AG415" s="11">
        <f t="shared" si="12"/>
        <v>17998.100999999999</v>
      </c>
    </row>
    <row r="416" spans="1:33">
      <c r="A416" s="2">
        <f t="shared" si="13"/>
        <v>413</v>
      </c>
      <c r="B416" s="2">
        <v>162</v>
      </c>
      <c r="C416" s="3" t="s">
        <v>395</v>
      </c>
      <c r="D416" s="4" t="s">
        <v>396</v>
      </c>
      <c r="E416" s="4" t="s">
        <v>1385</v>
      </c>
      <c r="F416" s="2">
        <v>2512</v>
      </c>
      <c r="G416" s="6"/>
      <c r="H416" s="33">
        <v>6</v>
      </c>
      <c r="I416" s="4" t="s">
        <v>22</v>
      </c>
      <c r="J416" s="15">
        <v>3296.7866666666669</v>
      </c>
      <c r="K416" s="16">
        <v>19780.72</v>
      </c>
      <c r="L416" s="17">
        <v>85044029</v>
      </c>
      <c r="M416" s="18">
        <v>0.2</v>
      </c>
      <c r="N416" s="16"/>
      <c r="O416" s="16"/>
      <c r="P416" s="16"/>
      <c r="Q416" s="18">
        <v>0.1</v>
      </c>
      <c r="R416" s="16"/>
      <c r="S416" s="19">
        <v>0.18</v>
      </c>
      <c r="T416" s="16" t="s">
        <v>30</v>
      </c>
      <c r="U416" s="20">
        <v>3956.1440000000002</v>
      </c>
      <c r="V416" s="21"/>
      <c r="W416" s="21">
        <v>395.61440000000005</v>
      </c>
      <c r="X416" s="21">
        <v>4343.8461120000002</v>
      </c>
      <c r="Y416" s="22">
        <v>8695.6045120000017</v>
      </c>
      <c r="Z416" s="23">
        <v>171701244330</v>
      </c>
      <c r="AA416" s="24" t="s">
        <v>397</v>
      </c>
      <c r="AB416" t="s">
        <v>1813</v>
      </c>
      <c r="AC416">
        <v>2021</v>
      </c>
      <c r="AD416">
        <v>2023</v>
      </c>
      <c r="AF416" s="37">
        <f>VLOOKUP(AB416,Sheet2!$C$3:$E$8,3,FALSE)</f>
        <v>0.3</v>
      </c>
      <c r="AG416" s="11">
        <f t="shared" si="12"/>
        <v>13846.504000000001</v>
      </c>
    </row>
    <row r="417" spans="1:33">
      <c r="A417" s="2">
        <f t="shared" si="13"/>
        <v>414</v>
      </c>
      <c r="B417" s="2">
        <v>276</v>
      </c>
      <c r="C417" s="3" t="s">
        <v>615</v>
      </c>
      <c r="D417" s="4" t="s">
        <v>684</v>
      </c>
      <c r="E417" s="4" t="s">
        <v>1612</v>
      </c>
      <c r="F417" s="2">
        <v>18674</v>
      </c>
      <c r="G417" s="6"/>
      <c r="H417" s="33">
        <v>5</v>
      </c>
      <c r="I417" s="4" t="s">
        <v>22</v>
      </c>
      <c r="J417" s="15">
        <v>3950.6459999999997</v>
      </c>
      <c r="K417" s="16">
        <v>19753.23</v>
      </c>
      <c r="L417" s="17">
        <v>84819090</v>
      </c>
      <c r="M417" s="18">
        <v>7.4999999999999997E-2</v>
      </c>
      <c r="N417" s="16"/>
      <c r="O417" s="16"/>
      <c r="P417" s="16"/>
      <c r="Q417" s="18">
        <v>0.1</v>
      </c>
      <c r="R417" s="16"/>
      <c r="S417" s="19">
        <v>0.18</v>
      </c>
      <c r="T417" s="16" t="s">
        <v>28</v>
      </c>
      <c r="U417" s="20">
        <v>1481.49225</v>
      </c>
      <c r="V417" s="21"/>
      <c r="W417" s="21">
        <v>148.149225</v>
      </c>
      <c r="X417" s="21">
        <v>3848.9168654999999</v>
      </c>
      <c r="Y417" s="22">
        <v>5478.5583404999998</v>
      </c>
      <c r="Z417" s="23">
        <v>351800186603</v>
      </c>
      <c r="AA417" s="24">
        <v>3005002</v>
      </c>
      <c r="AB417" t="s">
        <v>1810</v>
      </c>
      <c r="AC417">
        <v>2021</v>
      </c>
      <c r="AD417">
        <v>2023</v>
      </c>
      <c r="AF417" s="37">
        <f>VLOOKUP(AB417,Sheet2!$C$3:$E$8,3,FALSE)</f>
        <v>0.1</v>
      </c>
      <c r="AG417" s="11">
        <f t="shared" si="12"/>
        <v>17777.906999999999</v>
      </c>
    </row>
    <row r="418" spans="1:33">
      <c r="A418" s="2">
        <f t="shared" si="13"/>
        <v>415</v>
      </c>
      <c r="B418" s="2">
        <v>124</v>
      </c>
      <c r="C418" s="3" t="s">
        <v>612</v>
      </c>
      <c r="D418" s="4" t="s">
        <v>954</v>
      </c>
      <c r="E418" s="4" t="s">
        <v>1751</v>
      </c>
      <c r="F418" s="2">
        <v>844</v>
      </c>
      <c r="G418" s="6"/>
      <c r="H418" s="5">
        <v>3</v>
      </c>
      <c r="I418" s="4" t="s">
        <v>22</v>
      </c>
      <c r="J418" s="15">
        <v>19682.529999999901</v>
      </c>
      <c r="K418" s="16">
        <v>19682.529999999901</v>
      </c>
      <c r="L418" s="17">
        <v>84818030</v>
      </c>
      <c r="M418" s="18">
        <v>7.4999999999999997E-2</v>
      </c>
      <c r="N418" s="16"/>
      <c r="O418" s="16"/>
      <c r="P418" s="16"/>
      <c r="Q418" s="18">
        <v>0.1</v>
      </c>
      <c r="R418" s="16"/>
      <c r="S418" s="19">
        <v>0.18</v>
      </c>
      <c r="T418" s="16" t="s">
        <v>955</v>
      </c>
      <c r="U418" s="20">
        <v>1476.1897499999925</v>
      </c>
      <c r="V418" s="21"/>
      <c r="W418" s="21">
        <v>147.61897499999927</v>
      </c>
      <c r="X418" s="21">
        <v>3835.1409704999805</v>
      </c>
      <c r="Y418" s="22">
        <v>5458.9496954999722</v>
      </c>
      <c r="Z418" s="23"/>
      <c r="AA418" s="24"/>
      <c r="AB418" t="s">
        <v>1810</v>
      </c>
      <c r="AC418">
        <v>2021</v>
      </c>
      <c r="AD418">
        <v>2023</v>
      </c>
      <c r="AF418" s="37">
        <f>VLOOKUP(AB418,Sheet2!$C$3:$E$8,3,FALSE)</f>
        <v>0.1</v>
      </c>
      <c r="AG418" s="11">
        <f t="shared" si="12"/>
        <v>17714.276999999911</v>
      </c>
    </row>
    <row r="419" spans="1:33">
      <c r="A419" s="2">
        <f t="shared" si="13"/>
        <v>416</v>
      </c>
      <c r="B419" s="2">
        <v>42</v>
      </c>
      <c r="C419" s="3" t="s">
        <v>37</v>
      </c>
      <c r="D419" s="4" t="s">
        <v>788</v>
      </c>
      <c r="E419" s="4" t="s">
        <v>1669</v>
      </c>
      <c r="F419" s="2">
        <v>67</v>
      </c>
      <c r="G419" s="6"/>
      <c r="H419" s="33">
        <v>4</v>
      </c>
      <c r="I419" s="4" t="s">
        <v>22</v>
      </c>
      <c r="J419" s="15">
        <v>19570.810000000001</v>
      </c>
      <c r="K419" s="16">
        <v>19570.810000000001</v>
      </c>
      <c r="L419" s="17">
        <v>85389000</v>
      </c>
      <c r="M419" s="18">
        <v>7.4999999999999997E-2</v>
      </c>
      <c r="N419" s="16"/>
      <c r="O419" s="16"/>
      <c r="P419" s="16"/>
      <c r="Q419" s="18">
        <v>0.1</v>
      </c>
      <c r="R419" s="16"/>
      <c r="S419" s="19">
        <v>0.18</v>
      </c>
      <c r="T419" s="16" t="s">
        <v>789</v>
      </c>
      <c r="U419" s="20">
        <v>1467.8107500000001</v>
      </c>
      <c r="V419" s="21"/>
      <c r="W419" s="21">
        <v>146.78107500000002</v>
      </c>
      <c r="X419" s="21">
        <v>3813.3723285000001</v>
      </c>
      <c r="Y419" s="22">
        <v>5427.9641535000001</v>
      </c>
      <c r="Z419" s="23"/>
      <c r="AA419" s="24"/>
      <c r="AB419" t="s">
        <v>1810</v>
      </c>
      <c r="AC419">
        <v>2021</v>
      </c>
      <c r="AD419">
        <v>2023</v>
      </c>
      <c r="AF419" s="37">
        <f>VLOOKUP(AB419,Sheet2!$C$3:$E$8,3,FALSE)</f>
        <v>0.1</v>
      </c>
      <c r="AG419" s="11">
        <f t="shared" si="12"/>
        <v>17613.729000000003</v>
      </c>
    </row>
    <row r="420" spans="1:33">
      <c r="A420" s="2">
        <f t="shared" si="13"/>
        <v>417</v>
      </c>
      <c r="B420" s="2">
        <v>95</v>
      </c>
      <c r="C420" s="3" t="s">
        <v>448</v>
      </c>
      <c r="D420" s="4" t="s">
        <v>542</v>
      </c>
      <c r="E420" s="4" t="s">
        <v>1496</v>
      </c>
      <c r="F420" s="2">
        <v>7242</v>
      </c>
      <c r="G420" s="6"/>
      <c r="H420" s="5">
        <v>1</v>
      </c>
      <c r="I420" s="4" t="s">
        <v>22</v>
      </c>
      <c r="J420" s="15">
        <v>19284.189999999999</v>
      </c>
      <c r="K420" s="16">
        <v>19284.189999999999</v>
      </c>
      <c r="L420" s="17">
        <v>84229090</v>
      </c>
      <c r="M420" s="18">
        <v>7.4999999999999997E-2</v>
      </c>
      <c r="N420" s="16"/>
      <c r="O420" s="16"/>
      <c r="P420" s="16"/>
      <c r="Q420" s="18">
        <v>0.1</v>
      </c>
      <c r="R420" s="16"/>
      <c r="S420" s="19">
        <v>0.18</v>
      </c>
      <c r="T420" s="16" t="s">
        <v>496</v>
      </c>
      <c r="U420" s="20">
        <v>1446.3142499999999</v>
      </c>
      <c r="V420" s="21"/>
      <c r="W420" s="21">
        <v>144.63142500000001</v>
      </c>
      <c r="X420" s="21">
        <v>3757.5244214999993</v>
      </c>
      <c r="Y420" s="22">
        <v>5348.4700964999993</v>
      </c>
      <c r="Z420" s="23">
        <v>171801924210</v>
      </c>
      <c r="AA420" s="24" t="s">
        <v>450</v>
      </c>
      <c r="AB420" t="s">
        <v>1810</v>
      </c>
      <c r="AC420">
        <v>2021</v>
      </c>
      <c r="AD420">
        <v>2023</v>
      </c>
      <c r="AF420" s="37">
        <f>VLOOKUP(AB420,Sheet2!$C$3:$E$8,3,FALSE)</f>
        <v>0.1</v>
      </c>
      <c r="AG420" s="11">
        <f t="shared" si="12"/>
        <v>17355.771000000001</v>
      </c>
    </row>
    <row r="421" spans="1:33">
      <c r="A421" s="2">
        <f t="shared" si="13"/>
        <v>418</v>
      </c>
      <c r="B421" s="2">
        <v>97</v>
      </c>
      <c r="C421" s="3" t="s">
        <v>441</v>
      </c>
      <c r="D421" s="4" t="s">
        <v>896</v>
      </c>
      <c r="E421" s="4" t="s">
        <v>1724</v>
      </c>
      <c r="F421" s="2">
        <v>497</v>
      </c>
      <c r="G421" s="6"/>
      <c r="H421" s="33">
        <v>2250</v>
      </c>
      <c r="I421" s="4" t="s">
        <v>22</v>
      </c>
      <c r="J421" s="15">
        <v>19184.650000000001</v>
      </c>
      <c r="K421" s="16">
        <v>19184.650000000001</v>
      </c>
      <c r="L421" s="17">
        <v>68061000</v>
      </c>
      <c r="M421" s="18">
        <v>7.4999999999999997E-2</v>
      </c>
      <c r="N421" s="16"/>
      <c r="O421" s="16"/>
      <c r="P421" s="16"/>
      <c r="Q421" s="18">
        <v>0.1</v>
      </c>
      <c r="R421" s="16"/>
      <c r="S421" s="19">
        <v>0.18</v>
      </c>
      <c r="T421" s="16" t="s">
        <v>897</v>
      </c>
      <c r="U421" s="20">
        <v>1438.8487500000001</v>
      </c>
      <c r="V421" s="21"/>
      <c r="W421" s="21">
        <v>143.88487500000002</v>
      </c>
      <c r="X421" s="21">
        <v>3738.1290525000004</v>
      </c>
      <c r="Y421" s="22">
        <v>5320.8626775000002</v>
      </c>
      <c r="Z421" s="23"/>
      <c r="AA421" s="24"/>
      <c r="AB421" t="s">
        <v>1810</v>
      </c>
      <c r="AC421">
        <v>2021</v>
      </c>
      <c r="AD421">
        <v>2023</v>
      </c>
      <c r="AF421" s="37">
        <f>VLOOKUP(AB421,Sheet2!$C$3:$E$8,3,FALSE)</f>
        <v>0.1</v>
      </c>
      <c r="AG421" s="11">
        <f t="shared" si="12"/>
        <v>17266.185000000001</v>
      </c>
    </row>
    <row r="422" spans="1:33">
      <c r="A422" s="2">
        <f t="shared" si="13"/>
        <v>419</v>
      </c>
      <c r="B422" s="2">
        <v>85</v>
      </c>
      <c r="C422" s="3" t="s">
        <v>448</v>
      </c>
      <c r="D422" s="4" t="s">
        <v>531</v>
      </c>
      <c r="E422" s="4" t="s">
        <v>1486</v>
      </c>
      <c r="F422" s="2">
        <v>7227</v>
      </c>
      <c r="G422" s="6"/>
      <c r="H422" s="33">
        <v>1</v>
      </c>
      <c r="I422" s="4" t="s">
        <v>22</v>
      </c>
      <c r="J422" s="15">
        <v>19152.64</v>
      </c>
      <c r="K422" s="16">
        <v>19152.64</v>
      </c>
      <c r="L422" s="17">
        <v>84229090</v>
      </c>
      <c r="M422" s="18">
        <v>7.4999999999999997E-2</v>
      </c>
      <c r="N422" s="16"/>
      <c r="O422" s="16"/>
      <c r="P422" s="16"/>
      <c r="Q422" s="18">
        <v>0.1</v>
      </c>
      <c r="R422" s="16"/>
      <c r="S422" s="19">
        <v>0.18</v>
      </c>
      <c r="T422" s="16" t="s">
        <v>496</v>
      </c>
      <c r="U422" s="20">
        <v>1436.4479999999999</v>
      </c>
      <c r="V422" s="21"/>
      <c r="W422" s="21">
        <v>143.6448</v>
      </c>
      <c r="X422" s="21">
        <v>3731.8919039999996</v>
      </c>
      <c r="Y422" s="22">
        <v>5311.9847039999995</v>
      </c>
      <c r="Z422" s="23">
        <v>171801924210</v>
      </c>
      <c r="AA422" s="24" t="s">
        <v>450</v>
      </c>
      <c r="AB422" t="s">
        <v>1810</v>
      </c>
      <c r="AC422">
        <v>2021</v>
      </c>
      <c r="AD422">
        <v>2023</v>
      </c>
      <c r="AF422" s="37">
        <f>VLOOKUP(AB422,Sheet2!$C$3:$E$8,3,FALSE)</f>
        <v>0.1</v>
      </c>
      <c r="AG422" s="11">
        <f t="shared" si="12"/>
        <v>17237.376</v>
      </c>
    </row>
    <row r="423" spans="1:33">
      <c r="A423" s="2">
        <f t="shared" si="13"/>
        <v>420</v>
      </c>
      <c r="B423" s="2">
        <v>261</v>
      </c>
      <c r="C423" s="3" t="s">
        <v>37</v>
      </c>
      <c r="D423" s="4" t="s">
        <v>229</v>
      </c>
      <c r="E423" s="4" t="s">
        <v>1238</v>
      </c>
      <c r="F423" s="2">
        <v>1294</v>
      </c>
      <c r="G423" s="6"/>
      <c r="H423" s="5">
        <v>2</v>
      </c>
      <c r="I423" s="4" t="s">
        <v>22</v>
      </c>
      <c r="J423" s="15">
        <v>9557.1</v>
      </c>
      <c r="K423" s="16">
        <v>19114.2</v>
      </c>
      <c r="L423" s="17">
        <v>40169320</v>
      </c>
      <c r="M423" s="18">
        <v>0.1</v>
      </c>
      <c r="N423" s="16"/>
      <c r="O423" s="16"/>
      <c r="P423" s="16"/>
      <c r="Q423" s="18">
        <v>0.1</v>
      </c>
      <c r="R423" s="16"/>
      <c r="S423" s="19">
        <v>0.18</v>
      </c>
      <c r="T423" s="16" t="s">
        <v>40</v>
      </c>
      <c r="U423" s="20">
        <v>1911.42</v>
      </c>
      <c r="V423" s="21"/>
      <c r="W423" s="21">
        <v>191.14200000000002</v>
      </c>
      <c r="X423" s="21">
        <v>3819.0171600000003</v>
      </c>
      <c r="Y423" s="22">
        <v>5921.5791600000002</v>
      </c>
      <c r="Z423" s="23">
        <v>171703360253</v>
      </c>
      <c r="AA423" s="24" t="s">
        <v>170</v>
      </c>
      <c r="AB423" t="s">
        <v>1811</v>
      </c>
      <c r="AC423">
        <v>2021</v>
      </c>
      <c r="AD423">
        <v>2023</v>
      </c>
      <c r="AF423" s="37">
        <f>VLOOKUP(AB423,Sheet2!$C$3:$E$8,3,FALSE)</f>
        <v>0.5</v>
      </c>
      <c r="AG423" s="11">
        <f t="shared" si="12"/>
        <v>9557.1</v>
      </c>
    </row>
    <row r="424" spans="1:33">
      <c r="A424" s="2">
        <f t="shared" si="13"/>
        <v>421</v>
      </c>
      <c r="B424" s="2">
        <v>293</v>
      </c>
      <c r="C424" s="3" t="s">
        <v>613</v>
      </c>
      <c r="D424" s="4" t="s">
        <v>690</v>
      </c>
      <c r="E424" s="4" t="s">
        <v>1618</v>
      </c>
      <c r="F424" s="2">
        <v>18859</v>
      </c>
      <c r="G424" s="6"/>
      <c r="H424" s="33">
        <v>1</v>
      </c>
      <c r="I424" s="4" t="s">
        <v>22</v>
      </c>
      <c r="J424" s="15">
        <v>18637.29</v>
      </c>
      <c r="K424" s="16">
        <v>18637.29</v>
      </c>
      <c r="L424" s="17">
        <v>84819090</v>
      </c>
      <c r="M424" s="18">
        <v>7.4999999999999997E-2</v>
      </c>
      <c r="N424" s="16"/>
      <c r="O424" s="16"/>
      <c r="P424" s="16"/>
      <c r="Q424" s="18">
        <v>0.1</v>
      </c>
      <c r="R424" s="16"/>
      <c r="S424" s="19">
        <v>0.18</v>
      </c>
      <c r="T424" s="16" t="s">
        <v>28</v>
      </c>
      <c r="U424" s="20">
        <v>1397.79675</v>
      </c>
      <c r="V424" s="21"/>
      <c r="W424" s="21">
        <v>139.779675</v>
      </c>
      <c r="X424" s="21">
        <v>3631.4759565000004</v>
      </c>
      <c r="Y424" s="22">
        <v>5169.0523815000006</v>
      </c>
      <c r="Z424" s="23">
        <v>171702645240</v>
      </c>
      <c r="AA424" s="24" t="s">
        <v>614</v>
      </c>
      <c r="AB424" t="s">
        <v>1810</v>
      </c>
      <c r="AC424">
        <v>2021</v>
      </c>
      <c r="AD424">
        <v>2023</v>
      </c>
      <c r="AF424" s="37">
        <f>VLOOKUP(AB424,Sheet2!$C$3:$E$8,3,FALSE)</f>
        <v>0.1</v>
      </c>
      <c r="AG424" s="11">
        <f t="shared" si="12"/>
        <v>16773.561000000002</v>
      </c>
    </row>
    <row r="425" spans="1:33">
      <c r="A425" s="2">
        <f t="shared" si="13"/>
        <v>422</v>
      </c>
      <c r="B425" s="2">
        <v>150</v>
      </c>
      <c r="C425" s="3" t="s">
        <v>586</v>
      </c>
      <c r="D425" s="4" t="s">
        <v>598</v>
      </c>
      <c r="E425" s="4" t="s">
        <v>1545</v>
      </c>
      <c r="F425" s="2">
        <v>7876</v>
      </c>
      <c r="G425" s="6"/>
      <c r="H425" s="5">
        <v>1</v>
      </c>
      <c r="I425" s="4" t="s">
        <v>22</v>
      </c>
      <c r="J425" s="15">
        <v>18447.3</v>
      </c>
      <c r="K425" s="16">
        <v>18447.3</v>
      </c>
      <c r="L425" s="17">
        <v>40169390</v>
      </c>
      <c r="M425" s="18">
        <v>0.1</v>
      </c>
      <c r="N425" s="16"/>
      <c r="O425" s="16"/>
      <c r="P425" s="16"/>
      <c r="Q425" s="18">
        <v>0.1</v>
      </c>
      <c r="R425" s="16"/>
      <c r="S425" s="19">
        <v>0.18</v>
      </c>
      <c r="T425" s="16" t="s">
        <v>40</v>
      </c>
      <c r="U425" s="20">
        <v>1844.73</v>
      </c>
      <c r="V425" s="21"/>
      <c r="W425" s="21">
        <v>184.47300000000001</v>
      </c>
      <c r="X425" s="21">
        <v>3685.77054</v>
      </c>
      <c r="Y425" s="22">
        <v>5714.97354</v>
      </c>
      <c r="Z425" s="23">
        <v>171801782110</v>
      </c>
      <c r="AA425" s="24" t="s">
        <v>599</v>
      </c>
      <c r="AB425" t="s">
        <v>1810</v>
      </c>
      <c r="AC425">
        <v>2021</v>
      </c>
      <c r="AD425">
        <v>2023</v>
      </c>
      <c r="AF425" s="37">
        <f>VLOOKUP(AB425,Sheet2!$C$3:$E$8,3,FALSE)</f>
        <v>0.1</v>
      </c>
      <c r="AG425" s="11">
        <f t="shared" si="12"/>
        <v>16602.57</v>
      </c>
    </row>
    <row r="426" spans="1:33">
      <c r="A426" s="2">
        <f t="shared" si="13"/>
        <v>423</v>
      </c>
      <c r="B426" s="2">
        <v>17</v>
      </c>
      <c r="C426" s="3" t="s">
        <v>37</v>
      </c>
      <c r="D426" s="4" t="s">
        <v>738</v>
      </c>
      <c r="E426" s="4" t="s">
        <v>1644</v>
      </c>
      <c r="F426" s="2">
        <v>42</v>
      </c>
      <c r="G426" s="6"/>
      <c r="H426" s="33">
        <v>1</v>
      </c>
      <c r="I426" s="4" t="s">
        <v>22</v>
      </c>
      <c r="J426" s="15">
        <v>18347.0999999999</v>
      </c>
      <c r="K426" s="16">
        <v>18347.0999999999</v>
      </c>
      <c r="L426" s="17">
        <v>85389000</v>
      </c>
      <c r="M426" s="18">
        <v>7.4999999999999997E-2</v>
      </c>
      <c r="N426" s="16"/>
      <c r="O426" s="16"/>
      <c r="P426" s="16"/>
      <c r="Q426" s="18">
        <v>0.1</v>
      </c>
      <c r="R426" s="16"/>
      <c r="S426" s="19">
        <v>0.18</v>
      </c>
      <c r="T426" s="16" t="s">
        <v>739</v>
      </c>
      <c r="U426" s="20">
        <v>1376.0324999999925</v>
      </c>
      <c r="V426" s="21"/>
      <c r="W426" s="21">
        <v>137.60324999999926</v>
      </c>
      <c r="X426" s="21">
        <v>3574.9324349999811</v>
      </c>
      <c r="Y426" s="22">
        <v>5088.5681849999728</v>
      </c>
      <c r="Z426" s="23"/>
      <c r="AA426" s="24"/>
      <c r="AB426" t="s">
        <v>1810</v>
      </c>
      <c r="AC426">
        <v>2021</v>
      </c>
      <c r="AD426">
        <v>2023</v>
      </c>
      <c r="AF426" s="37">
        <f>VLOOKUP(AB426,Sheet2!$C$3:$E$8,3,FALSE)</f>
        <v>0.1</v>
      </c>
      <c r="AG426" s="11">
        <f t="shared" si="12"/>
        <v>16512.389999999912</v>
      </c>
    </row>
    <row r="427" spans="1:33">
      <c r="A427" s="2">
        <f t="shared" si="13"/>
        <v>424</v>
      </c>
      <c r="B427" s="2">
        <v>38</v>
      </c>
      <c r="C427" s="3" t="s">
        <v>37</v>
      </c>
      <c r="D427" s="4" t="s">
        <v>780</v>
      </c>
      <c r="E427" s="4" t="s">
        <v>1665</v>
      </c>
      <c r="F427" s="2">
        <v>63</v>
      </c>
      <c r="G427" s="6"/>
      <c r="H427" s="33">
        <v>1</v>
      </c>
      <c r="I427" s="4" t="s">
        <v>22</v>
      </c>
      <c r="J427" s="15">
        <v>18347.0999999999</v>
      </c>
      <c r="K427" s="16">
        <v>18347.0999999999</v>
      </c>
      <c r="L427" s="17">
        <v>85389000</v>
      </c>
      <c r="M427" s="18">
        <v>7.4999999999999997E-2</v>
      </c>
      <c r="N427" s="16"/>
      <c r="O427" s="16"/>
      <c r="P427" s="16"/>
      <c r="Q427" s="18">
        <v>0.1</v>
      </c>
      <c r="R427" s="16"/>
      <c r="S427" s="19">
        <v>0.18</v>
      </c>
      <c r="T427" s="16" t="s">
        <v>781</v>
      </c>
      <c r="U427" s="20">
        <v>1376.0324999999925</v>
      </c>
      <c r="V427" s="21"/>
      <c r="W427" s="21">
        <v>137.60324999999926</v>
      </c>
      <c r="X427" s="21">
        <v>3574.9324349999811</v>
      </c>
      <c r="Y427" s="22">
        <v>5088.5681849999728</v>
      </c>
      <c r="Z427" s="23"/>
      <c r="AA427" s="24"/>
      <c r="AB427" t="s">
        <v>1810</v>
      </c>
      <c r="AC427">
        <v>2021</v>
      </c>
      <c r="AD427">
        <v>2023</v>
      </c>
      <c r="AF427" s="37">
        <f>VLOOKUP(AB427,Sheet2!$C$3:$E$8,3,FALSE)</f>
        <v>0.1</v>
      </c>
      <c r="AG427" s="11">
        <f t="shared" si="12"/>
        <v>16512.389999999912</v>
      </c>
    </row>
    <row r="428" spans="1:33">
      <c r="A428" s="2">
        <f t="shared" si="13"/>
        <v>425</v>
      </c>
      <c r="B428" s="2">
        <v>74</v>
      </c>
      <c r="C428" s="3" t="s">
        <v>177</v>
      </c>
      <c r="D428" s="4" t="s">
        <v>851</v>
      </c>
      <c r="E428" s="4" t="s">
        <v>1701</v>
      </c>
      <c r="F428" s="2">
        <v>207</v>
      </c>
      <c r="G428" s="6"/>
      <c r="H428" s="5">
        <v>3</v>
      </c>
      <c r="I428" s="4" t="s">
        <v>22</v>
      </c>
      <c r="J428" s="15">
        <v>18311.6899999999</v>
      </c>
      <c r="K428" s="16">
        <v>18311.6899999999</v>
      </c>
      <c r="L428" s="17">
        <v>84149011</v>
      </c>
      <c r="M428" s="18">
        <v>7.4999999999999997E-2</v>
      </c>
      <c r="N428" s="16"/>
      <c r="O428" s="16"/>
      <c r="P428" s="16"/>
      <c r="Q428" s="18">
        <v>0.1</v>
      </c>
      <c r="R428" s="16"/>
      <c r="S428" s="19">
        <v>0.18</v>
      </c>
      <c r="T428" s="16" t="s">
        <v>852</v>
      </c>
      <c r="U428" s="20">
        <v>1373.3767499999924</v>
      </c>
      <c r="V428" s="21"/>
      <c r="W428" s="21">
        <v>137.33767499999925</v>
      </c>
      <c r="X428" s="21">
        <v>3568.0327964999801</v>
      </c>
      <c r="Y428" s="22">
        <v>5078.7472214999716</v>
      </c>
      <c r="Z428" s="23"/>
      <c r="AA428" s="24"/>
      <c r="AB428" t="s">
        <v>1811</v>
      </c>
      <c r="AC428">
        <v>2021</v>
      </c>
      <c r="AD428">
        <v>2023</v>
      </c>
      <c r="AF428" s="37">
        <f>VLOOKUP(AB428,Sheet2!$C$3:$E$8,3,FALSE)</f>
        <v>0.5</v>
      </c>
      <c r="AG428" s="11">
        <f t="shared" si="12"/>
        <v>9155.8449999999502</v>
      </c>
    </row>
    <row r="429" spans="1:33">
      <c r="A429" s="2">
        <f t="shared" si="13"/>
        <v>426</v>
      </c>
      <c r="B429" s="2">
        <v>80</v>
      </c>
      <c r="C429" s="3" t="s">
        <v>448</v>
      </c>
      <c r="D429" s="4" t="s">
        <v>526</v>
      </c>
      <c r="E429" s="4" t="s">
        <v>1481</v>
      </c>
      <c r="F429" s="2">
        <v>7222</v>
      </c>
      <c r="G429" s="6"/>
      <c r="H429" s="5">
        <v>2</v>
      </c>
      <c r="I429" s="4" t="s">
        <v>22</v>
      </c>
      <c r="J429" s="15">
        <v>9051.77</v>
      </c>
      <c r="K429" s="16">
        <v>18103.54</v>
      </c>
      <c r="L429" s="17">
        <v>84833000</v>
      </c>
      <c r="M429" s="18">
        <v>7.4999999999999997E-2</v>
      </c>
      <c r="N429" s="16"/>
      <c r="O429" s="16"/>
      <c r="P429" s="16"/>
      <c r="Q429" s="18">
        <v>0.1</v>
      </c>
      <c r="R429" s="16"/>
      <c r="S429" s="19">
        <v>0.18</v>
      </c>
      <c r="T429" s="16" t="s">
        <v>23</v>
      </c>
      <c r="U429" s="20">
        <v>1357.7655</v>
      </c>
      <c r="V429" s="21"/>
      <c r="W429" s="21">
        <v>135.77655000000001</v>
      </c>
      <c r="X429" s="21">
        <v>3527.4747689999999</v>
      </c>
      <c r="Y429" s="22">
        <v>5021.0168190000004</v>
      </c>
      <c r="Z429" s="23">
        <v>171801924210</v>
      </c>
      <c r="AA429" s="24" t="s">
        <v>450</v>
      </c>
      <c r="AB429" t="s">
        <v>1810</v>
      </c>
      <c r="AC429">
        <v>2021</v>
      </c>
      <c r="AD429">
        <v>2023</v>
      </c>
      <c r="AF429" s="37">
        <f>VLOOKUP(AB429,Sheet2!$C$3:$E$8,3,FALSE)</f>
        <v>0.1</v>
      </c>
      <c r="AG429" s="11">
        <f t="shared" si="12"/>
        <v>16293.186000000002</v>
      </c>
    </row>
    <row r="430" spans="1:33">
      <c r="A430" s="2">
        <f t="shared" si="13"/>
        <v>427</v>
      </c>
      <c r="B430" s="2">
        <v>49</v>
      </c>
      <c r="C430" s="3" t="s">
        <v>448</v>
      </c>
      <c r="D430" s="4" t="s">
        <v>492</v>
      </c>
      <c r="E430" s="4" t="s">
        <v>1450</v>
      </c>
      <c r="F430" s="2">
        <v>7181</v>
      </c>
      <c r="G430" s="6"/>
      <c r="H430" s="33">
        <v>12</v>
      </c>
      <c r="I430" s="4" t="s">
        <v>22</v>
      </c>
      <c r="J430" s="15">
        <v>1469.72</v>
      </c>
      <c r="K430" s="16">
        <v>17636.64</v>
      </c>
      <c r="L430" s="17">
        <v>73269099</v>
      </c>
      <c r="M430" s="18">
        <v>0.25</v>
      </c>
      <c r="N430" s="16"/>
      <c r="O430" s="16"/>
      <c r="P430" s="16"/>
      <c r="Q430" s="18">
        <v>0.1</v>
      </c>
      <c r="R430" s="16"/>
      <c r="S430" s="19">
        <v>0.18</v>
      </c>
      <c r="T430" s="16" t="s">
        <v>60</v>
      </c>
      <c r="U430" s="20">
        <v>4409.16</v>
      </c>
      <c r="V430" s="21"/>
      <c r="W430" s="21">
        <v>440.916</v>
      </c>
      <c r="X430" s="21">
        <v>4047.6088799999998</v>
      </c>
      <c r="Y430" s="22">
        <v>8897.6848800000007</v>
      </c>
      <c r="Z430" s="23">
        <v>171801924210</v>
      </c>
      <c r="AA430" s="24" t="s">
        <v>450</v>
      </c>
      <c r="AB430" t="s">
        <v>1810</v>
      </c>
      <c r="AC430">
        <v>2021</v>
      </c>
      <c r="AD430">
        <v>2023</v>
      </c>
      <c r="AF430" s="37">
        <f>VLOOKUP(AB430,Sheet2!$C$3:$E$8,3,FALSE)</f>
        <v>0.1</v>
      </c>
      <c r="AG430" s="11">
        <f t="shared" si="12"/>
        <v>15872.976000000001</v>
      </c>
    </row>
    <row r="431" spans="1:33">
      <c r="A431" s="2">
        <f t="shared" si="13"/>
        <v>428</v>
      </c>
      <c r="B431" s="2">
        <v>72</v>
      </c>
      <c r="C431" s="3" t="s">
        <v>448</v>
      </c>
      <c r="D431" s="4" t="s">
        <v>518</v>
      </c>
      <c r="E431" s="4" t="s">
        <v>1473</v>
      </c>
      <c r="F431" s="2">
        <v>7214</v>
      </c>
      <c r="G431" s="6"/>
      <c r="H431" s="33">
        <v>2</v>
      </c>
      <c r="I431" s="4" t="s">
        <v>22</v>
      </c>
      <c r="J431" s="15">
        <v>8802.8799999999992</v>
      </c>
      <c r="K431" s="16">
        <v>17605.759999999998</v>
      </c>
      <c r="L431" s="17">
        <v>84122100</v>
      </c>
      <c r="M431" s="18">
        <v>7.4999999999999997E-2</v>
      </c>
      <c r="N431" s="16"/>
      <c r="O431" s="16"/>
      <c r="P431" s="16"/>
      <c r="Q431" s="18">
        <v>0.1</v>
      </c>
      <c r="R431" s="16"/>
      <c r="S431" s="19">
        <v>0.18</v>
      </c>
      <c r="T431" s="16" t="s">
        <v>422</v>
      </c>
      <c r="U431" s="20">
        <v>1320.4319999999998</v>
      </c>
      <c r="V431" s="21"/>
      <c r="W431" s="21">
        <v>132.04319999999998</v>
      </c>
      <c r="X431" s="21">
        <v>3430.4823359999996</v>
      </c>
      <c r="Y431" s="22">
        <v>4882.9575359999999</v>
      </c>
      <c r="Z431" s="23">
        <v>171801924210</v>
      </c>
      <c r="AA431" s="24" t="s">
        <v>450</v>
      </c>
      <c r="AB431" t="s">
        <v>1810</v>
      </c>
      <c r="AC431">
        <v>2021</v>
      </c>
      <c r="AD431">
        <v>2023</v>
      </c>
      <c r="AF431" s="37">
        <f>VLOOKUP(AB431,Sheet2!$C$3:$E$8,3,FALSE)</f>
        <v>0.1</v>
      </c>
      <c r="AG431" s="11">
        <f t="shared" si="12"/>
        <v>15845.183999999999</v>
      </c>
    </row>
    <row r="432" spans="1:33">
      <c r="A432" s="2">
        <f t="shared" si="13"/>
        <v>429</v>
      </c>
      <c r="B432" s="2">
        <v>53</v>
      </c>
      <c r="C432" s="3" t="s">
        <v>616</v>
      </c>
      <c r="D432" s="4" t="s">
        <v>810</v>
      </c>
      <c r="E432" s="4" t="s">
        <v>1680</v>
      </c>
      <c r="F432" s="2">
        <v>79</v>
      </c>
      <c r="G432" s="6"/>
      <c r="H432" s="33">
        <v>2</v>
      </c>
      <c r="I432" s="4" t="s">
        <v>22</v>
      </c>
      <c r="J432" s="15">
        <v>17106.459999999901</v>
      </c>
      <c r="K432" s="16">
        <v>17106.459999999901</v>
      </c>
      <c r="L432" s="17">
        <v>848390</v>
      </c>
      <c r="M432" s="18">
        <v>7.4999999999999997E-2</v>
      </c>
      <c r="N432" s="16"/>
      <c r="O432" s="16"/>
      <c r="P432" s="16"/>
      <c r="Q432" s="18">
        <v>0.1</v>
      </c>
      <c r="R432" s="16"/>
      <c r="S432" s="19">
        <v>0.18</v>
      </c>
      <c r="T432" s="16" t="s">
        <v>811</v>
      </c>
      <c r="U432" s="20">
        <v>1282.9844999999925</v>
      </c>
      <c r="V432" s="21"/>
      <c r="W432" s="21">
        <v>128.29844999999926</v>
      </c>
      <c r="X432" s="21">
        <v>3333.1937309999803</v>
      </c>
      <c r="Y432" s="22">
        <v>4744.4766809999719</v>
      </c>
      <c r="Z432" s="23"/>
      <c r="AA432" s="24"/>
      <c r="AB432" t="s">
        <v>1810</v>
      </c>
      <c r="AC432">
        <v>2021</v>
      </c>
      <c r="AD432">
        <v>2023</v>
      </c>
      <c r="AF432" s="37">
        <f>VLOOKUP(AB432,Sheet2!$C$3:$E$8,3,FALSE)</f>
        <v>0.1</v>
      </c>
      <c r="AG432" s="11">
        <f t="shared" si="12"/>
        <v>15395.813999999911</v>
      </c>
    </row>
    <row r="433" spans="1:33">
      <c r="A433" s="2">
        <f t="shared" si="13"/>
        <v>430</v>
      </c>
      <c r="B433" s="2">
        <v>129</v>
      </c>
      <c r="C433" s="3" t="s">
        <v>423</v>
      </c>
      <c r="D433" s="4" t="s">
        <v>630</v>
      </c>
      <c r="E433" s="4" t="s">
        <v>1559</v>
      </c>
      <c r="F433" s="2">
        <v>17458</v>
      </c>
      <c r="G433" s="6"/>
      <c r="H433" s="5">
        <v>1</v>
      </c>
      <c r="I433" s="4" t="s">
        <v>27</v>
      </c>
      <c r="J433" s="15">
        <v>16879.45</v>
      </c>
      <c r="K433" s="16">
        <v>16879.45</v>
      </c>
      <c r="L433" s="17">
        <v>84219900</v>
      </c>
      <c r="M433" s="18">
        <v>0.1</v>
      </c>
      <c r="N433" s="16"/>
      <c r="O433" s="16"/>
      <c r="P433" s="16"/>
      <c r="Q433" s="18">
        <v>0.1</v>
      </c>
      <c r="R433" s="16"/>
      <c r="S433" s="19">
        <v>0.18</v>
      </c>
      <c r="T433" s="16" t="s">
        <v>25</v>
      </c>
      <c r="U433" s="20">
        <v>1687.9450000000002</v>
      </c>
      <c r="V433" s="21"/>
      <c r="W433" s="21">
        <v>168.79450000000003</v>
      </c>
      <c r="X433" s="21">
        <v>3372.5141100000001</v>
      </c>
      <c r="Y433" s="22">
        <v>5229.2536099999998</v>
      </c>
      <c r="Z433" s="23">
        <v>171803185595</v>
      </c>
      <c r="AA433" s="24" t="s">
        <v>425</v>
      </c>
      <c r="AB433" t="s">
        <v>1810</v>
      </c>
      <c r="AC433">
        <v>2021</v>
      </c>
      <c r="AD433">
        <v>2023</v>
      </c>
      <c r="AF433" s="37">
        <f>VLOOKUP(AB433,Sheet2!$C$3:$E$8,3,FALSE)</f>
        <v>0.1</v>
      </c>
      <c r="AG433" s="11">
        <f t="shared" si="12"/>
        <v>15191.505000000001</v>
      </c>
    </row>
    <row r="434" spans="1:33">
      <c r="A434" s="2">
        <f t="shared" si="13"/>
        <v>431</v>
      </c>
      <c r="B434" s="2">
        <v>136</v>
      </c>
      <c r="C434" s="3" t="s">
        <v>423</v>
      </c>
      <c r="D434" s="4" t="s">
        <v>637</v>
      </c>
      <c r="E434" s="4" t="s">
        <v>1566</v>
      </c>
      <c r="F434" s="2">
        <v>17465</v>
      </c>
      <c r="G434" s="6"/>
      <c r="H434" s="5">
        <v>1</v>
      </c>
      <c r="I434" s="4" t="s">
        <v>27</v>
      </c>
      <c r="J434" s="15">
        <v>16879.45</v>
      </c>
      <c r="K434" s="16">
        <v>16879.45</v>
      </c>
      <c r="L434" s="17">
        <v>84219900</v>
      </c>
      <c r="M434" s="18">
        <v>0.1</v>
      </c>
      <c r="N434" s="16"/>
      <c r="O434" s="16"/>
      <c r="P434" s="16"/>
      <c r="Q434" s="18">
        <v>0.1</v>
      </c>
      <c r="R434" s="16"/>
      <c r="S434" s="19">
        <v>0.18</v>
      </c>
      <c r="T434" s="16" t="s">
        <v>25</v>
      </c>
      <c r="U434" s="20">
        <v>1687.9450000000002</v>
      </c>
      <c r="V434" s="21"/>
      <c r="W434" s="21">
        <v>168.79450000000003</v>
      </c>
      <c r="X434" s="21">
        <v>3372.5141100000001</v>
      </c>
      <c r="Y434" s="22">
        <v>5229.2536099999998</v>
      </c>
      <c r="Z434" s="23">
        <v>171803185595</v>
      </c>
      <c r="AA434" s="24" t="s">
        <v>425</v>
      </c>
      <c r="AB434" t="s">
        <v>1810</v>
      </c>
      <c r="AC434">
        <v>2021</v>
      </c>
      <c r="AD434">
        <v>2023</v>
      </c>
      <c r="AF434" s="37">
        <f>VLOOKUP(AB434,Sheet2!$C$3:$E$8,3,FALSE)</f>
        <v>0.1</v>
      </c>
      <c r="AG434" s="11">
        <f t="shared" si="12"/>
        <v>15191.505000000001</v>
      </c>
    </row>
    <row r="435" spans="1:33">
      <c r="A435" s="2">
        <f t="shared" si="13"/>
        <v>432</v>
      </c>
      <c r="B435" s="2">
        <v>81</v>
      </c>
      <c r="C435" s="3" t="s">
        <v>448</v>
      </c>
      <c r="D435" s="4" t="s">
        <v>527</v>
      </c>
      <c r="E435" s="4" t="s">
        <v>1482</v>
      </c>
      <c r="F435" s="2">
        <v>7223</v>
      </c>
      <c r="G435" s="6"/>
      <c r="H435" s="33">
        <v>1</v>
      </c>
      <c r="I435" s="4" t="s">
        <v>22</v>
      </c>
      <c r="J435" s="15">
        <v>16788.099999999999</v>
      </c>
      <c r="K435" s="16">
        <v>16788.099999999999</v>
      </c>
      <c r="L435" s="17">
        <v>84229090</v>
      </c>
      <c r="M435" s="18">
        <v>7.4999999999999997E-2</v>
      </c>
      <c r="N435" s="16"/>
      <c r="O435" s="16"/>
      <c r="P435" s="16"/>
      <c r="Q435" s="18">
        <v>0.1</v>
      </c>
      <c r="R435" s="16"/>
      <c r="S435" s="19">
        <v>0.18</v>
      </c>
      <c r="T435" s="16" t="s">
        <v>496</v>
      </c>
      <c r="U435" s="20">
        <v>1259.1074999999998</v>
      </c>
      <c r="V435" s="21"/>
      <c r="W435" s="21">
        <v>125.91074999999999</v>
      </c>
      <c r="X435" s="21">
        <v>3271.1612849999992</v>
      </c>
      <c r="Y435" s="22">
        <v>4656.1795349999993</v>
      </c>
      <c r="Z435" s="23">
        <v>171801924210</v>
      </c>
      <c r="AA435" s="24" t="s">
        <v>450</v>
      </c>
      <c r="AB435" t="s">
        <v>1810</v>
      </c>
      <c r="AC435">
        <v>2021</v>
      </c>
      <c r="AD435">
        <v>2023</v>
      </c>
      <c r="AF435" s="37">
        <f>VLOOKUP(AB435,Sheet2!$C$3:$E$8,3,FALSE)</f>
        <v>0.1</v>
      </c>
      <c r="AG435" s="11">
        <f t="shared" si="12"/>
        <v>15109.289999999999</v>
      </c>
    </row>
    <row r="436" spans="1:33">
      <c r="A436" s="2">
        <f t="shared" si="13"/>
        <v>433</v>
      </c>
      <c r="B436" s="2">
        <v>43</v>
      </c>
      <c r="C436" s="3" t="s">
        <v>480</v>
      </c>
      <c r="D436" s="4" t="s">
        <v>486</v>
      </c>
      <c r="E436" s="4" t="s">
        <v>1444</v>
      </c>
      <c r="F436" s="2">
        <v>6918</v>
      </c>
      <c r="G436" s="6"/>
      <c r="H436" s="33">
        <v>1</v>
      </c>
      <c r="I436" s="4" t="s">
        <v>22</v>
      </c>
      <c r="J436" s="15">
        <v>16725.37</v>
      </c>
      <c r="K436" s="16">
        <v>16725.37</v>
      </c>
      <c r="L436" s="17">
        <v>90318000</v>
      </c>
      <c r="M436" s="18">
        <v>0.15</v>
      </c>
      <c r="N436" s="16"/>
      <c r="O436" s="16"/>
      <c r="P436" s="16"/>
      <c r="Q436" s="18">
        <v>0.1</v>
      </c>
      <c r="R436" s="16"/>
      <c r="S436" s="19">
        <v>0.18</v>
      </c>
      <c r="T436" s="16" t="s">
        <v>74</v>
      </c>
      <c r="U436" s="20">
        <v>2508.8054999999999</v>
      </c>
      <c r="V436" s="21"/>
      <c r="W436" s="21">
        <v>250.88055</v>
      </c>
      <c r="X436" s="21">
        <v>3507.3100889999996</v>
      </c>
      <c r="Y436" s="22">
        <v>6266.9961389999989</v>
      </c>
      <c r="Z436" s="23">
        <v>171601690842</v>
      </c>
      <c r="AA436" s="24" t="s">
        <v>482</v>
      </c>
      <c r="AB436" t="s">
        <v>1812</v>
      </c>
      <c r="AC436">
        <v>2021</v>
      </c>
      <c r="AD436">
        <v>2023</v>
      </c>
      <c r="AF436" s="47">
        <v>0</v>
      </c>
      <c r="AG436" s="11">
        <f t="shared" si="12"/>
        <v>16725.37</v>
      </c>
    </row>
    <row r="437" spans="1:33">
      <c r="A437" s="2">
        <f t="shared" si="13"/>
        <v>434</v>
      </c>
      <c r="B437" s="2">
        <v>249</v>
      </c>
      <c r="C437" s="3" t="s">
        <v>615</v>
      </c>
      <c r="D437" s="4" t="s">
        <v>657</v>
      </c>
      <c r="E437" s="4" t="s">
        <v>1585</v>
      </c>
      <c r="F437" s="2">
        <v>18635</v>
      </c>
      <c r="G437" s="6"/>
      <c r="H437" s="33">
        <v>2</v>
      </c>
      <c r="I437" s="4" t="s">
        <v>22</v>
      </c>
      <c r="J437" s="15">
        <v>8355.1949999999997</v>
      </c>
      <c r="K437" s="16">
        <v>16710.39</v>
      </c>
      <c r="L437" s="17">
        <v>84819090</v>
      </c>
      <c r="M437" s="18">
        <v>7.4999999999999997E-2</v>
      </c>
      <c r="N437" s="16"/>
      <c r="O437" s="16"/>
      <c r="P437" s="16"/>
      <c r="Q437" s="18">
        <v>0.1</v>
      </c>
      <c r="R437" s="16"/>
      <c r="S437" s="19">
        <v>0.18</v>
      </c>
      <c r="T437" s="16" t="s">
        <v>28</v>
      </c>
      <c r="U437" s="20">
        <v>1253.2792499999998</v>
      </c>
      <c r="V437" s="21"/>
      <c r="W437" s="21">
        <v>125.32792499999999</v>
      </c>
      <c r="X437" s="21">
        <v>3256.0194914999997</v>
      </c>
      <c r="Y437" s="22">
        <v>4634.6266664999994</v>
      </c>
      <c r="Z437" s="23">
        <v>351800186603</v>
      </c>
      <c r="AA437" s="24">
        <v>3005002</v>
      </c>
      <c r="AB437" t="s">
        <v>1810</v>
      </c>
      <c r="AC437">
        <v>2021</v>
      </c>
      <c r="AD437">
        <v>2023</v>
      </c>
      <c r="AF437" s="37">
        <f>VLOOKUP(AB437,Sheet2!$C$3:$E$8,3,FALSE)</f>
        <v>0.1</v>
      </c>
      <c r="AG437" s="11">
        <f t="shared" si="12"/>
        <v>15039.351000000001</v>
      </c>
    </row>
    <row r="438" spans="1:33">
      <c r="A438" s="2">
        <f t="shared" si="13"/>
        <v>435</v>
      </c>
      <c r="B438" s="2">
        <v>133</v>
      </c>
      <c r="C438" s="3" t="s">
        <v>77</v>
      </c>
      <c r="D438" s="4" t="s">
        <v>101</v>
      </c>
      <c r="E438" s="4" t="s">
        <v>1121</v>
      </c>
      <c r="F438" s="2">
        <v>605</v>
      </c>
      <c r="G438" s="6"/>
      <c r="H438" s="5">
        <v>4</v>
      </c>
      <c r="I438" s="4" t="s">
        <v>22</v>
      </c>
      <c r="J438" s="15">
        <v>4151.5</v>
      </c>
      <c r="K438" s="16">
        <v>16606</v>
      </c>
      <c r="L438" s="17">
        <v>84839000</v>
      </c>
      <c r="M438" s="18">
        <v>7.4999999999999997E-2</v>
      </c>
      <c r="N438" s="16"/>
      <c r="O438" s="16"/>
      <c r="P438" s="16"/>
      <c r="Q438" s="18">
        <v>0.1</v>
      </c>
      <c r="R438" s="16"/>
      <c r="S438" s="19">
        <v>0.18</v>
      </c>
      <c r="T438" s="16" t="s">
        <v>23</v>
      </c>
      <c r="U438" s="20">
        <v>1245.45</v>
      </c>
      <c r="V438" s="21"/>
      <c r="W438" s="21">
        <v>124.54500000000002</v>
      </c>
      <c r="X438" s="21">
        <v>3235.6790999999998</v>
      </c>
      <c r="Y438" s="22">
        <v>4605.6741000000002</v>
      </c>
      <c r="Z438" s="23">
        <v>171902524253</v>
      </c>
      <c r="AA438" s="24" t="s">
        <v>79</v>
      </c>
      <c r="AB438" t="s">
        <v>1810</v>
      </c>
      <c r="AC438">
        <v>2021</v>
      </c>
      <c r="AD438">
        <v>2023</v>
      </c>
      <c r="AF438" s="37">
        <f>VLOOKUP(AB438,Sheet2!$C$3:$E$8,3,FALSE)</f>
        <v>0.1</v>
      </c>
      <c r="AG438" s="11">
        <f t="shared" si="12"/>
        <v>14945.4</v>
      </c>
    </row>
    <row r="439" spans="1:33">
      <c r="A439" s="2">
        <f t="shared" si="13"/>
        <v>436</v>
      </c>
      <c r="B439" s="2">
        <v>308</v>
      </c>
      <c r="C439" s="3" t="s">
        <v>578</v>
      </c>
      <c r="D439" s="4" t="s">
        <v>701</v>
      </c>
      <c r="E439" s="4" t="s">
        <v>1627</v>
      </c>
      <c r="F439" s="2">
        <v>19602</v>
      </c>
      <c r="G439" s="6"/>
      <c r="H439" s="33">
        <v>3</v>
      </c>
      <c r="I439" s="4" t="s">
        <v>22</v>
      </c>
      <c r="J439" s="15">
        <v>5510.8233333333337</v>
      </c>
      <c r="K439" s="16">
        <v>16532.47</v>
      </c>
      <c r="L439" s="17">
        <v>40103290</v>
      </c>
      <c r="M439" s="18">
        <v>0.1</v>
      </c>
      <c r="N439" s="16"/>
      <c r="O439" s="16"/>
      <c r="P439" s="16"/>
      <c r="Q439" s="18">
        <v>0.1</v>
      </c>
      <c r="R439" s="16"/>
      <c r="S439" s="19">
        <v>0.18</v>
      </c>
      <c r="T439" s="16" t="s">
        <v>34</v>
      </c>
      <c r="U439" s="20">
        <v>1653.2470000000003</v>
      </c>
      <c r="V439" s="21"/>
      <c r="W439" s="21">
        <v>165.32470000000004</v>
      </c>
      <c r="X439" s="21">
        <v>3303.1875060000002</v>
      </c>
      <c r="Y439" s="22">
        <v>5121.7592060000006</v>
      </c>
      <c r="Z439" s="23">
        <v>171901402573</v>
      </c>
      <c r="AA439" s="24" t="s">
        <v>580</v>
      </c>
      <c r="AB439" t="s">
        <v>1810</v>
      </c>
      <c r="AC439">
        <v>2021</v>
      </c>
      <c r="AD439">
        <v>2023</v>
      </c>
      <c r="AF439" s="37">
        <f>VLOOKUP(AB439,Sheet2!$C$3:$E$8,3,FALSE)</f>
        <v>0.1</v>
      </c>
      <c r="AG439" s="11">
        <f t="shared" si="12"/>
        <v>14879.223000000002</v>
      </c>
    </row>
    <row r="440" spans="1:33">
      <c r="A440" s="2">
        <f t="shared" si="13"/>
        <v>437</v>
      </c>
      <c r="B440" s="2">
        <v>53</v>
      </c>
      <c r="C440" s="3" t="s">
        <v>448</v>
      </c>
      <c r="D440" s="4" t="s">
        <v>497</v>
      </c>
      <c r="E440" s="4" t="s">
        <v>1454</v>
      </c>
      <c r="F440" s="2">
        <v>7185</v>
      </c>
      <c r="G440" s="6"/>
      <c r="H440" s="33">
        <v>1</v>
      </c>
      <c r="I440" s="4" t="s">
        <v>22</v>
      </c>
      <c r="J440" s="15">
        <v>16377.23</v>
      </c>
      <c r="K440" s="16">
        <v>16377.23</v>
      </c>
      <c r="L440" s="17">
        <v>84229090</v>
      </c>
      <c r="M440" s="18">
        <v>7.4999999999999997E-2</v>
      </c>
      <c r="N440" s="16"/>
      <c r="O440" s="16"/>
      <c r="P440" s="16"/>
      <c r="Q440" s="18">
        <v>0.1</v>
      </c>
      <c r="R440" s="16"/>
      <c r="S440" s="19">
        <v>0.18</v>
      </c>
      <c r="T440" s="16" t="s">
        <v>496</v>
      </c>
      <c r="U440" s="20">
        <v>1228.29225</v>
      </c>
      <c r="V440" s="21"/>
      <c r="W440" s="21">
        <v>122.82922500000001</v>
      </c>
      <c r="X440" s="21">
        <v>3191.1032654999999</v>
      </c>
      <c r="Y440" s="22">
        <v>4542.2247404999998</v>
      </c>
      <c r="Z440" s="23">
        <v>171801924210</v>
      </c>
      <c r="AA440" s="24" t="s">
        <v>450</v>
      </c>
      <c r="AB440" t="s">
        <v>1810</v>
      </c>
      <c r="AC440">
        <v>2021</v>
      </c>
      <c r="AD440">
        <v>2023</v>
      </c>
      <c r="AF440" s="37">
        <f>VLOOKUP(AB440,Sheet2!$C$3:$E$8,3,FALSE)</f>
        <v>0.1</v>
      </c>
      <c r="AG440" s="11">
        <f t="shared" si="12"/>
        <v>14739.507</v>
      </c>
    </row>
    <row r="441" spans="1:33">
      <c r="A441" s="2">
        <f t="shared" si="13"/>
        <v>438</v>
      </c>
      <c r="B441" s="2">
        <v>146</v>
      </c>
      <c r="C441" s="3" t="s">
        <v>296</v>
      </c>
      <c r="D441" s="4" t="s">
        <v>1000</v>
      </c>
      <c r="E441" s="4" t="s">
        <v>1773</v>
      </c>
      <c r="F441" s="2">
        <v>1391</v>
      </c>
      <c r="G441" s="6"/>
      <c r="H441" s="33">
        <v>1</v>
      </c>
      <c r="I441" s="4" t="s">
        <v>22</v>
      </c>
      <c r="J441" s="15">
        <v>15836.85</v>
      </c>
      <c r="K441" s="16">
        <v>15836.85</v>
      </c>
      <c r="L441" s="17">
        <v>850300</v>
      </c>
      <c r="M441" s="18">
        <v>7.4999999999999997E-2</v>
      </c>
      <c r="N441" s="16"/>
      <c r="O441" s="16"/>
      <c r="P441" s="16"/>
      <c r="Q441" s="18">
        <v>0.1</v>
      </c>
      <c r="R441" s="16"/>
      <c r="S441" s="19">
        <v>0.18</v>
      </c>
      <c r="T441" s="16" t="s">
        <v>1001</v>
      </c>
      <c r="U441" s="20">
        <v>1187.7637500000001</v>
      </c>
      <c r="V441" s="21"/>
      <c r="W441" s="21">
        <v>118.77637500000002</v>
      </c>
      <c r="X441" s="21">
        <v>3085.8102225000002</v>
      </c>
      <c r="Y441" s="22">
        <v>4392.3503474999998</v>
      </c>
      <c r="Z441" s="23"/>
      <c r="AA441" s="24"/>
      <c r="AB441" t="s">
        <v>1810</v>
      </c>
      <c r="AC441">
        <v>2021</v>
      </c>
      <c r="AD441">
        <v>2023</v>
      </c>
      <c r="AF441" s="37">
        <f>VLOOKUP(AB441,Sheet2!$C$3:$E$8,3,FALSE)</f>
        <v>0.1</v>
      </c>
      <c r="AG441" s="11">
        <f t="shared" si="12"/>
        <v>14253.165000000001</v>
      </c>
    </row>
    <row r="442" spans="1:33">
      <c r="A442" s="2">
        <f t="shared" si="13"/>
        <v>439</v>
      </c>
      <c r="B442" s="2">
        <v>283</v>
      </c>
      <c r="C442" s="3" t="s">
        <v>622</v>
      </c>
      <c r="D442" s="4" t="s">
        <v>688</v>
      </c>
      <c r="E442" s="4" t="s">
        <v>1616</v>
      </c>
      <c r="F442" s="2">
        <v>18693</v>
      </c>
      <c r="G442" s="6"/>
      <c r="H442" s="33">
        <v>2</v>
      </c>
      <c r="I442" s="4" t="s">
        <v>22</v>
      </c>
      <c r="J442" s="15">
        <v>7820</v>
      </c>
      <c r="K442" s="16">
        <v>15640</v>
      </c>
      <c r="L442" s="17">
        <v>84314990</v>
      </c>
      <c r="M442" s="18">
        <v>7.4999999999999997E-2</v>
      </c>
      <c r="N442" s="16"/>
      <c r="O442" s="16"/>
      <c r="P442" s="16"/>
      <c r="Q442" s="18">
        <v>0.1</v>
      </c>
      <c r="R442" s="16"/>
      <c r="S442" s="19">
        <v>0.18</v>
      </c>
      <c r="T442" s="16" t="s">
        <v>66</v>
      </c>
      <c r="U442" s="20">
        <v>1173</v>
      </c>
      <c r="V442" s="21"/>
      <c r="W442" s="21">
        <v>117.30000000000001</v>
      </c>
      <c r="X442" s="21">
        <v>3047.4539999999997</v>
      </c>
      <c r="Y442" s="22">
        <v>4337.7539999999999</v>
      </c>
      <c r="Z442" s="23">
        <v>171702293943</v>
      </c>
      <c r="AA442" s="24" t="s">
        <v>623</v>
      </c>
      <c r="AB442" t="s">
        <v>1810</v>
      </c>
      <c r="AC442">
        <v>2021</v>
      </c>
      <c r="AD442">
        <v>2023</v>
      </c>
      <c r="AF442" s="37">
        <f>VLOOKUP(AB442,Sheet2!$C$3:$E$8,3,FALSE)</f>
        <v>0.1</v>
      </c>
      <c r="AG442" s="11">
        <f t="shared" si="12"/>
        <v>14076</v>
      </c>
    </row>
    <row r="443" spans="1:33">
      <c r="A443" s="2">
        <f t="shared" si="13"/>
        <v>440</v>
      </c>
      <c r="B443" s="2">
        <v>112</v>
      </c>
      <c r="C443" s="3" t="s">
        <v>268</v>
      </c>
      <c r="D443" s="4" t="s">
        <v>359</v>
      </c>
      <c r="E443" s="4" t="s">
        <v>1351</v>
      </c>
      <c r="F443" s="2">
        <v>2320</v>
      </c>
      <c r="G443" s="6"/>
      <c r="H443" s="33">
        <v>1</v>
      </c>
      <c r="I443" s="4" t="s">
        <v>22</v>
      </c>
      <c r="J443" s="15">
        <v>15572.91</v>
      </c>
      <c r="K443" s="16">
        <v>15572.91</v>
      </c>
      <c r="L443" s="17">
        <v>85030090</v>
      </c>
      <c r="M443" s="18">
        <v>7.4999999999999997E-2</v>
      </c>
      <c r="N443" s="16"/>
      <c r="O443" s="16"/>
      <c r="P443" s="16"/>
      <c r="Q443" s="18">
        <v>0.1</v>
      </c>
      <c r="R443" s="16"/>
      <c r="S443" s="19">
        <v>0.18</v>
      </c>
      <c r="T443" s="16" t="s">
        <v>32</v>
      </c>
      <c r="U443" s="20">
        <v>1167.9682499999999</v>
      </c>
      <c r="V443" s="21"/>
      <c r="W443" s="21">
        <v>116.796825</v>
      </c>
      <c r="X443" s="21">
        <v>3034.3815135000004</v>
      </c>
      <c r="Y443" s="22">
        <v>4319.1465884999998</v>
      </c>
      <c r="Z443" s="23">
        <v>171802178892</v>
      </c>
      <c r="AA443" s="24" t="s">
        <v>307</v>
      </c>
      <c r="AB443" t="s">
        <v>1810</v>
      </c>
      <c r="AC443">
        <v>2021</v>
      </c>
      <c r="AD443">
        <v>2023</v>
      </c>
      <c r="AF443" s="37">
        <f>VLOOKUP(AB443,Sheet2!$C$3:$E$8,3,FALSE)</f>
        <v>0.1</v>
      </c>
      <c r="AG443" s="11">
        <f t="shared" si="12"/>
        <v>14015.619000000001</v>
      </c>
    </row>
    <row r="444" spans="1:33">
      <c r="A444" s="2">
        <f t="shared" si="13"/>
        <v>441</v>
      </c>
      <c r="B444" s="2">
        <v>174</v>
      </c>
      <c r="C444" s="3" t="s">
        <v>37</v>
      </c>
      <c r="D444" s="4" t="s">
        <v>143</v>
      </c>
      <c r="E444" s="4" t="s">
        <v>1161</v>
      </c>
      <c r="F444" s="2">
        <v>814</v>
      </c>
      <c r="G444" s="6"/>
      <c r="H444" s="5">
        <v>2</v>
      </c>
      <c r="I444" s="4" t="s">
        <v>22</v>
      </c>
      <c r="J444" s="15">
        <v>7632</v>
      </c>
      <c r="K444" s="16">
        <v>15264</v>
      </c>
      <c r="L444" s="17">
        <v>40169320</v>
      </c>
      <c r="M444" s="18">
        <v>0.1</v>
      </c>
      <c r="N444" s="16"/>
      <c r="O444" s="16"/>
      <c r="P444" s="16"/>
      <c r="Q444" s="18">
        <v>0.1</v>
      </c>
      <c r="R444" s="16"/>
      <c r="S444" s="19">
        <v>0.18</v>
      </c>
      <c r="T444" s="16" t="s">
        <v>40</v>
      </c>
      <c r="U444" s="20">
        <v>1526.4</v>
      </c>
      <c r="V444" s="21"/>
      <c r="W444" s="21">
        <v>152.64000000000001</v>
      </c>
      <c r="X444" s="21">
        <v>3049.7472000000002</v>
      </c>
      <c r="Y444" s="22">
        <v>4728.7872000000007</v>
      </c>
      <c r="Z444" s="23">
        <v>171901200074</v>
      </c>
      <c r="AA444" s="24" t="s">
        <v>83</v>
      </c>
      <c r="AB444" t="s">
        <v>1811</v>
      </c>
      <c r="AC444">
        <v>2021</v>
      </c>
      <c r="AD444">
        <v>2023</v>
      </c>
      <c r="AF444" s="37">
        <f>VLOOKUP(AB444,Sheet2!$C$3:$E$8,3,FALSE)</f>
        <v>0.5</v>
      </c>
      <c r="AG444" s="11">
        <f t="shared" si="12"/>
        <v>7632</v>
      </c>
    </row>
    <row r="445" spans="1:33">
      <c r="A445" s="2">
        <f t="shared" si="13"/>
        <v>442</v>
      </c>
      <c r="B445" s="2">
        <v>39</v>
      </c>
      <c r="C445" s="3" t="s">
        <v>37</v>
      </c>
      <c r="D445" s="4" t="s">
        <v>782</v>
      </c>
      <c r="E445" s="4" t="s">
        <v>1666</v>
      </c>
      <c r="F445" s="2">
        <v>64</v>
      </c>
      <c r="G445" s="6"/>
      <c r="H445" s="33">
        <v>16</v>
      </c>
      <c r="I445" s="4" t="s">
        <v>22</v>
      </c>
      <c r="J445" s="15">
        <v>14677.809999999899</v>
      </c>
      <c r="K445" s="16">
        <v>14677.809999999899</v>
      </c>
      <c r="L445" s="17">
        <v>85389000</v>
      </c>
      <c r="M445" s="18">
        <v>7.4999999999999997E-2</v>
      </c>
      <c r="N445" s="16"/>
      <c r="O445" s="16"/>
      <c r="P445" s="16"/>
      <c r="Q445" s="18">
        <v>0.1</v>
      </c>
      <c r="R445" s="16"/>
      <c r="S445" s="19">
        <v>0.18</v>
      </c>
      <c r="T445" s="16" t="s">
        <v>783</v>
      </c>
      <c r="U445" s="20">
        <v>1100.8357499999925</v>
      </c>
      <c r="V445" s="21"/>
      <c r="W445" s="21">
        <v>110.08357499999926</v>
      </c>
      <c r="X445" s="21">
        <v>2859.9712784999801</v>
      </c>
      <c r="Y445" s="22">
        <v>4070.8906034999718</v>
      </c>
      <c r="Z445" s="23"/>
      <c r="AA445" s="24"/>
      <c r="AB445" t="s">
        <v>1810</v>
      </c>
      <c r="AC445">
        <v>2021</v>
      </c>
      <c r="AD445">
        <v>2023</v>
      </c>
      <c r="AF445" s="37">
        <f>VLOOKUP(AB445,Sheet2!$C$3:$E$8,3,FALSE)</f>
        <v>0.1</v>
      </c>
      <c r="AG445" s="11">
        <f t="shared" si="12"/>
        <v>13210.02899999991</v>
      </c>
    </row>
    <row r="446" spans="1:33">
      <c r="A446" s="2">
        <f t="shared" si="13"/>
        <v>443</v>
      </c>
      <c r="B446" s="2">
        <v>142</v>
      </c>
      <c r="C446" s="3" t="s">
        <v>77</v>
      </c>
      <c r="D446" s="4" t="s">
        <v>111</v>
      </c>
      <c r="E446" s="4" t="s">
        <v>1130</v>
      </c>
      <c r="F446" s="2">
        <v>622</v>
      </c>
      <c r="G446" s="6"/>
      <c r="H446" s="5">
        <v>2</v>
      </c>
      <c r="I446" s="4" t="s">
        <v>22</v>
      </c>
      <c r="J446" s="15">
        <v>7147.8</v>
      </c>
      <c r="K446" s="16">
        <v>14295.6</v>
      </c>
      <c r="L446" s="17">
        <v>84836090</v>
      </c>
      <c r="M446" s="18">
        <v>7.4999999999999997E-2</v>
      </c>
      <c r="N446" s="16"/>
      <c r="O446" s="16"/>
      <c r="P446" s="16"/>
      <c r="Q446" s="18">
        <v>0.1</v>
      </c>
      <c r="R446" s="16"/>
      <c r="S446" s="19">
        <v>0.18</v>
      </c>
      <c r="T446" s="16" t="s">
        <v>23</v>
      </c>
      <c r="U446" s="20">
        <v>1072.17</v>
      </c>
      <c r="V446" s="21"/>
      <c r="W446" s="21">
        <v>107.21700000000001</v>
      </c>
      <c r="X446" s="21">
        <v>2785.49766</v>
      </c>
      <c r="Y446" s="22">
        <v>3964.8846600000002</v>
      </c>
      <c r="Z446" s="23">
        <v>171902524253</v>
      </c>
      <c r="AA446" s="24" t="s">
        <v>79</v>
      </c>
      <c r="AB446" t="s">
        <v>1810</v>
      </c>
      <c r="AC446">
        <v>2021</v>
      </c>
      <c r="AD446">
        <v>2023</v>
      </c>
      <c r="AF446" s="37">
        <f>VLOOKUP(AB446,Sheet2!$C$3:$E$8,3,FALSE)</f>
        <v>0.1</v>
      </c>
      <c r="AG446" s="11">
        <f t="shared" si="12"/>
        <v>12866.04</v>
      </c>
    </row>
    <row r="447" spans="1:33">
      <c r="A447" s="2">
        <f t="shared" si="13"/>
        <v>444</v>
      </c>
      <c r="B447" s="2">
        <v>101</v>
      </c>
      <c r="C447" s="3" t="s">
        <v>268</v>
      </c>
      <c r="D447" s="4" t="s">
        <v>348</v>
      </c>
      <c r="E447" s="4" t="s">
        <v>1340</v>
      </c>
      <c r="F447" s="2">
        <v>2309</v>
      </c>
      <c r="G447" s="6"/>
      <c r="H447" s="33">
        <v>6</v>
      </c>
      <c r="I447" s="4" t="s">
        <v>22</v>
      </c>
      <c r="J447" s="15">
        <v>2371.5099999999998</v>
      </c>
      <c r="K447" s="16">
        <v>14229.059999999998</v>
      </c>
      <c r="L447" s="17">
        <v>85030090</v>
      </c>
      <c r="M447" s="18">
        <v>7.4999999999999997E-2</v>
      </c>
      <c r="N447" s="16"/>
      <c r="O447" s="16"/>
      <c r="P447" s="16"/>
      <c r="Q447" s="18">
        <v>0.1</v>
      </c>
      <c r="R447" s="16"/>
      <c r="S447" s="19">
        <v>0.18</v>
      </c>
      <c r="T447" s="16" t="s">
        <v>32</v>
      </c>
      <c r="U447" s="20">
        <v>1067.1794999999997</v>
      </c>
      <c r="V447" s="21"/>
      <c r="W447" s="21">
        <v>106.71794999999997</v>
      </c>
      <c r="X447" s="21">
        <v>2772.5323409999996</v>
      </c>
      <c r="Y447" s="22">
        <v>3946.4297909999996</v>
      </c>
      <c r="Z447" s="23">
        <v>171801881672</v>
      </c>
      <c r="AA447" s="24" t="s">
        <v>270</v>
      </c>
      <c r="AB447" t="s">
        <v>1810</v>
      </c>
      <c r="AC447">
        <v>2021</v>
      </c>
      <c r="AD447">
        <v>2023</v>
      </c>
      <c r="AF447" s="37">
        <f>VLOOKUP(AB447,Sheet2!$C$3:$E$8,3,FALSE)</f>
        <v>0.1</v>
      </c>
      <c r="AG447" s="11">
        <f t="shared" si="12"/>
        <v>12806.153999999999</v>
      </c>
    </row>
    <row r="448" spans="1:33">
      <c r="A448" s="2">
        <f t="shared" si="13"/>
        <v>445</v>
      </c>
      <c r="B448" s="2">
        <v>179</v>
      </c>
      <c r="C448" s="3" t="s">
        <v>77</v>
      </c>
      <c r="D448" s="4" t="s">
        <v>148</v>
      </c>
      <c r="E448" s="4" t="s">
        <v>1166</v>
      </c>
      <c r="F448" s="2">
        <v>982</v>
      </c>
      <c r="G448" s="6"/>
      <c r="H448" s="33">
        <v>72</v>
      </c>
      <c r="I448" s="4" t="s">
        <v>22</v>
      </c>
      <c r="J448" s="15">
        <v>197.44347222222223</v>
      </c>
      <c r="K448" s="16">
        <v>14215.93</v>
      </c>
      <c r="L448" s="17">
        <v>84142090</v>
      </c>
      <c r="M448" s="18">
        <v>7.4999999999999997E-2</v>
      </c>
      <c r="N448" s="16"/>
      <c r="O448" s="16"/>
      <c r="P448" s="16"/>
      <c r="Q448" s="18">
        <v>0.1</v>
      </c>
      <c r="R448" s="16"/>
      <c r="S448" s="19">
        <v>0.18</v>
      </c>
      <c r="T448" s="16" t="s">
        <v>35</v>
      </c>
      <c r="U448" s="20">
        <v>1066.1947499999999</v>
      </c>
      <c r="V448" s="21"/>
      <c r="W448" s="21">
        <v>106.61947499999999</v>
      </c>
      <c r="X448" s="21">
        <v>2769.9739605</v>
      </c>
      <c r="Y448" s="22">
        <v>3942.7881854999996</v>
      </c>
      <c r="Z448" s="23">
        <v>171801503742</v>
      </c>
      <c r="AA448" s="24" t="s">
        <v>115</v>
      </c>
      <c r="AB448" t="s">
        <v>1810</v>
      </c>
      <c r="AC448">
        <v>2021</v>
      </c>
      <c r="AD448">
        <v>2023</v>
      </c>
      <c r="AF448" s="37">
        <f>VLOOKUP(AB448,Sheet2!$C$3:$E$8,3,FALSE)</f>
        <v>0.1</v>
      </c>
      <c r="AG448" s="11">
        <f t="shared" si="12"/>
        <v>12794.337000000001</v>
      </c>
    </row>
    <row r="449" spans="1:33">
      <c r="A449" s="2">
        <f t="shared" si="13"/>
        <v>446</v>
      </c>
      <c r="B449" s="2">
        <v>277</v>
      </c>
      <c r="C449" s="3" t="s">
        <v>615</v>
      </c>
      <c r="D449" s="4" t="s">
        <v>685</v>
      </c>
      <c r="E449" s="4" t="s">
        <v>1613</v>
      </c>
      <c r="F449" s="2">
        <v>18675</v>
      </c>
      <c r="G449" s="6"/>
      <c r="H449" s="33">
        <v>5</v>
      </c>
      <c r="I449" s="4" t="s">
        <v>22</v>
      </c>
      <c r="J449" s="15">
        <v>2822.2060000000001</v>
      </c>
      <c r="K449" s="16">
        <v>14111.03</v>
      </c>
      <c r="L449" s="17">
        <v>84819090</v>
      </c>
      <c r="M449" s="18">
        <v>7.4999999999999997E-2</v>
      </c>
      <c r="N449" s="16"/>
      <c r="O449" s="16"/>
      <c r="P449" s="16"/>
      <c r="Q449" s="18">
        <v>0.1</v>
      </c>
      <c r="R449" s="16"/>
      <c r="S449" s="19">
        <v>0.18</v>
      </c>
      <c r="T449" s="16" t="s">
        <v>28</v>
      </c>
      <c r="U449" s="20">
        <v>1058.32725</v>
      </c>
      <c r="V449" s="21"/>
      <c r="W449" s="21">
        <v>105.83272500000001</v>
      </c>
      <c r="X449" s="21">
        <v>2749.5341954999999</v>
      </c>
      <c r="Y449" s="22">
        <v>3913.6941704999999</v>
      </c>
      <c r="Z449" s="23">
        <v>351800186603</v>
      </c>
      <c r="AA449" s="24">
        <v>3005002</v>
      </c>
      <c r="AB449" t="s">
        <v>1810</v>
      </c>
      <c r="AC449">
        <v>2021</v>
      </c>
      <c r="AD449">
        <v>2023</v>
      </c>
      <c r="AF449" s="37">
        <f>VLOOKUP(AB449,Sheet2!$C$3:$E$8,3,FALSE)</f>
        <v>0.1</v>
      </c>
      <c r="AG449" s="11">
        <f t="shared" si="12"/>
        <v>12699.927000000001</v>
      </c>
    </row>
    <row r="450" spans="1:33">
      <c r="A450" s="2">
        <f t="shared" si="13"/>
        <v>447</v>
      </c>
      <c r="B450" s="2">
        <v>87</v>
      </c>
      <c r="C450" s="3" t="s">
        <v>448</v>
      </c>
      <c r="D450" s="4" t="s">
        <v>533</v>
      </c>
      <c r="E450" s="4" t="s">
        <v>1488</v>
      </c>
      <c r="F450" s="2">
        <v>7229</v>
      </c>
      <c r="G450" s="6"/>
      <c r="H450" s="33">
        <v>1</v>
      </c>
      <c r="I450" s="4" t="s">
        <v>22</v>
      </c>
      <c r="J450" s="15">
        <v>14018.37</v>
      </c>
      <c r="K450" s="16">
        <v>14018.37</v>
      </c>
      <c r="L450" s="17">
        <v>84229090</v>
      </c>
      <c r="M450" s="18">
        <v>7.4999999999999997E-2</v>
      </c>
      <c r="N450" s="16"/>
      <c r="O450" s="16"/>
      <c r="P450" s="16"/>
      <c r="Q450" s="18">
        <v>0.1</v>
      </c>
      <c r="R450" s="16"/>
      <c r="S450" s="19">
        <v>0.18</v>
      </c>
      <c r="T450" s="16" t="s">
        <v>496</v>
      </c>
      <c r="U450" s="20">
        <v>1051.3777500000001</v>
      </c>
      <c r="V450" s="21"/>
      <c r="W450" s="21">
        <v>105.13777500000002</v>
      </c>
      <c r="X450" s="21">
        <v>2731.4793944999997</v>
      </c>
      <c r="Y450" s="22">
        <v>3887.9949194999999</v>
      </c>
      <c r="Z450" s="23">
        <v>171801924210</v>
      </c>
      <c r="AA450" s="24" t="s">
        <v>450</v>
      </c>
      <c r="AB450" t="s">
        <v>1810</v>
      </c>
      <c r="AC450">
        <v>2021</v>
      </c>
      <c r="AD450">
        <v>2023</v>
      </c>
      <c r="AF450" s="37">
        <f>VLOOKUP(AB450,Sheet2!$C$3:$E$8,3,FALSE)</f>
        <v>0.1</v>
      </c>
      <c r="AG450" s="11">
        <f t="shared" si="12"/>
        <v>12616.533000000001</v>
      </c>
    </row>
    <row r="451" spans="1:33">
      <c r="A451" s="2">
        <f t="shared" si="13"/>
        <v>448</v>
      </c>
      <c r="B451" s="2">
        <v>161</v>
      </c>
      <c r="C451" s="3" t="s">
        <v>37</v>
      </c>
      <c r="D451" s="4" t="s">
        <v>130</v>
      </c>
      <c r="E451" s="4" t="s">
        <v>1148</v>
      </c>
      <c r="F451" s="2">
        <v>801</v>
      </c>
      <c r="G451" s="6"/>
      <c r="H451" s="5">
        <v>2</v>
      </c>
      <c r="I451" s="4" t="s">
        <v>22</v>
      </c>
      <c r="J451" s="15">
        <v>6996</v>
      </c>
      <c r="K451" s="16">
        <v>13992</v>
      </c>
      <c r="L451" s="17">
        <v>40169320</v>
      </c>
      <c r="M451" s="18">
        <v>0.1</v>
      </c>
      <c r="N451" s="16"/>
      <c r="O451" s="16"/>
      <c r="P451" s="16"/>
      <c r="Q451" s="18">
        <v>0.1</v>
      </c>
      <c r="R451" s="16"/>
      <c r="S451" s="19">
        <v>0.18</v>
      </c>
      <c r="T451" s="16" t="s">
        <v>40</v>
      </c>
      <c r="U451" s="20">
        <v>1399.2</v>
      </c>
      <c r="V451" s="21"/>
      <c r="W451" s="21">
        <v>139.92000000000002</v>
      </c>
      <c r="X451" s="21">
        <v>2795.6016</v>
      </c>
      <c r="Y451" s="22">
        <v>4334.7215999999999</v>
      </c>
      <c r="Z451" s="23">
        <v>171901200074</v>
      </c>
      <c r="AA451" s="24" t="s">
        <v>83</v>
      </c>
      <c r="AB451" t="s">
        <v>1811</v>
      </c>
      <c r="AC451">
        <v>2021</v>
      </c>
      <c r="AD451">
        <v>2023</v>
      </c>
      <c r="AF451" s="37">
        <f>VLOOKUP(AB451,Sheet2!$C$3:$E$8,3,FALSE)</f>
        <v>0.5</v>
      </c>
      <c r="AG451" s="11">
        <f t="shared" si="12"/>
        <v>6996</v>
      </c>
    </row>
    <row r="452" spans="1:33">
      <c r="A452" s="2">
        <f t="shared" si="13"/>
        <v>449</v>
      </c>
      <c r="B452" s="2">
        <v>162</v>
      </c>
      <c r="C452" s="3" t="s">
        <v>37</v>
      </c>
      <c r="D452" s="4" t="s">
        <v>131</v>
      </c>
      <c r="E452" s="4" t="s">
        <v>1149</v>
      </c>
      <c r="F452" s="2">
        <v>802</v>
      </c>
      <c r="G452" s="6"/>
      <c r="H452" s="5">
        <v>2</v>
      </c>
      <c r="I452" s="4" t="s">
        <v>22</v>
      </c>
      <c r="J452" s="15">
        <v>6996</v>
      </c>
      <c r="K452" s="16">
        <v>13992</v>
      </c>
      <c r="L452" s="17">
        <v>40169320</v>
      </c>
      <c r="M452" s="18">
        <v>0.1</v>
      </c>
      <c r="N452" s="16"/>
      <c r="O452" s="16"/>
      <c r="P452" s="16"/>
      <c r="Q452" s="18">
        <v>0.1</v>
      </c>
      <c r="R452" s="16"/>
      <c r="S452" s="19">
        <v>0.18</v>
      </c>
      <c r="T452" s="16" t="s">
        <v>40</v>
      </c>
      <c r="U452" s="20">
        <v>1399.2</v>
      </c>
      <c r="V452" s="21"/>
      <c r="W452" s="21">
        <v>139.92000000000002</v>
      </c>
      <c r="X452" s="21">
        <v>2795.6016</v>
      </c>
      <c r="Y452" s="22">
        <v>4334.7215999999999</v>
      </c>
      <c r="Z452" s="23">
        <v>171901200074</v>
      </c>
      <c r="AA452" s="24" t="s">
        <v>83</v>
      </c>
      <c r="AB452" t="s">
        <v>1811</v>
      </c>
      <c r="AC452">
        <v>2021</v>
      </c>
      <c r="AD452">
        <v>2023</v>
      </c>
      <c r="AF452" s="37">
        <f>VLOOKUP(AB452,Sheet2!$C$3:$E$8,3,FALSE)</f>
        <v>0.5</v>
      </c>
      <c r="AG452" s="11">
        <f t="shared" si="12"/>
        <v>6996</v>
      </c>
    </row>
    <row r="453" spans="1:33">
      <c r="A453" s="2">
        <f t="shared" si="13"/>
        <v>450</v>
      </c>
      <c r="B453" s="2">
        <v>163</v>
      </c>
      <c r="C453" s="3" t="s">
        <v>37</v>
      </c>
      <c r="D453" s="4" t="s">
        <v>132</v>
      </c>
      <c r="E453" s="4" t="s">
        <v>1150</v>
      </c>
      <c r="F453" s="2">
        <v>803</v>
      </c>
      <c r="G453" s="6"/>
      <c r="H453" s="5">
        <v>2</v>
      </c>
      <c r="I453" s="4" t="s">
        <v>22</v>
      </c>
      <c r="J453" s="15">
        <v>6996</v>
      </c>
      <c r="K453" s="16">
        <v>13992</v>
      </c>
      <c r="L453" s="17">
        <v>40169320</v>
      </c>
      <c r="M453" s="18">
        <v>0.1</v>
      </c>
      <c r="N453" s="16"/>
      <c r="O453" s="16"/>
      <c r="P453" s="16"/>
      <c r="Q453" s="18">
        <v>0.1</v>
      </c>
      <c r="R453" s="16"/>
      <c r="S453" s="19">
        <v>0.18</v>
      </c>
      <c r="T453" s="16" t="s">
        <v>40</v>
      </c>
      <c r="U453" s="20">
        <v>1399.2</v>
      </c>
      <c r="V453" s="21"/>
      <c r="W453" s="21">
        <v>139.92000000000002</v>
      </c>
      <c r="X453" s="21">
        <v>2795.6016</v>
      </c>
      <c r="Y453" s="22">
        <v>4334.7215999999999</v>
      </c>
      <c r="Z453" s="23">
        <v>171901200074</v>
      </c>
      <c r="AA453" s="24" t="s">
        <v>83</v>
      </c>
      <c r="AB453" t="s">
        <v>1811</v>
      </c>
      <c r="AC453">
        <v>2021</v>
      </c>
      <c r="AD453">
        <v>2023</v>
      </c>
      <c r="AF453" s="37">
        <f>VLOOKUP(AB453,Sheet2!$C$3:$E$8,3,FALSE)</f>
        <v>0.5</v>
      </c>
      <c r="AG453" s="11">
        <f t="shared" ref="AG453:AG516" si="14">K453*(1-AF453)</f>
        <v>6996</v>
      </c>
    </row>
    <row r="454" spans="1:33">
      <c r="A454" s="2">
        <f t="shared" ref="A454:A517" si="15">A453+1</f>
        <v>451</v>
      </c>
      <c r="B454" s="2">
        <v>164</v>
      </c>
      <c r="C454" s="3" t="s">
        <v>37</v>
      </c>
      <c r="D454" s="4" t="s">
        <v>133</v>
      </c>
      <c r="E454" s="4" t="s">
        <v>1151</v>
      </c>
      <c r="F454" s="2">
        <v>804</v>
      </c>
      <c r="G454" s="6"/>
      <c r="H454" s="5">
        <v>2</v>
      </c>
      <c r="I454" s="4" t="s">
        <v>22</v>
      </c>
      <c r="J454" s="15">
        <v>6996</v>
      </c>
      <c r="K454" s="16">
        <v>13992</v>
      </c>
      <c r="L454" s="17">
        <v>40169320</v>
      </c>
      <c r="M454" s="18">
        <v>0.1</v>
      </c>
      <c r="N454" s="16"/>
      <c r="O454" s="16"/>
      <c r="P454" s="16"/>
      <c r="Q454" s="18">
        <v>0.1</v>
      </c>
      <c r="R454" s="16"/>
      <c r="S454" s="19">
        <v>0.18</v>
      </c>
      <c r="T454" s="16" t="s">
        <v>40</v>
      </c>
      <c r="U454" s="20">
        <v>1399.2</v>
      </c>
      <c r="V454" s="21"/>
      <c r="W454" s="21">
        <v>139.92000000000002</v>
      </c>
      <c r="X454" s="21">
        <v>2795.6016</v>
      </c>
      <c r="Y454" s="22">
        <v>4334.7215999999999</v>
      </c>
      <c r="Z454" s="23">
        <v>171901200074</v>
      </c>
      <c r="AA454" s="24" t="s">
        <v>83</v>
      </c>
      <c r="AB454" t="s">
        <v>1811</v>
      </c>
      <c r="AC454">
        <v>2021</v>
      </c>
      <c r="AD454">
        <v>2023</v>
      </c>
      <c r="AF454" s="37">
        <f>VLOOKUP(AB454,Sheet2!$C$3:$E$8,3,FALSE)</f>
        <v>0.5</v>
      </c>
      <c r="AG454" s="11">
        <f t="shared" si="14"/>
        <v>6996</v>
      </c>
    </row>
    <row r="455" spans="1:33">
      <c r="A455" s="2">
        <f t="shared" si="15"/>
        <v>452</v>
      </c>
      <c r="B455" s="2">
        <v>165</v>
      </c>
      <c r="C455" s="3" t="s">
        <v>37</v>
      </c>
      <c r="D455" s="4" t="s">
        <v>134</v>
      </c>
      <c r="E455" s="4" t="s">
        <v>1152</v>
      </c>
      <c r="F455" s="2">
        <v>805</v>
      </c>
      <c r="G455" s="6"/>
      <c r="H455" s="5">
        <v>2</v>
      </c>
      <c r="I455" s="4" t="s">
        <v>22</v>
      </c>
      <c r="J455" s="15">
        <v>6996</v>
      </c>
      <c r="K455" s="16">
        <v>13992</v>
      </c>
      <c r="L455" s="17">
        <v>40169320</v>
      </c>
      <c r="M455" s="18">
        <v>0.1</v>
      </c>
      <c r="N455" s="16"/>
      <c r="O455" s="16"/>
      <c r="P455" s="16"/>
      <c r="Q455" s="18">
        <v>0.1</v>
      </c>
      <c r="R455" s="16"/>
      <c r="S455" s="19">
        <v>0.18</v>
      </c>
      <c r="T455" s="16" t="s">
        <v>40</v>
      </c>
      <c r="U455" s="20">
        <v>1399.2</v>
      </c>
      <c r="V455" s="21"/>
      <c r="W455" s="21">
        <v>139.92000000000002</v>
      </c>
      <c r="X455" s="21">
        <v>2795.6016</v>
      </c>
      <c r="Y455" s="22">
        <v>4334.7215999999999</v>
      </c>
      <c r="Z455" s="23">
        <v>171901200074</v>
      </c>
      <c r="AA455" s="24" t="s">
        <v>83</v>
      </c>
      <c r="AB455" t="s">
        <v>1811</v>
      </c>
      <c r="AC455">
        <v>2021</v>
      </c>
      <c r="AD455">
        <v>2023</v>
      </c>
      <c r="AF455" s="37">
        <f>VLOOKUP(AB455,Sheet2!$C$3:$E$8,3,FALSE)</f>
        <v>0.5</v>
      </c>
      <c r="AG455" s="11">
        <f t="shared" si="14"/>
        <v>6996</v>
      </c>
    </row>
    <row r="456" spans="1:33">
      <c r="A456" s="2">
        <f t="shared" si="15"/>
        <v>453</v>
      </c>
      <c r="B456" s="2">
        <v>167</v>
      </c>
      <c r="C456" s="3" t="s">
        <v>37</v>
      </c>
      <c r="D456" s="4" t="s">
        <v>136</v>
      </c>
      <c r="E456" s="4" t="s">
        <v>1154</v>
      </c>
      <c r="F456" s="2">
        <v>807</v>
      </c>
      <c r="G456" s="6"/>
      <c r="H456" s="5">
        <v>2</v>
      </c>
      <c r="I456" s="4" t="s">
        <v>22</v>
      </c>
      <c r="J456" s="15">
        <v>6996</v>
      </c>
      <c r="K456" s="16">
        <v>13992</v>
      </c>
      <c r="L456" s="17">
        <v>40169320</v>
      </c>
      <c r="M456" s="18">
        <v>0.1</v>
      </c>
      <c r="N456" s="16"/>
      <c r="O456" s="16"/>
      <c r="P456" s="16"/>
      <c r="Q456" s="18">
        <v>0.1</v>
      </c>
      <c r="R456" s="16"/>
      <c r="S456" s="19">
        <v>0.18</v>
      </c>
      <c r="T456" s="16" t="s">
        <v>40</v>
      </c>
      <c r="U456" s="20">
        <v>1399.2</v>
      </c>
      <c r="V456" s="21"/>
      <c r="W456" s="21">
        <v>139.92000000000002</v>
      </c>
      <c r="X456" s="21">
        <v>2795.6016</v>
      </c>
      <c r="Y456" s="22">
        <v>4334.7215999999999</v>
      </c>
      <c r="Z456" s="23">
        <v>171901200074</v>
      </c>
      <c r="AA456" s="24" t="s">
        <v>83</v>
      </c>
      <c r="AB456" t="s">
        <v>1811</v>
      </c>
      <c r="AC456">
        <v>2021</v>
      </c>
      <c r="AD456">
        <v>2023</v>
      </c>
      <c r="AF456" s="37">
        <f>VLOOKUP(AB456,Sheet2!$C$3:$E$8,3,FALSE)</f>
        <v>0.5</v>
      </c>
      <c r="AG456" s="11">
        <f t="shared" si="14"/>
        <v>6996</v>
      </c>
    </row>
    <row r="457" spans="1:33">
      <c r="A457" s="2">
        <f t="shared" si="15"/>
        <v>454</v>
      </c>
      <c r="B457" s="2">
        <v>169</v>
      </c>
      <c r="C457" s="3" t="s">
        <v>37</v>
      </c>
      <c r="D457" s="4" t="s">
        <v>138</v>
      </c>
      <c r="E457" s="4" t="s">
        <v>1156</v>
      </c>
      <c r="F457" s="2">
        <v>809</v>
      </c>
      <c r="G457" s="6"/>
      <c r="H457" s="5">
        <v>2</v>
      </c>
      <c r="I457" s="4" t="s">
        <v>22</v>
      </c>
      <c r="J457" s="15">
        <v>6996</v>
      </c>
      <c r="K457" s="16">
        <v>13992</v>
      </c>
      <c r="L457" s="17">
        <v>40169320</v>
      </c>
      <c r="M457" s="18">
        <v>0.1</v>
      </c>
      <c r="N457" s="16"/>
      <c r="O457" s="16"/>
      <c r="P457" s="16"/>
      <c r="Q457" s="18">
        <v>0.1</v>
      </c>
      <c r="R457" s="16"/>
      <c r="S457" s="19">
        <v>0.18</v>
      </c>
      <c r="T457" s="16" t="s">
        <v>40</v>
      </c>
      <c r="U457" s="20">
        <v>1399.2</v>
      </c>
      <c r="V457" s="21"/>
      <c r="W457" s="21">
        <v>139.92000000000002</v>
      </c>
      <c r="X457" s="21">
        <v>2795.6016</v>
      </c>
      <c r="Y457" s="22">
        <v>4334.7215999999999</v>
      </c>
      <c r="Z457" s="23">
        <v>171901200074</v>
      </c>
      <c r="AA457" s="24" t="s">
        <v>83</v>
      </c>
      <c r="AB457" t="s">
        <v>1811</v>
      </c>
      <c r="AC457">
        <v>2021</v>
      </c>
      <c r="AD457">
        <v>2023</v>
      </c>
      <c r="AF457" s="37">
        <f>VLOOKUP(AB457,Sheet2!$C$3:$E$8,3,FALSE)</f>
        <v>0.5</v>
      </c>
      <c r="AG457" s="11">
        <f t="shared" si="14"/>
        <v>6996</v>
      </c>
    </row>
    <row r="458" spans="1:33">
      <c r="A458" s="2">
        <f t="shared" si="15"/>
        <v>455</v>
      </c>
      <c r="B458" s="2">
        <v>170</v>
      </c>
      <c r="C458" s="3" t="s">
        <v>37</v>
      </c>
      <c r="D458" s="4" t="s">
        <v>139</v>
      </c>
      <c r="E458" s="4" t="s">
        <v>1157</v>
      </c>
      <c r="F458" s="2">
        <v>810</v>
      </c>
      <c r="G458" s="6"/>
      <c r="H458" s="5">
        <v>2</v>
      </c>
      <c r="I458" s="4" t="s">
        <v>22</v>
      </c>
      <c r="J458" s="15">
        <v>6996</v>
      </c>
      <c r="K458" s="16">
        <v>13992</v>
      </c>
      <c r="L458" s="17">
        <v>40169320</v>
      </c>
      <c r="M458" s="18">
        <v>0.1</v>
      </c>
      <c r="N458" s="16"/>
      <c r="O458" s="16"/>
      <c r="P458" s="16"/>
      <c r="Q458" s="18">
        <v>0.1</v>
      </c>
      <c r="R458" s="16"/>
      <c r="S458" s="19">
        <v>0.18</v>
      </c>
      <c r="T458" s="16" t="s">
        <v>40</v>
      </c>
      <c r="U458" s="20">
        <v>1399.2</v>
      </c>
      <c r="V458" s="21"/>
      <c r="W458" s="21">
        <v>139.92000000000002</v>
      </c>
      <c r="X458" s="21">
        <v>2795.6016</v>
      </c>
      <c r="Y458" s="22">
        <v>4334.7215999999999</v>
      </c>
      <c r="Z458" s="23">
        <v>171901200074</v>
      </c>
      <c r="AA458" s="24" t="s">
        <v>83</v>
      </c>
      <c r="AB458" t="s">
        <v>1811</v>
      </c>
      <c r="AC458">
        <v>2021</v>
      </c>
      <c r="AD458">
        <v>2023</v>
      </c>
      <c r="AF458" s="37">
        <f>VLOOKUP(AB458,Sheet2!$C$3:$E$8,3,FALSE)</f>
        <v>0.5</v>
      </c>
      <c r="AG458" s="11">
        <f t="shared" si="14"/>
        <v>6996</v>
      </c>
    </row>
    <row r="459" spans="1:33">
      <c r="A459" s="2">
        <f t="shared" si="15"/>
        <v>456</v>
      </c>
      <c r="B459" s="2">
        <v>114</v>
      </c>
      <c r="C459" s="3" t="s">
        <v>905</v>
      </c>
      <c r="D459" s="4" t="s">
        <v>932</v>
      </c>
      <c r="E459" s="4" t="s">
        <v>1741</v>
      </c>
      <c r="F459" s="2">
        <v>680</v>
      </c>
      <c r="G459" s="6"/>
      <c r="H459" s="33">
        <v>2</v>
      </c>
      <c r="I459" s="4" t="s">
        <v>22</v>
      </c>
      <c r="J459" s="15">
        <v>13972.34</v>
      </c>
      <c r="K459" s="16">
        <v>13972.34</v>
      </c>
      <c r="L459" s="17">
        <v>84834000</v>
      </c>
      <c r="M459" s="18">
        <v>7.4999999999999997E-2</v>
      </c>
      <c r="N459" s="16"/>
      <c r="O459" s="16"/>
      <c r="P459" s="16"/>
      <c r="Q459" s="18">
        <v>0.1</v>
      </c>
      <c r="R459" s="16"/>
      <c r="S459" s="19">
        <v>0.18</v>
      </c>
      <c r="T459" s="16" t="s">
        <v>933</v>
      </c>
      <c r="U459" s="20">
        <v>1047.9255000000001</v>
      </c>
      <c r="V459" s="21"/>
      <c r="W459" s="21">
        <v>104.79255000000001</v>
      </c>
      <c r="X459" s="21">
        <v>2722.5104489999999</v>
      </c>
      <c r="Y459" s="22">
        <v>3875.2284989999998</v>
      </c>
      <c r="Z459" s="23"/>
      <c r="AA459" s="24"/>
      <c r="AB459" t="s">
        <v>1812</v>
      </c>
      <c r="AC459">
        <v>2021</v>
      </c>
      <c r="AD459">
        <v>2023</v>
      </c>
      <c r="AF459" s="47">
        <v>0</v>
      </c>
      <c r="AG459" s="11">
        <f t="shared" si="14"/>
        <v>13972.34</v>
      </c>
    </row>
    <row r="460" spans="1:33">
      <c r="A460" s="2">
        <f t="shared" si="15"/>
        <v>457</v>
      </c>
      <c r="B460" s="2">
        <v>299</v>
      </c>
      <c r="C460" s="3" t="s">
        <v>448</v>
      </c>
      <c r="D460" s="4" t="s">
        <v>697</v>
      </c>
      <c r="E460" s="4" t="s">
        <v>1624</v>
      </c>
      <c r="F460" s="2">
        <v>18916</v>
      </c>
      <c r="G460" s="6"/>
      <c r="H460" s="33">
        <v>50</v>
      </c>
      <c r="I460" s="4" t="s">
        <v>258</v>
      </c>
      <c r="J460" s="15">
        <v>276.58259999999996</v>
      </c>
      <c r="K460" s="16">
        <v>13829.129999999997</v>
      </c>
      <c r="L460" s="17">
        <v>85444993</v>
      </c>
      <c r="M460" s="18">
        <v>0.15</v>
      </c>
      <c r="N460" s="16"/>
      <c r="O460" s="16"/>
      <c r="P460" s="16"/>
      <c r="Q460" s="18">
        <v>0.1</v>
      </c>
      <c r="R460" s="16"/>
      <c r="S460" s="19">
        <v>0.18</v>
      </c>
      <c r="T460" s="16" t="s">
        <v>167</v>
      </c>
      <c r="U460" s="20">
        <v>2074.3694999999993</v>
      </c>
      <c r="V460" s="21"/>
      <c r="W460" s="21">
        <v>207.43694999999994</v>
      </c>
      <c r="X460" s="21">
        <v>2899.9685609999992</v>
      </c>
      <c r="Y460" s="22">
        <v>5181.7750109999979</v>
      </c>
      <c r="Z460" s="23">
        <v>171901581493</v>
      </c>
      <c r="AA460" s="24" t="s">
        <v>507</v>
      </c>
      <c r="AB460" t="s">
        <v>1813</v>
      </c>
      <c r="AC460">
        <v>2021</v>
      </c>
      <c r="AD460">
        <v>2023</v>
      </c>
      <c r="AF460" s="37">
        <f>VLOOKUP(AB460,Sheet2!$C$3:$E$8,3,FALSE)</f>
        <v>0.3</v>
      </c>
      <c r="AG460" s="11">
        <f t="shared" si="14"/>
        <v>9680.3909999999978</v>
      </c>
    </row>
    <row r="461" spans="1:33">
      <c r="A461" s="2">
        <f t="shared" si="15"/>
        <v>458</v>
      </c>
      <c r="B461" s="2">
        <v>111</v>
      </c>
      <c r="C461" s="3" t="s">
        <v>268</v>
      </c>
      <c r="D461" s="4" t="s">
        <v>358</v>
      </c>
      <c r="E461" s="4" t="s">
        <v>1350</v>
      </c>
      <c r="F461" s="2">
        <v>2319</v>
      </c>
      <c r="G461" s="6"/>
      <c r="H461" s="33">
        <v>1</v>
      </c>
      <c r="I461" s="4" t="s">
        <v>22</v>
      </c>
      <c r="J461" s="15">
        <v>13683.24</v>
      </c>
      <c r="K461" s="16">
        <v>13683.24</v>
      </c>
      <c r="L461" s="17">
        <v>85030090</v>
      </c>
      <c r="M461" s="18">
        <v>7.4999999999999997E-2</v>
      </c>
      <c r="N461" s="16"/>
      <c r="O461" s="16"/>
      <c r="P461" s="16"/>
      <c r="Q461" s="18">
        <v>0.1</v>
      </c>
      <c r="R461" s="16"/>
      <c r="S461" s="19">
        <v>0.18</v>
      </c>
      <c r="T461" s="16" t="s">
        <v>32</v>
      </c>
      <c r="U461" s="20">
        <v>1026.2429999999999</v>
      </c>
      <c r="V461" s="21"/>
      <c r="W461" s="21">
        <v>102.62430000000001</v>
      </c>
      <c r="X461" s="21">
        <v>2666.179314</v>
      </c>
      <c r="Y461" s="22">
        <v>3795.0466139999999</v>
      </c>
      <c r="Z461" s="23">
        <v>171802178892</v>
      </c>
      <c r="AA461" s="24" t="s">
        <v>307</v>
      </c>
      <c r="AB461" t="s">
        <v>1810</v>
      </c>
      <c r="AC461">
        <v>2021</v>
      </c>
      <c r="AD461">
        <v>2023</v>
      </c>
      <c r="AF461" s="37">
        <f>VLOOKUP(AB461,Sheet2!$C$3:$E$8,3,FALSE)</f>
        <v>0.1</v>
      </c>
      <c r="AG461" s="11">
        <f t="shared" si="14"/>
        <v>12314.915999999999</v>
      </c>
    </row>
    <row r="462" spans="1:33">
      <c r="A462" s="2">
        <f t="shared" si="15"/>
        <v>459</v>
      </c>
      <c r="B462" s="2">
        <v>49</v>
      </c>
      <c r="C462" s="3" t="s">
        <v>616</v>
      </c>
      <c r="D462" s="4" t="s">
        <v>802</v>
      </c>
      <c r="E462" s="4" t="s">
        <v>1676</v>
      </c>
      <c r="F462" s="2">
        <v>74</v>
      </c>
      <c r="G462" s="6"/>
      <c r="H462" s="33">
        <v>4</v>
      </c>
      <c r="I462" s="4" t="s">
        <v>22</v>
      </c>
      <c r="J462" s="15">
        <v>13594.51</v>
      </c>
      <c r="K462" s="16">
        <v>13594.51</v>
      </c>
      <c r="L462" s="17">
        <v>84239020</v>
      </c>
      <c r="M462" s="18">
        <v>7.4999999999999997E-2</v>
      </c>
      <c r="N462" s="16"/>
      <c r="O462" s="16"/>
      <c r="P462" s="16"/>
      <c r="Q462" s="18">
        <v>0.1</v>
      </c>
      <c r="R462" s="16"/>
      <c r="S462" s="19">
        <v>0.18</v>
      </c>
      <c r="T462" s="16" t="s">
        <v>803</v>
      </c>
      <c r="U462" s="20">
        <v>1019.58825</v>
      </c>
      <c r="V462" s="21"/>
      <c r="W462" s="21">
        <v>101.958825</v>
      </c>
      <c r="X462" s="21">
        <v>2648.8902735000001</v>
      </c>
      <c r="Y462" s="22">
        <v>3770.4373485000001</v>
      </c>
      <c r="Z462" s="23"/>
      <c r="AA462" s="24"/>
      <c r="AB462" t="s">
        <v>1810</v>
      </c>
      <c r="AC462">
        <v>2021</v>
      </c>
      <c r="AD462">
        <v>2023</v>
      </c>
      <c r="AF462" s="37">
        <f>VLOOKUP(AB462,Sheet2!$C$3:$E$8,3,FALSE)</f>
        <v>0.1</v>
      </c>
      <c r="AG462" s="11">
        <f t="shared" si="14"/>
        <v>12235.059000000001</v>
      </c>
    </row>
    <row r="463" spans="1:33">
      <c r="A463" s="2">
        <f t="shared" si="15"/>
        <v>460</v>
      </c>
      <c r="B463" s="2">
        <v>57</v>
      </c>
      <c r="C463" s="3" t="s">
        <v>616</v>
      </c>
      <c r="D463" s="4" t="s">
        <v>817</v>
      </c>
      <c r="E463" s="4" t="s">
        <v>1684</v>
      </c>
      <c r="F463" s="2">
        <v>83</v>
      </c>
      <c r="G463" s="6"/>
      <c r="H463" s="33">
        <v>1</v>
      </c>
      <c r="I463" s="4" t="s">
        <v>22</v>
      </c>
      <c r="J463" s="15">
        <v>13594.51</v>
      </c>
      <c r="K463" s="16">
        <v>13594.51</v>
      </c>
      <c r="L463" s="17">
        <v>848310</v>
      </c>
      <c r="M463" s="18">
        <v>7.4999999999999997E-2</v>
      </c>
      <c r="N463" s="16"/>
      <c r="O463" s="16"/>
      <c r="P463" s="16"/>
      <c r="Q463" s="18">
        <v>0.1</v>
      </c>
      <c r="R463" s="16"/>
      <c r="S463" s="19">
        <v>0.18</v>
      </c>
      <c r="T463" s="16" t="s">
        <v>818</v>
      </c>
      <c r="U463" s="20">
        <v>1019.58825</v>
      </c>
      <c r="V463" s="21"/>
      <c r="W463" s="21">
        <v>101.958825</v>
      </c>
      <c r="X463" s="21">
        <v>2648.8902735000001</v>
      </c>
      <c r="Y463" s="22">
        <v>3770.4373485000001</v>
      </c>
      <c r="Z463" s="23"/>
      <c r="AA463" s="24"/>
      <c r="AB463" t="s">
        <v>1810</v>
      </c>
      <c r="AC463">
        <v>2021</v>
      </c>
      <c r="AD463">
        <v>2023</v>
      </c>
      <c r="AF463" s="37">
        <f>VLOOKUP(AB463,Sheet2!$C$3:$E$8,3,FALSE)</f>
        <v>0.1</v>
      </c>
      <c r="AG463" s="11">
        <f t="shared" si="14"/>
        <v>12235.059000000001</v>
      </c>
    </row>
    <row r="464" spans="1:33">
      <c r="A464" s="2">
        <f t="shared" si="15"/>
        <v>461</v>
      </c>
      <c r="B464" s="2">
        <v>150</v>
      </c>
      <c r="C464" s="3" t="s">
        <v>966</v>
      </c>
      <c r="D464" s="4" t="s">
        <v>1008</v>
      </c>
      <c r="E464" s="4" t="s">
        <v>1777</v>
      </c>
      <c r="F464" s="2">
        <v>1576</v>
      </c>
      <c r="G464" s="6"/>
      <c r="H464" s="33">
        <v>1</v>
      </c>
      <c r="I464" s="4" t="s">
        <v>22</v>
      </c>
      <c r="J464" s="15">
        <v>13447.54</v>
      </c>
      <c r="K464" s="16">
        <v>13447.54</v>
      </c>
      <c r="L464" s="17">
        <v>848190</v>
      </c>
      <c r="M464" s="18">
        <v>7.4999999999999997E-2</v>
      </c>
      <c r="N464" s="16"/>
      <c r="O464" s="16"/>
      <c r="P464" s="16"/>
      <c r="Q464" s="18">
        <v>0.1</v>
      </c>
      <c r="R464" s="16"/>
      <c r="S464" s="19">
        <v>0.18</v>
      </c>
      <c r="T464" s="16" t="s">
        <v>1009</v>
      </c>
      <c r="U464" s="20">
        <v>1008.5655</v>
      </c>
      <c r="V464" s="21"/>
      <c r="W464" s="21">
        <v>100.85655000000001</v>
      </c>
      <c r="X464" s="21">
        <v>2620.2531690000001</v>
      </c>
      <c r="Y464" s="22">
        <v>3729.6752190000002</v>
      </c>
      <c r="Z464" s="23"/>
      <c r="AA464" s="24"/>
      <c r="AB464" t="s">
        <v>1810</v>
      </c>
      <c r="AC464">
        <v>2021</v>
      </c>
      <c r="AD464">
        <v>2023</v>
      </c>
      <c r="AF464" s="37">
        <f>VLOOKUP(AB464,Sheet2!$C$3:$E$8,3,FALSE)</f>
        <v>0.1</v>
      </c>
      <c r="AG464" s="11">
        <f t="shared" si="14"/>
        <v>12102.786000000002</v>
      </c>
    </row>
    <row r="465" spans="1:33">
      <c r="A465" s="2">
        <f t="shared" si="15"/>
        <v>462</v>
      </c>
      <c r="B465" s="2">
        <v>121</v>
      </c>
      <c r="C465" s="3" t="s">
        <v>268</v>
      </c>
      <c r="D465" s="4" t="s">
        <v>368</v>
      </c>
      <c r="E465" s="4" t="s">
        <v>1360</v>
      </c>
      <c r="F465" s="2">
        <v>2329</v>
      </c>
      <c r="G465" s="6"/>
      <c r="H465" s="33">
        <v>1</v>
      </c>
      <c r="I465" s="4" t="s">
        <v>22</v>
      </c>
      <c r="J465" s="15">
        <v>13274.93</v>
      </c>
      <c r="K465" s="16">
        <v>13274.93</v>
      </c>
      <c r="L465" s="17">
        <v>85030090</v>
      </c>
      <c r="M465" s="18">
        <v>7.4999999999999997E-2</v>
      </c>
      <c r="N465" s="16"/>
      <c r="O465" s="16"/>
      <c r="P465" s="16"/>
      <c r="Q465" s="18">
        <v>0.1</v>
      </c>
      <c r="R465" s="16"/>
      <c r="S465" s="19">
        <v>0.18</v>
      </c>
      <c r="T465" s="16" t="s">
        <v>32</v>
      </c>
      <c r="U465" s="20">
        <v>995.61974999999995</v>
      </c>
      <c r="V465" s="21"/>
      <c r="W465" s="21">
        <v>99.561975000000004</v>
      </c>
      <c r="X465" s="21">
        <v>2586.6201105</v>
      </c>
      <c r="Y465" s="22">
        <v>3681.8018354999999</v>
      </c>
      <c r="Z465" s="23">
        <v>171802178892</v>
      </c>
      <c r="AA465" s="24" t="s">
        <v>307</v>
      </c>
      <c r="AB465" t="s">
        <v>1810</v>
      </c>
      <c r="AC465">
        <v>2021</v>
      </c>
      <c r="AD465">
        <v>2023</v>
      </c>
      <c r="AF465" s="37">
        <f>VLOOKUP(AB465,Sheet2!$C$3:$E$8,3,FALSE)</f>
        <v>0.1</v>
      </c>
      <c r="AG465" s="11">
        <f t="shared" si="14"/>
        <v>11947.437</v>
      </c>
    </row>
    <row r="466" spans="1:33">
      <c r="A466" s="2">
        <f t="shared" si="15"/>
        <v>463</v>
      </c>
      <c r="B466" s="2">
        <v>110</v>
      </c>
      <c r="C466" s="3" t="s">
        <v>905</v>
      </c>
      <c r="D466" s="4" t="s">
        <v>924</v>
      </c>
      <c r="E466" s="4" t="s">
        <v>1737</v>
      </c>
      <c r="F466" s="2">
        <v>676</v>
      </c>
      <c r="G466" s="6"/>
      <c r="H466" s="5">
        <v>1</v>
      </c>
      <c r="I466" s="4" t="s">
        <v>22</v>
      </c>
      <c r="J466" s="15">
        <v>13199.86</v>
      </c>
      <c r="K466" s="16">
        <v>13199.86</v>
      </c>
      <c r="L466" s="17">
        <v>84834000</v>
      </c>
      <c r="M466" s="18">
        <v>7.4999999999999997E-2</v>
      </c>
      <c r="N466" s="16"/>
      <c r="O466" s="16"/>
      <c r="P466" s="16"/>
      <c r="Q466" s="18">
        <v>0.1</v>
      </c>
      <c r="R466" s="16"/>
      <c r="S466" s="19">
        <v>0.18</v>
      </c>
      <c r="T466" s="16" t="s">
        <v>925</v>
      </c>
      <c r="U466" s="20">
        <v>989.98950000000002</v>
      </c>
      <c r="V466" s="21"/>
      <c r="W466" s="21">
        <v>98.998950000000008</v>
      </c>
      <c r="X466" s="21">
        <v>2571.9927209999996</v>
      </c>
      <c r="Y466" s="22">
        <v>3660.9811709999994</v>
      </c>
      <c r="Z466" s="23"/>
      <c r="AA466" s="24"/>
      <c r="AB466" t="s">
        <v>1810</v>
      </c>
      <c r="AC466">
        <v>2021</v>
      </c>
      <c r="AD466">
        <v>2023</v>
      </c>
      <c r="AF466" s="37">
        <f>VLOOKUP(AB466,Sheet2!$C$3:$E$8,3,FALSE)</f>
        <v>0.1</v>
      </c>
      <c r="AG466" s="11">
        <f t="shared" si="14"/>
        <v>11879.874000000002</v>
      </c>
    </row>
    <row r="467" spans="1:33">
      <c r="A467" s="2">
        <f t="shared" si="15"/>
        <v>464</v>
      </c>
      <c r="B467" s="2">
        <v>256</v>
      </c>
      <c r="C467" s="3" t="s">
        <v>177</v>
      </c>
      <c r="D467" s="4" t="s">
        <v>413</v>
      </c>
      <c r="E467" s="4" t="s">
        <v>1399</v>
      </c>
      <c r="F467" s="2">
        <v>3479</v>
      </c>
      <c r="G467" s="6"/>
      <c r="H467" s="33">
        <v>2</v>
      </c>
      <c r="I467" s="4" t="s">
        <v>22</v>
      </c>
      <c r="J467" s="15">
        <v>6577.1949999999997</v>
      </c>
      <c r="K467" s="16">
        <v>13154.39</v>
      </c>
      <c r="L467" s="17">
        <v>84069000</v>
      </c>
      <c r="M467" s="18">
        <v>0.1</v>
      </c>
      <c r="N467" s="16"/>
      <c r="O467" s="16"/>
      <c r="P467" s="16"/>
      <c r="Q467" s="18">
        <v>0.1</v>
      </c>
      <c r="R467" s="16"/>
      <c r="S467" s="19">
        <v>0.18</v>
      </c>
      <c r="T467" s="16" t="s">
        <v>206</v>
      </c>
      <c r="U467" s="20">
        <v>1315.4390000000001</v>
      </c>
      <c r="V467" s="21"/>
      <c r="W467" s="21">
        <v>131.54390000000001</v>
      </c>
      <c r="X467" s="21">
        <v>2628.2471219999998</v>
      </c>
      <c r="Y467" s="22">
        <v>4075.2300219999997</v>
      </c>
      <c r="Z467" s="23">
        <v>172000416210</v>
      </c>
      <c r="AA467" s="24" t="s">
        <v>179</v>
      </c>
      <c r="AB467" t="s">
        <v>1810</v>
      </c>
      <c r="AC467">
        <v>2021</v>
      </c>
      <c r="AD467">
        <v>2023</v>
      </c>
      <c r="AF467" s="37">
        <f>VLOOKUP(AB467,Sheet2!$C$3:$E$8,3,FALSE)</f>
        <v>0.1</v>
      </c>
      <c r="AG467" s="11">
        <f t="shared" si="14"/>
        <v>11838.950999999999</v>
      </c>
    </row>
    <row r="468" spans="1:33">
      <c r="A468" s="2">
        <f t="shared" si="15"/>
        <v>465</v>
      </c>
      <c r="B468" s="2">
        <v>121</v>
      </c>
      <c r="C468" s="3" t="s">
        <v>946</v>
      </c>
      <c r="D468" s="4" t="s">
        <v>947</v>
      </c>
      <c r="E468" s="4" t="s">
        <v>1748</v>
      </c>
      <c r="F468" s="2">
        <v>768</v>
      </c>
      <c r="G468" s="6"/>
      <c r="H468" s="33">
        <v>1</v>
      </c>
      <c r="I468" s="4" t="s">
        <v>22</v>
      </c>
      <c r="J468" s="15">
        <v>13033.78</v>
      </c>
      <c r="K468" s="16">
        <v>13033.78</v>
      </c>
      <c r="L468" s="17">
        <v>85389000</v>
      </c>
      <c r="M468" s="18">
        <v>7.4999999999999997E-2</v>
      </c>
      <c r="N468" s="16"/>
      <c r="O468" s="16"/>
      <c r="P468" s="16"/>
      <c r="Q468" s="18">
        <v>0.1</v>
      </c>
      <c r="R468" s="16"/>
      <c r="S468" s="19">
        <v>0.18</v>
      </c>
      <c r="T468" s="16" t="s">
        <v>948</v>
      </c>
      <c r="U468" s="20">
        <v>977.5335</v>
      </c>
      <c r="V468" s="21"/>
      <c r="W468" s="21">
        <v>97.753350000000012</v>
      </c>
      <c r="X468" s="21">
        <v>2539.6320330000003</v>
      </c>
      <c r="Y468" s="22">
        <v>3614.9188830000003</v>
      </c>
      <c r="Z468" s="23"/>
      <c r="AA468" s="24"/>
      <c r="AB468" t="s">
        <v>1810</v>
      </c>
      <c r="AC468">
        <v>2021</v>
      </c>
      <c r="AD468">
        <v>2023</v>
      </c>
      <c r="AF468" s="37">
        <f>VLOOKUP(AB468,Sheet2!$C$3:$E$8,3,FALSE)</f>
        <v>0.1</v>
      </c>
      <c r="AG468" s="11">
        <f t="shared" si="14"/>
        <v>11730.402</v>
      </c>
    </row>
    <row r="469" spans="1:33">
      <c r="A469" s="2">
        <f t="shared" si="15"/>
        <v>466</v>
      </c>
      <c r="B469" s="2">
        <v>117</v>
      </c>
      <c r="C469" s="3" t="s">
        <v>448</v>
      </c>
      <c r="D469" s="4" t="s">
        <v>566</v>
      </c>
      <c r="E469" s="4" t="s">
        <v>1518</v>
      </c>
      <c r="F469" s="2">
        <v>7264</v>
      </c>
      <c r="G469" s="6"/>
      <c r="H469" s="33">
        <v>1</v>
      </c>
      <c r="I469" s="4" t="s">
        <v>22</v>
      </c>
      <c r="J469" s="15">
        <v>12598.18</v>
      </c>
      <c r="K469" s="16">
        <v>12598.18</v>
      </c>
      <c r="L469" s="17">
        <v>84229090</v>
      </c>
      <c r="M469" s="18">
        <v>7.4999999999999997E-2</v>
      </c>
      <c r="N469" s="16"/>
      <c r="O469" s="16"/>
      <c r="P469" s="16"/>
      <c r="Q469" s="18">
        <v>0.1</v>
      </c>
      <c r="R469" s="16"/>
      <c r="S469" s="19">
        <v>0.18</v>
      </c>
      <c r="T469" s="16" t="s">
        <v>496</v>
      </c>
      <c r="U469" s="20">
        <v>944.86349999999993</v>
      </c>
      <c r="V469" s="21"/>
      <c r="W469" s="21">
        <v>94.486350000000002</v>
      </c>
      <c r="X469" s="21">
        <v>2454.7553729999995</v>
      </c>
      <c r="Y469" s="22">
        <v>3494.1052229999996</v>
      </c>
      <c r="Z469" s="23">
        <v>171801924210</v>
      </c>
      <c r="AA469" s="24" t="s">
        <v>450</v>
      </c>
      <c r="AB469" t="s">
        <v>1810</v>
      </c>
      <c r="AC469">
        <v>2021</v>
      </c>
      <c r="AD469">
        <v>2023</v>
      </c>
      <c r="AF469" s="37">
        <f>VLOOKUP(AB469,Sheet2!$C$3:$E$8,3,FALSE)</f>
        <v>0.1</v>
      </c>
      <c r="AG469" s="11">
        <f t="shared" si="14"/>
        <v>11338.362000000001</v>
      </c>
    </row>
    <row r="470" spans="1:33">
      <c r="A470" s="2">
        <f t="shared" si="15"/>
        <v>467</v>
      </c>
      <c r="B470" s="2">
        <v>118</v>
      </c>
      <c r="C470" s="3" t="s">
        <v>448</v>
      </c>
      <c r="D470" s="4" t="s">
        <v>567</v>
      </c>
      <c r="E470" s="4" t="s">
        <v>1519</v>
      </c>
      <c r="F470" s="2">
        <v>7265</v>
      </c>
      <c r="G470" s="6"/>
      <c r="H470" s="33">
        <v>1</v>
      </c>
      <c r="I470" s="4" t="s">
        <v>22</v>
      </c>
      <c r="J470" s="15">
        <v>12598.18</v>
      </c>
      <c r="K470" s="16">
        <v>12598.18</v>
      </c>
      <c r="L470" s="17">
        <v>84229090</v>
      </c>
      <c r="M470" s="18">
        <v>7.4999999999999997E-2</v>
      </c>
      <c r="N470" s="16"/>
      <c r="O470" s="16"/>
      <c r="P470" s="16"/>
      <c r="Q470" s="18">
        <v>0.1</v>
      </c>
      <c r="R470" s="16"/>
      <c r="S470" s="19">
        <v>0.18</v>
      </c>
      <c r="T470" s="16" t="s">
        <v>496</v>
      </c>
      <c r="U470" s="20">
        <v>944.86349999999993</v>
      </c>
      <c r="V470" s="21"/>
      <c r="W470" s="21">
        <v>94.486350000000002</v>
      </c>
      <c r="X470" s="21">
        <v>2454.7553729999995</v>
      </c>
      <c r="Y470" s="22">
        <v>3494.1052229999996</v>
      </c>
      <c r="Z470" s="23">
        <v>171801924210</v>
      </c>
      <c r="AA470" s="24" t="s">
        <v>450</v>
      </c>
      <c r="AB470" t="s">
        <v>1810</v>
      </c>
      <c r="AC470">
        <v>2021</v>
      </c>
      <c r="AD470">
        <v>2023</v>
      </c>
      <c r="AF470" s="37">
        <f>VLOOKUP(AB470,Sheet2!$C$3:$E$8,3,FALSE)</f>
        <v>0.1</v>
      </c>
      <c r="AG470" s="11">
        <f t="shared" si="14"/>
        <v>11338.362000000001</v>
      </c>
    </row>
    <row r="471" spans="1:33">
      <c r="A471" s="2">
        <f t="shared" si="15"/>
        <v>468</v>
      </c>
      <c r="B471" s="2">
        <v>119</v>
      </c>
      <c r="C471" s="3" t="s">
        <v>448</v>
      </c>
      <c r="D471" s="4" t="s">
        <v>568</v>
      </c>
      <c r="E471" s="4" t="s">
        <v>1520</v>
      </c>
      <c r="F471" s="2">
        <v>7266</v>
      </c>
      <c r="G471" s="6"/>
      <c r="H471" s="33">
        <v>1</v>
      </c>
      <c r="I471" s="4" t="s">
        <v>22</v>
      </c>
      <c r="J471" s="15">
        <v>12598.18</v>
      </c>
      <c r="K471" s="16">
        <v>12598.18</v>
      </c>
      <c r="L471" s="17">
        <v>84229090</v>
      </c>
      <c r="M471" s="18">
        <v>7.4999999999999997E-2</v>
      </c>
      <c r="N471" s="16"/>
      <c r="O471" s="16"/>
      <c r="P471" s="16"/>
      <c r="Q471" s="18">
        <v>0.1</v>
      </c>
      <c r="R471" s="16"/>
      <c r="S471" s="19">
        <v>0.18</v>
      </c>
      <c r="T471" s="16" t="s">
        <v>496</v>
      </c>
      <c r="U471" s="20">
        <v>944.86349999999993</v>
      </c>
      <c r="V471" s="21"/>
      <c r="W471" s="21">
        <v>94.486350000000002</v>
      </c>
      <c r="X471" s="21">
        <v>2454.7553729999995</v>
      </c>
      <c r="Y471" s="22">
        <v>3494.1052229999996</v>
      </c>
      <c r="Z471" s="23">
        <v>171801924210</v>
      </c>
      <c r="AA471" s="24" t="s">
        <v>450</v>
      </c>
      <c r="AB471" t="s">
        <v>1810</v>
      </c>
      <c r="AC471">
        <v>2021</v>
      </c>
      <c r="AD471">
        <v>2023</v>
      </c>
      <c r="AF471" s="37">
        <f>VLOOKUP(AB471,Sheet2!$C$3:$E$8,3,FALSE)</f>
        <v>0.1</v>
      </c>
      <c r="AG471" s="11">
        <f t="shared" si="14"/>
        <v>11338.362000000001</v>
      </c>
    </row>
    <row r="472" spans="1:33">
      <c r="A472" s="2">
        <f t="shared" si="15"/>
        <v>469</v>
      </c>
      <c r="B472" s="2">
        <v>76</v>
      </c>
      <c r="C472" s="3" t="s">
        <v>448</v>
      </c>
      <c r="D472" s="4" t="s">
        <v>522</v>
      </c>
      <c r="E472" s="4" t="s">
        <v>1477</v>
      </c>
      <c r="F472" s="2">
        <v>7218</v>
      </c>
      <c r="G472" s="6"/>
      <c r="H472" s="33">
        <v>4</v>
      </c>
      <c r="I472" s="4" t="s">
        <v>22</v>
      </c>
      <c r="J472" s="15">
        <v>3142.8449999999998</v>
      </c>
      <c r="K472" s="16">
        <v>12571.38</v>
      </c>
      <c r="L472" s="17">
        <v>83024900</v>
      </c>
      <c r="M472" s="18">
        <v>0.15</v>
      </c>
      <c r="N472" s="16"/>
      <c r="O472" s="16"/>
      <c r="P472" s="16"/>
      <c r="Q472" s="18">
        <v>0.1</v>
      </c>
      <c r="R472" s="16"/>
      <c r="S472" s="19">
        <v>0.18</v>
      </c>
      <c r="T472" s="16" t="s">
        <v>149</v>
      </c>
      <c r="U472" s="20">
        <v>1885.7069999999999</v>
      </c>
      <c r="V472" s="21"/>
      <c r="W472" s="21">
        <v>188.57069999999999</v>
      </c>
      <c r="X472" s="21">
        <v>2636.218386</v>
      </c>
      <c r="Y472" s="22">
        <v>4710.4960859999992</v>
      </c>
      <c r="Z472" s="23">
        <v>171801924210</v>
      </c>
      <c r="AA472" s="24" t="s">
        <v>450</v>
      </c>
      <c r="AB472" t="s">
        <v>1810</v>
      </c>
      <c r="AC472">
        <v>2021</v>
      </c>
      <c r="AD472">
        <v>2023</v>
      </c>
      <c r="AF472" s="37">
        <f>VLOOKUP(AB472,Sheet2!$C$3:$E$8,3,FALSE)</f>
        <v>0.1</v>
      </c>
      <c r="AG472" s="11">
        <f t="shared" si="14"/>
        <v>11314.242</v>
      </c>
    </row>
    <row r="473" spans="1:33">
      <c r="A473" s="2">
        <f t="shared" si="15"/>
        <v>470</v>
      </c>
      <c r="B473" s="2">
        <v>134</v>
      </c>
      <c r="C473" s="3" t="s">
        <v>268</v>
      </c>
      <c r="D473" s="4" t="s">
        <v>381</v>
      </c>
      <c r="E473" s="4" t="s">
        <v>1373</v>
      </c>
      <c r="F473" s="2">
        <v>2342</v>
      </c>
      <c r="G473" s="6"/>
      <c r="H473" s="33">
        <v>1</v>
      </c>
      <c r="I473" s="4" t="s">
        <v>22</v>
      </c>
      <c r="J473" s="15">
        <v>12444.58</v>
      </c>
      <c r="K473" s="16">
        <v>12444.58</v>
      </c>
      <c r="L473" s="17">
        <v>85030090</v>
      </c>
      <c r="M473" s="18">
        <v>7.4999999999999997E-2</v>
      </c>
      <c r="N473" s="16"/>
      <c r="O473" s="16"/>
      <c r="P473" s="16"/>
      <c r="Q473" s="18">
        <v>0.1</v>
      </c>
      <c r="R473" s="16"/>
      <c r="S473" s="19">
        <v>0.18</v>
      </c>
      <c r="T473" s="16" t="s">
        <v>32</v>
      </c>
      <c r="U473" s="20">
        <v>933.34349999999995</v>
      </c>
      <c r="V473" s="21"/>
      <c r="W473" s="21">
        <v>93.334350000000001</v>
      </c>
      <c r="X473" s="21">
        <v>2424.8264129999998</v>
      </c>
      <c r="Y473" s="22">
        <v>3451.5042629999998</v>
      </c>
      <c r="Z473" s="23">
        <v>171802178892</v>
      </c>
      <c r="AA473" s="24" t="s">
        <v>307</v>
      </c>
      <c r="AB473" t="s">
        <v>1810</v>
      </c>
      <c r="AC473">
        <v>2021</v>
      </c>
      <c r="AD473">
        <v>2023</v>
      </c>
      <c r="AF473" s="37">
        <f>VLOOKUP(AB473,Sheet2!$C$3:$E$8,3,FALSE)</f>
        <v>0.1</v>
      </c>
      <c r="AG473" s="11">
        <f t="shared" si="14"/>
        <v>11200.121999999999</v>
      </c>
    </row>
    <row r="474" spans="1:33">
      <c r="A474" s="2">
        <f t="shared" si="15"/>
        <v>471</v>
      </c>
      <c r="B474" s="2">
        <v>62</v>
      </c>
      <c r="C474" s="3" t="s">
        <v>448</v>
      </c>
      <c r="D474" s="4" t="s">
        <v>508</v>
      </c>
      <c r="E474" s="4" t="s">
        <v>1463</v>
      </c>
      <c r="F474" s="2">
        <v>7194</v>
      </c>
      <c r="G474" s="6"/>
      <c r="H474" s="33">
        <v>8</v>
      </c>
      <c r="I474" s="4" t="s">
        <v>22</v>
      </c>
      <c r="J474" s="15">
        <v>1546.1675</v>
      </c>
      <c r="K474" s="16">
        <v>12369.34</v>
      </c>
      <c r="L474" s="17">
        <v>84242000</v>
      </c>
      <c r="M474" s="18">
        <v>7.4999999999999997E-2</v>
      </c>
      <c r="N474" s="16"/>
      <c r="O474" s="16"/>
      <c r="P474" s="16"/>
      <c r="Q474" s="18">
        <v>0.1</v>
      </c>
      <c r="R474" s="16"/>
      <c r="S474" s="19">
        <v>0.18</v>
      </c>
      <c r="T474" s="16" t="s">
        <v>416</v>
      </c>
      <c r="U474" s="20">
        <v>927.70049999999992</v>
      </c>
      <c r="V474" s="21"/>
      <c r="W474" s="21">
        <v>92.770049999999998</v>
      </c>
      <c r="X474" s="21">
        <v>2410.1658989999996</v>
      </c>
      <c r="Y474" s="22">
        <v>3430.6364489999996</v>
      </c>
      <c r="Z474" s="23">
        <v>171901581493</v>
      </c>
      <c r="AA474" s="24" t="s">
        <v>507</v>
      </c>
      <c r="AB474" t="s">
        <v>1810</v>
      </c>
      <c r="AC474">
        <v>2021</v>
      </c>
      <c r="AD474">
        <v>2023</v>
      </c>
      <c r="AF474" s="37">
        <f>VLOOKUP(AB474,Sheet2!$C$3:$E$8,3,FALSE)</f>
        <v>0.1</v>
      </c>
      <c r="AG474" s="11">
        <f t="shared" si="14"/>
        <v>11132.406000000001</v>
      </c>
    </row>
    <row r="475" spans="1:33">
      <c r="A475" s="2">
        <f t="shared" si="15"/>
        <v>472</v>
      </c>
      <c r="B475" s="2">
        <v>166</v>
      </c>
      <c r="C475" s="3" t="s">
        <v>37</v>
      </c>
      <c r="D475" s="4" t="s">
        <v>135</v>
      </c>
      <c r="E475" s="4" t="s">
        <v>1153</v>
      </c>
      <c r="F475" s="2">
        <v>806</v>
      </c>
      <c r="G475" s="6"/>
      <c r="H475" s="5">
        <v>2</v>
      </c>
      <c r="I475" s="4" t="s">
        <v>22</v>
      </c>
      <c r="J475" s="15">
        <v>6169.2</v>
      </c>
      <c r="K475" s="16">
        <v>12338.4</v>
      </c>
      <c r="L475" s="17">
        <v>40169320</v>
      </c>
      <c r="M475" s="18">
        <v>0.1</v>
      </c>
      <c r="N475" s="16"/>
      <c r="O475" s="16"/>
      <c r="P475" s="16"/>
      <c r="Q475" s="18">
        <v>0.1</v>
      </c>
      <c r="R475" s="16"/>
      <c r="S475" s="19">
        <v>0.18</v>
      </c>
      <c r="T475" s="16" t="s">
        <v>40</v>
      </c>
      <c r="U475" s="20">
        <v>1233.8400000000001</v>
      </c>
      <c r="V475" s="21"/>
      <c r="W475" s="21">
        <v>123.38400000000001</v>
      </c>
      <c r="X475" s="21">
        <v>2465.2123200000001</v>
      </c>
      <c r="Y475" s="22">
        <v>3822.4363200000003</v>
      </c>
      <c r="Z475" s="23">
        <v>171901200074</v>
      </c>
      <c r="AA475" s="24" t="s">
        <v>83</v>
      </c>
      <c r="AB475" t="s">
        <v>1811</v>
      </c>
      <c r="AC475">
        <v>2021</v>
      </c>
      <c r="AD475">
        <v>2023</v>
      </c>
      <c r="AF475" s="37">
        <f>VLOOKUP(AB475,Sheet2!$C$3:$E$8,3,FALSE)</f>
        <v>0.5</v>
      </c>
      <c r="AG475" s="11">
        <f t="shared" si="14"/>
        <v>6169.2</v>
      </c>
    </row>
    <row r="476" spans="1:33">
      <c r="A476" s="2">
        <f t="shared" si="15"/>
        <v>473</v>
      </c>
      <c r="B476" s="2">
        <v>134</v>
      </c>
      <c r="C476" s="3" t="s">
        <v>77</v>
      </c>
      <c r="D476" s="4" t="s">
        <v>102</v>
      </c>
      <c r="E476" s="4" t="s">
        <v>1122</v>
      </c>
      <c r="F476" s="2">
        <v>606</v>
      </c>
      <c r="G476" s="6"/>
      <c r="H476" s="5">
        <v>3</v>
      </c>
      <c r="I476" s="4" t="s">
        <v>22</v>
      </c>
      <c r="J476" s="15">
        <v>4073.1766666666667</v>
      </c>
      <c r="K476" s="16">
        <v>12219.53</v>
      </c>
      <c r="L476" s="17">
        <v>84814000</v>
      </c>
      <c r="M476" s="18">
        <v>7.4999999999999997E-2</v>
      </c>
      <c r="N476" s="16"/>
      <c r="O476" s="16"/>
      <c r="P476" s="16"/>
      <c r="Q476" s="18">
        <v>0.1</v>
      </c>
      <c r="R476" s="16"/>
      <c r="S476" s="19">
        <v>0.18</v>
      </c>
      <c r="T476" s="16" t="s">
        <v>28</v>
      </c>
      <c r="U476" s="20">
        <v>916.46474999999998</v>
      </c>
      <c r="V476" s="21"/>
      <c r="W476" s="21">
        <v>91.646475000000009</v>
      </c>
      <c r="X476" s="21">
        <v>2380.9754204999999</v>
      </c>
      <c r="Y476" s="22">
        <v>3389.0866455</v>
      </c>
      <c r="Z476" s="23">
        <v>171903031845</v>
      </c>
      <c r="AA476" s="24" t="s">
        <v>103</v>
      </c>
      <c r="AB476" t="s">
        <v>1810</v>
      </c>
      <c r="AC476">
        <v>2021</v>
      </c>
      <c r="AD476">
        <v>2023</v>
      </c>
      <c r="AF476" s="37">
        <f>VLOOKUP(AB476,Sheet2!$C$3:$E$8,3,FALSE)</f>
        <v>0.1</v>
      </c>
      <c r="AG476" s="11">
        <f t="shared" si="14"/>
        <v>10997.577000000001</v>
      </c>
    </row>
    <row r="477" spans="1:33">
      <c r="A477" s="2">
        <f t="shared" si="15"/>
        <v>474</v>
      </c>
      <c r="B477" s="2">
        <v>126</v>
      </c>
      <c r="C477" s="3" t="s">
        <v>612</v>
      </c>
      <c r="D477" s="4" t="s">
        <v>958</v>
      </c>
      <c r="E477" s="4" t="s">
        <v>1753</v>
      </c>
      <c r="F477" s="2">
        <v>846</v>
      </c>
      <c r="G477" s="6"/>
      <c r="H477" s="5">
        <v>3</v>
      </c>
      <c r="I477" s="4" t="s">
        <v>22</v>
      </c>
      <c r="J477" s="15">
        <v>12107.799999999899</v>
      </c>
      <c r="K477" s="16">
        <v>12107.799999999899</v>
      </c>
      <c r="L477" s="17">
        <v>84818030</v>
      </c>
      <c r="M477" s="18">
        <v>7.4999999999999997E-2</v>
      </c>
      <c r="N477" s="16"/>
      <c r="O477" s="16"/>
      <c r="P477" s="16"/>
      <c r="Q477" s="18">
        <v>0.1</v>
      </c>
      <c r="R477" s="16"/>
      <c r="S477" s="19">
        <v>0.18</v>
      </c>
      <c r="T477" s="16" t="s">
        <v>959</v>
      </c>
      <c r="U477" s="20">
        <v>908.08499999999242</v>
      </c>
      <c r="V477" s="21"/>
      <c r="W477" s="21">
        <v>90.808499999999242</v>
      </c>
      <c r="X477" s="21">
        <v>2359.2048299999801</v>
      </c>
      <c r="Y477" s="22">
        <v>3358.0983299999716</v>
      </c>
      <c r="Z477" s="23"/>
      <c r="AA477" s="24"/>
      <c r="AB477" t="s">
        <v>1810</v>
      </c>
      <c r="AC477">
        <v>2021</v>
      </c>
      <c r="AD477">
        <v>2023</v>
      </c>
      <c r="AF477" s="37">
        <f>VLOOKUP(AB477,Sheet2!$C$3:$E$8,3,FALSE)</f>
        <v>0.1</v>
      </c>
      <c r="AG477" s="11">
        <f t="shared" si="14"/>
        <v>10897.019999999909</v>
      </c>
    </row>
    <row r="478" spans="1:33">
      <c r="A478" s="2">
        <f t="shared" si="15"/>
        <v>475</v>
      </c>
      <c r="B478" s="2">
        <v>30</v>
      </c>
      <c r="C478" s="3" t="s">
        <v>452</v>
      </c>
      <c r="D478" s="4" t="s">
        <v>468</v>
      </c>
      <c r="E478" s="4" t="s">
        <v>1433</v>
      </c>
      <c r="F478" s="2">
        <v>4885</v>
      </c>
      <c r="G478" s="6"/>
      <c r="H478" s="33">
        <v>1</v>
      </c>
      <c r="I478" s="4" t="s">
        <v>22</v>
      </c>
      <c r="J478" s="15">
        <v>12084</v>
      </c>
      <c r="K478" s="16">
        <v>12084</v>
      </c>
      <c r="L478" s="17">
        <v>84213990</v>
      </c>
      <c r="M478" s="18">
        <v>7.4999999999999997E-2</v>
      </c>
      <c r="N478" s="16"/>
      <c r="O478" s="16"/>
      <c r="P478" s="16"/>
      <c r="Q478" s="18">
        <v>0.1</v>
      </c>
      <c r="R478" s="16"/>
      <c r="S478" s="19">
        <v>0.18</v>
      </c>
      <c r="T478" s="16" t="s">
        <v>25</v>
      </c>
      <c r="U478" s="20">
        <v>906.3</v>
      </c>
      <c r="V478" s="21"/>
      <c r="W478" s="21">
        <v>90.63</v>
      </c>
      <c r="X478" s="21">
        <v>2354.5673999999995</v>
      </c>
      <c r="Y478" s="22">
        <v>3351.4973999999993</v>
      </c>
      <c r="Z478" s="23">
        <v>171901244045</v>
      </c>
      <c r="AA478" s="24">
        <v>1002253</v>
      </c>
      <c r="AB478" t="s">
        <v>1810</v>
      </c>
      <c r="AC478">
        <v>2021</v>
      </c>
      <c r="AD478">
        <v>2023</v>
      </c>
      <c r="AF478" s="37">
        <f>VLOOKUP(AB478,Sheet2!$C$3:$E$8,3,FALSE)</f>
        <v>0.1</v>
      </c>
      <c r="AG478" s="11">
        <f t="shared" si="14"/>
        <v>10875.6</v>
      </c>
    </row>
    <row r="479" spans="1:33">
      <c r="A479" s="2">
        <f t="shared" si="15"/>
        <v>476</v>
      </c>
      <c r="B479" s="2">
        <v>77</v>
      </c>
      <c r="C479" s="3" t="s">
        <v>448</v>
      </c>
      <c r="D479" s="4" t="s">
        <v>523</v>
      </c>
      <c r="E479" s="4" t="s">
        <v>1478</v>
      </c>
      <c r="F479" s="2">
        <v>7219</v>
      </c>
      <c r="G479" s="6"/>
      <c r="H479" s="33">
        <v>4</v>
      </c>
      <c r="I479" s="4" t="s">
        <v>22</v>
      </c>
      <c r="J479" s="15">
        <v>3017.7975000000001</v>
      </c>
      <c r="K479" s="16">
        <v>12071.19</v>
      </c>
      <c r="L479" s="17">
        <v>83024900</v>
      </c>
      <c r="M479" s="18">
        <v>0.15</v>
      </c>
      <c r="N479" s="16"/>
      <c r="O479" s="16"/>
      <c r="P479" s="16"/>
      <c r="Q479" s="18">
        <v>0.1</v>
      </c>
      <c r="R479" s="16"/>
      <c r="S479" s="19">
        <v>0.18</v>
      </c>
      <c r="T479" s="16" t="s">
        <v>149</v>
      </c>
      <c r="U479" s="20">
        <v>1810.6785</v>
      </c>
      <c r="V479" s="21"/>
      <c r="W479" s="21">
        <v>181.06785000000002</v>
      </c>
      <c r="X479" s="21">
        <v>2531.3285430000001</v>
      </c>
      <c r="Y479" s="22">
        <v>4523.074893</v>
      </c>
      <c r="Z479" s="23">
        <v>171801924210</v>
      </c>
      <c r="AA479" s="24" t="s">
        <v>450</v>
      </c>
      <c r="AB479" t="s">
        <v>1810</v>
      </c>
      <c r="AC479">
        <v>2021</v>
      </c>
      <c r="AD479">
        <v>2023</v>
      </c>
      <c r="AF479" s="37">
        <f>VLOOKUP(AB479,Sheet2!$C$3:$E$8,3,FALSE)</f>
        <v>0.1</v>
      </c>
      <c r="AG479" s="11">
        <f t="shared" si="14"/>
        <v>10864.071</v>
      </c>
    </row>
    <row r="480" spans="1:33">
      <c r="A480" s="2">
        <f t="shared" si="15"/>
        <v>477</v>
      </c>
      <c r="B480" s="2">
        <v>263</v>
      </c>
      <c r="C480" s="3" t="s">
        <v>37</v>
      </c>
      <c r="D480" s="4" t="s">
        <v>231</v>
      </c>
      <c r="E480" s="4" t="s">
        <v>1240</v>
      </c>
      <c r="F480" s="2">
        <v>1296</v>
      </c>
      <c r="G480" s="6"/>
      <c r="H480" s="5">
        <v>2</v>
      </c>
      <c r="I480" s="4" t="s">
        <v>22</v>
      </c>
      <c r="J480" s="15">
        <v>6000.02</v>
      </c>
      <c r="K480" s="16">
        <v>12000.04</v>
      </c>
      <c r="L480" s="17">
        <v>40169320</v>
      </c>
      <c r="M480" s="18">
        <v>0.1</v>
      </c>
      <c r="N480" s="16"/>
      <c r="O480" s="16"/>
      <c r="P480" s="16"/>
      <c r="Q480" s="18">
        <v>0.1</v>
      </c>
      <c r="R480" s="16"/>
      <c r="S480" s="19">
        <v>0.18</v>
      </c>
      <c r="T480" s="16" t="s">
        <v>40</v>
      </c>
      <c r="U480" s="20">
        <v>1200.0040000000001</v>
      </c>
      <c r="V480" s="21"/>
      <c r="W480" s="21">
        <v>120.00040000000001</v>
      </c>
      <c r="X480" s="21">
        <v>2397.6079920000002</v>
      </c>
      <c r="Y480" s="22">
        <v>3717.6123920000005</v>
      </c>
      <c r="Z480" s="23">
        <v>171703360253</v>
      </c>
      <c r="AA480" s="24" t="s">
        <v>170</v>
      </c>
      <c r="AB480" t="s">
        <v>1811</v>
      </c>
      <c r="AC480">
        <v>2021</v>
      </c>
      <c r="AD480">
        <v>2023</v>
      </c>
      <c r="AF480" s="37">
        <f>VLOOKUP(AB480,Sheet2!$C$3:$E$8,3,FALSE)</f>
        <v>0.5</v>
      </c>
      <c r="AG480" s="11">
        <f t="shared" si="14"/>
        <v>6000.02</v>
      </c>
    </row>
    <row r="481" spans="1:33">
      <c r="A481" s="2">
        <f t="shared" si="15"/>
        <v>478</v>
      </c>
      <c r="B481" s="2">
        <v>267</v>
      </c>
      <c r="C481" s="3" t="s">
        <v>37</v>
      </c>
      <c r="D481" s="4" t="s">
        <v>235</v>
      </c>
      <c r="E481" s="4" t="s">
        <v>1244</v>
      </c>
      <c r="F481" s="2">
        <v>1300</v>
      </c>
      <c r="G481" s="6"/>
      <c r="H481" s="5">
        <v>2</v>
      </c>
      <c r="I481" s="4" t="s">
        <v>22</v>
      </c>
      <c r="J481" s="15">
        <v>6000.02</v>
      </c>
      <c r="K481" s="16">
        <v>12000.04</v>
      </c>
      <c r="L481" s="17">
        <v>40169320</v>
      </c>
      <c r="M481" s="18">
        <v>0.1</v>
      </c>
      <c r="N481" s="16"/>
      <c r="O481" s="16"/>
      <c r="P481" s="16"/>
      <c r="Q481" s="18">
        <v>0.1</v>
      </c>
      <c r="R481" s="16"/>
      <c r="S481" s="19">
        <v>0.18</v>
      </c>
      <c r="T481" s="16" t="s">
        <v>40</v>
      </c>
      <c r="U481" s="20">
        <v>1200.0040000000001</v>
      </c>
      <c r="V481" s="21"/>
      <c r="W481" s="21">
        <v>120.00040000000001</v>
      </c>
      <c r="X481" s="21">
        <v>2397.6079920000002</v>
      </c>
      <c r="Y481" s="22">
        <v>3717.6123920000005</v>
      </c>
      <c r="Z481" s="23">
        <v>171703360253</v>
      </c>
      <c r="AA481" s="24" t="s">
        <v>170</v>
      </c>
      <c r="AB481" t="s">
        <v>1811</v>
      </c>
      <c r="AC481">
        <v>2021</v>
      </c>
      <c r="AD481">
        <v>2023</v>
      </c>
      <c r="AF481" s="37">
        <f>VLOOKUP(AB481,Sheet2!$C$3:$E$8,3,FALSE)</f>
        <v>0.5</v>
      </c>
      <c r="AG481" s="11">
        <f t="shared" si="14"/>
        <v>6000.02</v>
      </c>
    </row>
    <row r="482" spans="1:33">
      <c r="A482" s="2">
        <f t="shared" si="15"/>
        <v>479</v>
      </c>
      <c r="B482" s="2">
        <v>268</v>
      </c>
      <c r="C482" s="3" t="s">
        <v>37</v>
      </c>
      <c r="D482" s="4" t="s">
        <v>236</v>
      </c>
      <c r="E482" s="4" t="s">
        <v>1245</v>
      </c>
      <c r="F482" s="2">
        <v>1301</v>
      </c>
      <c r="G482" s="6"/>
      <c r="H482" s="5">
        <v>2</v>
      </c>
      <c r="I482" s="4" t="s">
        <v>22</v>
      </c>
      <c r="J482" s="15">
        <v>6000.02</v>
      </c>
      <c r="K482" s="16">
        <v>12000.04</v>
      </c>
      <c r="L482" s="17">
        <v>40169320</v>
      </c>
      <c r="M482" s="18">
        <v>0.1</v>
      </c>
      <c r="N482" s="16"/>
      <c r="O482" s="16"/>
      <c r="P482" s="16"/>
      <c r="Q482" s="18">
        <v>0.1</v>
      </c>
      <c r="R482" s="16"/>
      <c r="S482" s="19">
        <v>0.18</v>
      </c>
      <c r="T482" s="16" t="s">
        <v>40</v>
      </c>
      <c r="U482" s="20">
        <v>1200.0040000000001</v>
      </c>
      <c r="V482" s="21"/>
      <c r="W482" s="21">
        <v>120.00040000000001</v>
      </c>
      <c r="X482" s="21">
        <v>2397.6079920000002</v>
      </c>
      <c r="Y482" s="22">
        <v>3717.6123920000005</v>
      </c>
      <c r="Z482" s="23">
        <v>171703360253</v>
      </c>
      <c r="AA482" s="24" t="s">
        <v>170</v>
      </c>
      <c r="AB482" t="s">
        <v>1811</v>
      </c>
      <c r="AC482">
        <v>2021</v>
      </c>
      <c r="AD482">
        <v>2023</v>
      </c>
      <c r="AF482" s="37">
        <f>VLOOKUP(AB482,Sheet2!$C$3:$E$8,3,FALSE)</f>
        <v>0.5</v>
      </c>
      <c r="AG482" s="11">
        <f t="shared" si="14"/>
        <v>6000.02</v>
      </c>
    </row>
    <row r="483" spans="1:33">
      <c r="A483" s="2">
        <f t="shared" si="15"/>
        <v>480</v>
      </c>
      <c r="B483" s="2">
        <v>277</v>
      </c>
      <c r="C483" s="3" t="s">
        <v>426</v>
      </c>
      <c r="D483" s="4" t="s">
        <v>432</v>
      </c>
      <c r="E483" s="4" t="s">
        <v>1409</v>
      </c>
      <c r="F483" s="2">
        <v>4431</v>
      </c>
      <c r="G483" s="6"/>
      <c r="H483" s="33">
        <v>8</v>
      </c>
      <c r="I483" s="4" t="s">
        <v>22</v>
      </c>
      <c r="J483" s="15">
        <v>1491.34</v>
      </c>
      <c r="K483" s="16">
        <v>11930.72</v>
      </c>
      <c r="L483" s="17">
        <v>84313100</v>
      </c>
      <c r="M483" s="18">
        <v>7.4999999999999997E-2</v>
      </c>
      <c r="N483" s="16"/>
      <c r="O483" s="16"/>
      <c r="P483" s="16"/>
      <c r="Q483" s="18">
        <v>0.1</v>
      </c>
      <c r="R483" s="16"/>
      <c r="S483" s="19">
        <v>0.18</v>
      </c>
      <c r="T483" s="16" t="s">
        <v>66</v>
      </c>
      <c r="U483" s="20">
        <v>894.80399999999997</v>
      </c>
      <c r="V483" s="21"/>
      <c r="W483" s="21">
        <v>89.480400000000003</v>
      </c>
      <c r="X483" s="21">
        <v>2324.7007920000001</v>
      </c>
      <c r="Y483" s="22">
        <v>3308.9851920000001</v>
      </c>
      <c r="Z483" s="23">
        <v>171803111841</v>
      </c>
      <c r="AA483" s="24" t="s">
        <v>428</v>
      </c>
      <c r="AB483" t="s">
        <v>1810</v>
      </c>
      <c r="AC483">
        <v>2021</v>
      </c>
      <c r="AD483">
        <v>2023</v>
      </c>
      <c r="AF483" s="37">
        <f>VLOOKUP(AB483,Sheet2!$C$3:$E$8,3,FALSE)</f>
        <v>0.1</v>
      </c>
      <c r="AG483" s="11">
        <f t="shared" si="14"/>
        <v>10737.647999999999</v>
      </c>
    </row>
    <row r="484" spans="1:33">
      <c r="A484" s="2">
        <f t="shared" si="15"/>
        <v>481</v>
      </c>
      <c r="B484" s="2">
        <v>279</v>
      </c>
      <c r="C484" s="3" t="s">
        <v>615</v>
      </c>
      <c r="D484" s="4" t="s">
        <v>687</v>
      </c>
      <c r="E484" s="4" t="s">
        <v>1615</v>
      </c>
      <c r="F484" s="2">
        <v>18677</v>
      </c>
      <c r="G484" s="6"/>
      <c r="H484" s="33">
        <v>3</v>
      </c>
      <c r="I484" s="4" t="s">
        <v>22</v>
      </c>
      <c r="J484" s="15">
        <v>3950.646666666667</v>
      </c>
      <c r="K484" s="16">
        <v>11851.94</v>
      </c>
      <c r="L484" s="17">
        <v>84819090</v>
      </c>
      <c r="M484" s="18">
        <v>7.4999999999999997E-2</v>
      </c>
      <c r="N484" s="16"/>
      <c r="O484" s="16"/>
      <c r="P484" s="16"/>
      <c r="Q484" s="18">
        <v>0.1</v>
      </c>
      <c r="R484" s="16"/>
      <c r="S484" s="19">
        <v>0.18</v>
      </c>
      <c r="T484" s="16" t="s">
        <v>28</v>
      </c>
      <c r="U484" s="20">
        <v>888.89549999999997</v>
      </c>
      <c r="V484" s="21"/>
      <c r="W484" s="21">
        <v>88.88955</v>
      </c>
      <c r="X484" s="21">
        <v>2309.3505089999999</v>
      </c>
      <c r="Y484" s="22">
        <v>3287.1355589999998</v>
      </c>
      <c r="Z484" s="23">
        <v>351800186603</v>
      </c>
      <c r="AA484" s="24">
        <v>3005002</v>
      </c>
      <c r="AB484" t="s">
        <v>1810</v>
      </c>
      <c r="AC484">
        <v>2021</v>
      </c>
      <c r="AD484">
        <v>2023</v>
      </c>
      <c r="AF484" s="37">
        <f>VLOOKUP(AB484,Sheet2!$C$3:$E$8,3,FALSE)</f>
        <v>0.1</v>
      </c>
      <c r="AG484" s="11">
        <f t="shared" si="14"/>
        <v>10666.746000000001</v>
      </c>
    </row>
    <row r="485" spans="1:33">
      <c r="A485" s="2">
        <f t="shared" si="15"/>
        <v>482</v>
      </c>
      <c r="B485" s="2">
        <v>36</v>
      </c>
      <c r="C485" s="3" t="s">
        <v>470</v>
      </c>
      <c r="D485" s="4" t="s">
        <v>475</v>
      </c>
      <c r="E485" s="4" t="s">
        <v>1437</v>
      </c>
      <c r="F485" s="2">
        <v>4949</v>
      </c>
      <c r="G485" s="6"/>
      <c r="H485" s="5">
        <v>1</v>
      </c>
      <c r="I485" s="4" t="s">
        <v>22</v>
      </c>
      <c r="J485" s="15">
        <v>11839.43</v>
      </c>
      <c r="K485" s="16">
        <v>11839.43</v>
      </c>
      <c r="L485" s="17">
        <v>84139190</v>
      </c>
      <c r="M485" s="18">
        <v>7.4999999999999997E-2</v>
      </c>
      <c r="N485" s="16"/>
      <c r="O485" s="16"/>
      <c r="P485" s="16"/>
      <c r="Q485" s="18">
        <v>0.1</v>
      </c>
      <c r="R485" s="16"/>
      <c r="S485" s="19">
        <v>0.28000000000000003</v>
      </c>
      <c r="T485" s="16" t="s">
        <v>46</v>
      </c>
      <c r="U485" s="20">
        <v>887.95725000000004</v>
      </c>
      <c r="V485" s="21"/>
      <c r="W485" s="21">
        <v>88.795725000000004</v>
      </c>
      <c r="X485" s="21">
        <v>3588.5312330000002</v>
      </c>
      <c r="Y485" s="22">
        <v>4565.284208</v>
      </c>
      <c r="Z485" s="23">
        <v>171702518643</v>
      </c>
      <c r="AA485" s="24" t="s">
        <v>472</v>
      </c>
      <c r="AB485" t="s">
        <v>1810</v>
      </c>
      <c r="AC485">
        <v>2021</v>
      </c>
      <c r="AD485">
        <v>2023</v>
      </c>
      <c r="AF485" s="37">
        <f>VLOOKUP(AB485,Sheet2!$C$3:$E$8,3,FALSE)</f>
        <v>0.1</v>
      </c>
      <c r="AG485" s="11">
        <f t="shared" si="14"/>
        <v>10655.487000000001</v>
      </c>
    </row>
    <row r="486" spans="1:33">
      <c r="A486" s="2">
        <f t="shared" si="15"/>
        <v>483</v>
      </c>
      <c r="B486" s="2">
        <v>68</v>
      </c>
      <c r="C486" s="3" t="s">
        <v>448</v>
      </c>
      <c r="D486" s="4" t="s">
        <v>514</v>
      </c>
      <c r="E486" s="4" t="s">
        <v>1469</v>
      </c>
      <c r="F486" s="2">
        <v>7205</v>
      </c>
      <c r="G486" s="6"/>
      <c r="H486" s="33">
        <v>4</v>
      </c>
      <c r="I486" s="4" t="s">
        <v>22</v>
      </c>
      <c r="J486" s="15">
        <v>2924.0124999999998</v>
      </c>
      <c r="K486" s="16">
        <v>11696.05</v>
      </c>
      <c r="L486" s="17">
        <v>84229090</v>
      </c>
      <c r="M486" s="18">
        <v>7.4999999999999997E-2</v>
      </c>
      <c r="N486" s="16"/>
      <c r="O486" s="16"/>
      <c r="P486" s="16"/>
      <c r="Q486" s="18">
        <v>0.1</v>
      </c>
      <c r="R486" s="16"/>
      <c r="S486" s="19">
        <v>0.18</v>
      </c>
      <c r="T486" s="16" t="s">
        <v>496</v>
      </c>
      <c r="U486" s="20">
        <v>877.2037499999999</v>
      </c>
      <c r="V486" s="21"/>
      <c r="W486" s="21">
        <v>87.72037499999999</v>
      </c>
      <c r="X486" s="21">
        <v>2278.9753424999999</v>
      </c>
      <c r="Y486" s="22">
        <v>3243.8994674999999</v>
      </c>
      <c r="Z486" s="23">
        <v>171801924210</v>
      </c>
      <c r="AA486" s="24" t="s">
        <v>450</v>
      </c>
      <c r="AB486" t="s">
        <v>1810</v>
      </c>
      <c r="AC486">
        <v>2021</v>
      </c>
      <c r="AD486">
        <v>2023</v>
      </c>
      <c r="AF486" s="37">
        <f>VLOOKUP(AB486,Sheet2!$C$3:$E$8,3,FALSE)</f>
        <v>0.1</v>
      </c>
      <c r="AG486" s="11">
        <f t="shared" si="14"/>
        <v>10526.445</v>
      </c>
    </row>
    <row r="487" spans="1:33">
      <c r="A487" s="2">
        <f t="shared" si="15"/>
        <v>484</v>
      </c>
      <c r="B487" s="2">
        <v>260</v>
      </c>
      <c r="C487" s="3" t="s">
        <v>37</v>
      </c>
      <c r="D487" s="4" t="s">
        <v>228</v>
      </c>
      <c r="E487" s="4" t="s">
        <v>1237</v>
      </c>
      <c r="F487" s="2">
        <v>1293</v>
      </c>
      <c r="G487" s="6"/>
      <c r="H487" s="5">
        <v>2</v>
      </c>
      <c r="I487" s="4" t="s">
        <v>22</v>
      </c>
      <c r="J487" s="15">
        <v>5840.45</v>
      </c>
      <c r="K487" s="16">
        <v>11680.9</v>
      </c>
      <c r="L487" s="17">
        <v>40169320</v>
      </c>
      <c r="M487" s="18">
        <v>0.1</v>
      </c>
      <c r="N487" s="16"/>
      <c r="O487" s="16"/>
      <c r="P487" s="16"/>
      <c r="Q487" s="18">
        <v>0.1</v>
      </c>
      <c r="R487" s="16"/>
      <c r="S487" s="19">
        <v>0.18</v>
      </c>
      <c r="T487" s="16" t="s">
        <v>40</v>
      </c>
      <c r="U487" s="20">
        <v>1168.0899999999999</v>
      </c>
      <c r="V487" s="21"/>
      <c r="W487" s="21">
        <v>116.809</v>
      </c>
      <c r="X487" s="21">
        <v>2333.8438199999996</v>
      </c>
      <c r="Y487" s="22">
        <v>3618.7428199999995</v>
      </c>
      <c r="Z487" s="23">
        <v>171703360253</v>
      </c>
      <c r="AA487" s="24" t="s">
        <v>170</v>
      </c>
      <c r="AB487" t="s">
        <v>1811</v>
      </c>
      <c r="AC487">
        <v>2021</v>
      </c>
      <c r="AD487">
        <v>2023</v>
      </c>
      <c r="AF487" s="37">
        <f>VLOOKUP(AB487,Sheet2!$C$3:$E$8,3,FALSE)</f>
        <v>0.5</v>
      </c>
      <c r="AG487" s="11">
        <f t="shared" si="14"/>
        <v>5840.45</v>
      </c>
    </row>
    <row r="488" spans="1:33">
      <c r="A488" s="2">
        <f t="shared" si="15"/>
        <v>485</v>
      </c>
      <c r="B488" s="2">
        <v>60</v>
      </c>
      <c r="C488" s="3" t="s">
        <v>448</v>
      </c>
      <c r="D488" s="4" t="s">
        <v>505</v>
      </c>
      <c r="E488" s="4" t="s">
        <v>1461</v>
      </c>
      <c r="F488" s="2">
        <v>7192</v>
      </c>
      <c r="G488" s="6"/>
      <c r="H488" s="33">
        <v>48</v>
      </c>
      <c r="I488" s="4" t="s">
        <v>22</v>
      </c>
      <c r="J488" s="15">
        <v>240.87645833333332</v>
      </c>
      <c r="K488" s="16">
        <v>11562.07</v>
      </c>
      <c r="L488" s="17">
        <v>84229090</v>
      </c>
      <c r="M488" s="18">
        <v>7.4999999999999997E-2</v>
      </c>
      <c r="N488" s="16"/>
      <c r="O488" s="16"/>
      <c r="P488" s="16"/>
      <c r="Q488" s="18">
        <v>0.1</v>
      </c>
      <c r="R488" s="16"/>
      <c r="S488" s="19">
        <v>0.18</v>
      </c>
      <c r="T488" s="16" t="s">
        <v>496</v>
      </c>
      <c r="U488" s="20">
        <v>867.15524999999991</v>
      </c>
      <c r="V488" s="21"/>
      <c r="W488" s="21">
        <v>86.715525</v>
      </c>
      <c r="X488" s="21">
        <v>2252.8693394999996</v>
      </c>
      <c r="Y488" s="22">
        <v>3206.7401144999994</v>
      </c>
      <c r="Z488" s="23">
        <v>171801924210</v>
      </c>
      <c r="AA488" s="24" t="s">
        <v>450</v>
      </c>
      <c r="AB488" t="s">
        <v>1810</v>
      </c>
      <c r="AC488">
        <v>2021</v>
      </c>
      <c r="AD488">
        <v>2023</v>
      </c>
      <c r="AF488" s="37">
        <f>VLOOKUP(AB488,Sheet2!$C$3:$E$8,3,FALSE)</f>
        <v>0.1</v>
      </c>
      <c r="AG488" s="11">
        <f t="shared" si="14"/>
        <v>10405.862999999999</v>
      </c>
    </row>
    <row r="489" spans="1:33">
      <c r="A489" s="2">
        <f t="shared" si="15"/>
        <v>486</v>
      </c>
      <c r="B489" s="2">
        <v>58</v>
      </c>
      <c r="C489" s="3" t="s">
        <v>616</v>
      </c>
      <c r="D489" s="4" t="s">
        <v>819</v>
      </c>
      <c r="E489" s="4" t="s">
        <v>1685</v>
      </c>
      <c r="F489" s="2">
        <v>84</v>
      </c>
      <c r="G489" s="6"/>
      <c r="H489" s="33">
        <v>1</v>
      </c>
      <c r="I489" s="4" t="s">
        <v>22</v>
      </c>
      <c r="J489" s="15">
        <v>11555.389999999899</v>
      </c>
      <c r="K489" s="16">
        <v>11555.389999999899</v>
      </c>
      <c r="L489" s="17">
        <v>731829</v>
      </c>
      <c r="M489" s="18">
        <v>7.4999999999999997E-2</v>
      </c>
      <c r="N489" s="16"/>
      <c r="O489" s="16"/>
      <c r="P489" s="16"/>
      <c r="Q489" s="18">
        <v>0.1</v>
      </c>
      <c r="R489" s="16"/>
      <c r="S489" s="19">
        <v>0.18</v>
      </c>
      <c r="T489" s="16" t="s">
        <v>820</v>
      </c>
      <c r="U489" s="20">
        <v>866.65424999999243</v>
      </c>
      <c r="V489" s="21"/>
      <c r="W489" s="21">
        <v>86.665424999999246</v>
      </c>
      <c r="X489" s="21">
        <v>2251.5677414999805</v>
      </c>
      <c r="Y489" s="22">
        <v>3204.887416499972</v>
      </c>
      <c r="Z489" s="23"/>
      <c r="AA489" s="24"/>
      <c r="AB489" t="s">
        <v>1810</v>
      </c>
      <c r="AC489">
        <v>2021</v>
      </c>
      <c r="AD489">
        <v>2023</v>
      </c>
      <c r="AF489" s="37">
        <f>VLOOKUP(AB489,Sheet2!$C$3:$E$8,3,FALSE)</f>
        <v>0.1</v>
      </c>
      <c r="AG489" s="11">
        <f t="shared" si="14"/>
        <v>10399.85099999991</v>
      </c>
    </row>
    <row r="490" spans="1:33">
      <c r="A490" s="2">
        <f t="shared" si="15"/>
        <v>487</v>
      </c>
      <c r="B490" s="2">
        <v>34</v>
      </c>
      <c r="C490" s="3" t="s">
        <v>470</v>
      </c>
      <c r="D490" s="4" t="s">
        <v>473</v>
      </c>
      <c r="E490" s="4" t="s">
        <v>1435</v>
      </c>
      <c r="F490" s="2">
        <v>4947</v>
      </c>
      <c r="G490" s="6"/>
      <c r="H490" s="5">
        <v>1</v>
      </c>
      <c r="I490" s="4" t="s">
        <v>22</v>
      </c>
      <c r="J490" s="15">
        <v>11473.53</v>
      </c>
      <c r="K490" s="16">
        <v>11473.53</v>
      </c>
      <c r="L490" s="17">
        <v>84139190</v>
      </c>
      <c r="M490" s="18">
        <v>7.4999999999999997E-2</v>
      </c>
      <c r="N490" s="16"/>
      <c r="O490" s="16"/>
      <c r="P490" s="16"/>
      <c r="Q490" s="18">
        <v>0.1</v>
      </c>
      <c r="R490" s="16"/>
      <c r="S490" s="19">
        <v>0.28000000000000003</v>
      </c>
      <c r="T490" s="16" t="s">
        <v>46</v>
      </c>
      <c r="U490" s="20">
        <v>860.51475000000005</v>
      </c>
      <c r="V490" s="21"/>
      <c r="W490" s="21">
        <v>86.051475000000011</v>
      </c>
      <c r="X490" s="21">
        <v>3477.6269430000007</v>
      </c>
      <c r="Y490" s="22">
        <v>4424.1931680000007</v>
      </c>
      <c r="Z490" s="23">
        <v>171702518643</v>
      </c>
      <c r="AA490" s="24" t="s">
        <v>472</v>
      </c>
      <c r="AB490" t="s">
        <v>1810</v>
      </c>
      <c r="AC490">
        <v>2021</v>
      </c>
      <c r="AD490">
        <v>2023</v>
      </c>
      <c r="AF490" s="37">
        <f>VLOOKUP(AB490,Sheet2!$C$3:$E$8,3,FALSE)</f>
        <v>0.1</v>
      </c>
      <c r="AG490" s="11">
        <f t="shared" si="14"/>
        <v>10326.177000000001</v>
      </c>
    </row>
    <row r="491" spans="1:33">
      <c r="A491" s="2">
        <f t="shared" si="15"/>
        <v>488</v>
      </c>
      <c r="B491" s="2">
        <v>298</v>
      </c>
      <c r="C491" s="3" t="s">
        <v>452</v>
      </c>
      <c r="D491" s="4" t="s">
        <v>453</v>
      </c>
      <c r="E491" s="4" t="s">
        <v>1422</v>
      </c>
      <c r="F491" s="2">
        <v>4833</v>
      </c>
      <c r="G491" s="6"/>
      <c r="H491" s="5">
        <v>2</v>
      </c>
      <c r="I491" s="4" t="s">
        <v>22</v>
      </c>
      <c r="J491" s="15">
        <v>5723</v>
      </c>
      <c r="K491" s="16">
        <v>11446</v>
      </c>
      <c r="L491" s="17">
        <v>84829900</v>
      </c>
      <c r="M491" s="18">
        <v>7.4999999999999997E-2</v>
      </c>
      <c r="N491" s="16"/>
      <c r="O491" s="16"/>
      <c r="P491" s="16"/>
      <c r="Q491" s="18">
        <v>0.1</v>
      </c>
      <c r="R491" s="16"/>
      <c r="S491" s="19">
        <v>0.18</v>
      </c>
      <c r="T491" s="16" t="s">
        <v>47</v>
      </c>
      <c r="U491" s="20">
        <v>858.44999999999993</v>
      </c>
      <c r="V491" s="21"/>
      <c r="W491" s="21">
        <v>85.844999999999999</v>
      </c>
      <c r="X491" s="21">
        <v>2230.2530999999999</v>
      </c>
      <c r="Y491" s="22">
        <v>3174.5481</v>
      </c>
      <c r="Z491" s="23">
        <v>171901244045</v>
      </c>
      <c r="AA491" s="24" t="s">
        <v>454</v>
      </c>
      <c r="AB491" t="s">
        <v>1810</v>
      </c>
      <c r="AC491">
        <v>2021</v>
      </c>
      <c r="AD491">
        <v>2023</v>
      </c>
      <c r="AF491" s="37">
        <f>VLOOKUP(AB491,Sheet2!$C$3:$E$8,3,FALSE)</f>
        <v>0.1</v>
      </c>
      <c r="AG491" s="11">
        <f t="shared" si="14"/>
        <v>10301.4</v>
      </c>
    </row>
    <row r="492" spans="1:33">
      <c r="A492" s="2">
        <f t="shared" si="15"/>
        <v>489</v>
      </c>
      <c r="B492" s="2">
        <v>143</v>
      </c>
      <c r="C492" s="3" t="s">
        <v>77</v>
      </c>
      <c r="D492" s="4" t="s">
        <v>112</v>
      </c>
      <c r="E492" s="4" t="s">
        <v>1131</v>
      </c>
      <c r="F492" s="2">
        <v>623</v>
      </c>
      <c r="G492" s="6"/>
      <c r="H492" s="33">
        <v>2</v>
      </c>
      <c r="I492" s="4" t="s">
        <v>22</v>
      </c>
      <c r="J492" s="15">
        <v>5718.24</v>
      </c>
      <c r="K492" s="16">
        <v>11436.48</v>
      </c>
      <c r="L492" s="17">
        <v>84839000</v>
      </c>
      <c r="M492" s="18">
        <v>7.4999999999999997E-2</v>
      </c>
      <c r="N492" s="16"/>
      <c r="O492" s="16"/>
      <c r="P492" s="16"/>
      <c r="Q492" s="18">
        <v>0.1</v>
      </c>
      <c r="R492" s="16"/>
      <c r="S492" s="19">
        <v>0.18</v>
      </c>
      <c r="T492" s="16" t="s">
        <v>23</v>
      </c>
      <c r="U492" s="20">
        <v>857.73599999999999</v>
      </c>
      <c r="V492" s="21"/>
      <c r="W492" s="21">
        <v>85.773600000000002</v>
      </c>
      <c r="X492" s="21">
        <v>2228.3981280000003</v>
      </c>
      <c r="Y492" s="22">
        <v>3171.9077280000001</v>
      </c>
      <c r="Z492" s="23">
        <v>171902524253</v>
      </c>
      <c r="AA492" s="24" t="s">
        <v>79</v>
      </c>
      <c r="AB492" t="s">
        <v>1812</v>
      </c>
      <c r="AC492">
        <v>2021</v>
      </c>
      <c r="AD492">
        <v>2023</v>
      </c>
      <c r="AF492" s="47">
        <v>0</v>
      </c>
      <c r="AG492" s="11">
        <f t="shared" si="14"/>
        <v>11436.48</v>
      </c>
    </row>
    <row r="493" spans="1:33">
      <c r="A493" s="2">
        <f t="shared" si="15"/>
        <v>490</v>
      </c>
      <c r="B493" s="2">
        <v>197</v>
      </c>
      <c r="C493" s="3" t="s">
        <v>77</v>
      </c>
      <c r="D493" s="4" t="s">
        <v>168</v>
      </c>
      <c r="E493" s="4" t="s">
        <v>1184</v>
      </c>
      <c r="F493" s="2">
        <v>1160</v>
      </c>
      <c r="G493" s="6"/>
      <c r="H493" s="33">
        <v>2</v>
      </c>
      <c r="I493" s="4" t="s">
        <v>22</v>
      </c>
      <c r="J493" s="15">
        <v>5718.24</v>
      </c>
      <c r="K493" s="16">
        <v>11436.48</v>
      </c>
      <c r="L493" s="17">
        <v>84839000</v>
      </c>
      <c r="M493" s="18">
        <v>7.4999999999999997E-2</v>
      </c>
      <c r="N493" s="16"/>
      <c r="O493" s="16"/>
      <c r="P493" s="16"/>
      <c r="Q493" s="18">
        <v>0.1</v>
      </c>
      <c r="R493" s="16"/>
      <c r="S493" s="19">
        <v>0.18</v>
      </c>
      <c r="T493" s="16" t="s">
        <v>23</v>
      </c>
      <c r="U493" s="20">
        <v>857.73599999999999</v>
      </c>
      <c r="V493" s="21"/>
      <c r="W493" s="21">
        <v>85.773600000000002</v>
      </c>
      <c r="X493" s="21">
        <v>2228.3981280000003</v>
      </c>
      <c r="Y493" s="22">
        <v>3171.9077280000001</v>
      </c>
      <c r="Z493" s="23">
        <v>171902524253</v>
      </c>
      <c r="AA493" s="24" t="s">
        <v>79</v>
      </c>
      <c r="AB493" t="s">
        <v>1812</v>
      </c>
      <c r="AC493">
        <v>2021</v>
      </c>
      <c r="AD493">
        <v>2023</v>
      </c>
      <c r="AF493" s="47">
        <v>0</v>
      </c>
      <c r="AG493" s="11">
        <f t="shared" si="14"/>
        <v>11436.48</v>
      </c>
    </row>
    <row r="494" spans="1:33">
      <c r="A494" s="2">
        <f t="shared" si="15"/>
        <v>491</v>
      </c>
      <c r="B494" s="2">
        <v>111</v>
      </c>
      <c r="C494" s="3" t="s">
        <v>448</v>
      </c>
      <c r="D494" s="4" t="s">
        <v>558</v>
      </c>
      <c r="E494" s="4" t="s">
        <v>1512</v>
      </c>
      <c r="F494" s="2">
        <v>7258</v>
      </c>
      <c r="G494" s="6"/>
      <c r="H494" s="33">
        <v>4</v>
      </c>
      <c r="I494" s="4" t="s">
        <v>22</v>
      </c>
      <c r="J494" s="15">
        <v>2857.0225</v>
      </c>
      <c r="K494" s="16">
        <v>11428.09</v>
      </c>
      <c r="L494" s="17">
        <v>40082990</v>
      </c>
      <c r="M494" s="18">
        <v>0.1</v>
      </c>
      <c r="N494" s="16"/>
      <c r="O494" s="16"/>
      <c r="P494" s="16"/>
      <c r="Q494" s="18">
        <v>0.1</v>
      </c>
      <c r="R494" s="16"/>
      <c r="S494" s="19">
        <v>0.18</v>
      </c>
      <c r="T494" s="16" t="s">
        <v>559</v>
      </c>
      <c r="U494" s="20">
        <v>1142.809</v>
      </c>
      <c r="V494" s="21"/>
      <c r="W494" s="21">
        <v>114.2809</v>
      </c>
      <c r="X494" s="21">
        <v>2283.3323819999996</v>
      </c>
      <c r="Y494" s="22">
        <v>3540.4222819999995</v>
      </c>
      <c r="Z494" s="23">
        <v>171801924210</v>
      </c>
      <c r="AA494" s="24" t="s">
        <v>450</v>
      </c>
      <c r="AB494" t="s">
        <v>1810</v>
      </c>
      <c r="AC494">
        <v>2021</v>
      </c>
      <c r="AD494">
        <v>2023</v>
      </c>
      <c r="AF494" s="37">
        <f>VLOOKUP(AB494,Sheet2!$C$3:$E$8,3,FALSE)</f>
        <v>0.1</v>
      </c>
      <c r="AG494" s="11">
        <f t="shared" si="14"/>
        <v>10285.281000000001</v>
      </c>
    </row>
    <row r="495" spans="1:33">
      <c r="A495" s="2">
        <f t="shared" si="15"/>
        <v>492</v>
      </c>
      <c r="B495" s="2">
        <v>278</v>
      </c>
      <c r="C495" s="3" t="s">
        <v>615</v>
      </c>
      <c r="D495" s="4" t="s">
        <v>686</v>
      </c>
      <c r="E495" s="4" t="s">
        <v>1614</v>
      </c>
      <c r="F495" s="2">
        <v>18676</v>
      </c>
      <c r="G495" s="6"/>
      <c r="H495" s="33">
        <v>10</v>
      </c>
      <c r="I495" s="4" t="s">
        <v>22</v>
      </c>
      <c r="J495" s="15">
        <v>1129.1860000000001</v>
      </c>
      <c r="K495" s="16">
        <v>11291.86</v>
      </c>
      <c r="L495" s="17">
        <v>84819090</v>
      </c>
      <c r="M495" s="18">
        <v>7.4999999999999997E-2</v>
      </c>
      <c r="N495" s="16"/>
      <c r="O495" s="16"/>
      <c r="P495" s="16"/>
      <c r="Q495" s="18">
        <v>0.1</v>
      </c>
      <c r="R495" s="16"/>
      <c r="S495" s="19">
        <v>0.18</v>
      </c>
      <c r="T495" s="16" t="s">
        <v>28</v>
      </c>
      <c r="U495" s="20">
        <v>846.8895</v>
      </c>
      <c r="V495" s="21"/>
      <c r="W495" s="21">
        <v>84.688950000000006</v>
      </c>
      <c r="X495" s="21">
        <v>2200.2189209999997</v>
      </c>
      <c r="Y495" s="22">
        <v>3131.7973709999997</v>
      </c>
      <c r="Z495" s="23">
        <v>351800186603</v>
      </c>
      <c r="AA495" s="24">
        <v>3005002</v>
      </c>
      <c r="AB495" t="s">
        <v>1810</v>
      </c>
      <c r="AC495">
        <v>2021</v>
      </c>
      <c r="AD495">
        <v>2023</v>
      </c>
      <c r="AF495" s="37">
        <f>VLOOKUP(AB495,Sheet2!$C$3:$E$8,3,FALSE)</f>
        <v>0.1</v>
      </c>
      <c r="AG495" s="11">
        <f t="shared" si="14"/>
        <v>10162.674000000001</v>
      </c>
    </row>
    <row r="496" spans="1:33">
      <c r="A496" s="2">
        <f t="shared" si="15"/>
        <v>493</v>
      </c>
      <c r="B496" s="2">
        <v>114</v>
      </c>
      <c r="C496" s="3" t="s">
        <v>268</v>
      </c>
      <c r="D496" s="4" t="s">
        <v>361</v>
      </c>
      <c r="E496" s="4" t="s">
        <v>1353</v>
      </c>
      <c r="F496" s="2">
        <v>2322</v>
      </c>
      <c r="G496" s="6"/>
      <c r="H496" s="33">
        <v>1</v>
      </c>
      <c r="I496" s="4" t="s">
        <v>22</v>
      </c>
      <c r="J496" s="15">
        <v>11076.79</v>
      </c>
      <c r="K496" s="16">
        <v>11076.79</v>
      </c>
      <c r="L496" s="17">
        <v>85030090</v>
      </c>
      <c r="M496" s="18">
        <v>7.4999999999999997E-2</v>
      </c>
      <c r="N496" s="16"/>
      <c r="O496" s="16"/>
      <c r="P496" s="16"/>
      <c r="Q496" s="18">
        <v>0.1</v>
      </c>
      <c r="R496" s="16"/>
      <c r="S496" s="19">
        <v>0.18</v>
      </c>
      <c r="T496" s="16" t="s">
        <v>32</v>
      </c>
      <c r="U496" s="20">
        <v>830.75925000000007</v>
      </c>
      <c r="V496" s="21"/>
      <c r="W496" s="21">
        <v>83.075925000000012</v>
      </c>
      <c r="X496" s="21">
        <v>2158.3125314999997</v>
      </c>
      <c r="Y496" s="22">
        <v>3072.1477064999999</v>
      </c>
      <c r="Z496" s="23">
        <v>171802178892</v>
      </c>
      <c r="AA496" s="24" t="s">
        <v>307</v>
      </c>
      <c r="AB496" t="s">
        <v>1810</v>
      </c>
      <c r="AC496">
        <v>2021</v>
      </c>
      <c r="AD496">
        <v>2023</v>
      </c>
      <c r="AF496" s="37">
        <f>VLOOKUP(AB496,Sheet2!$C$3:$E$8,3,FALSE)</f>
        <v>0.1</v>
      </c>
      <c r="AG496" s="11">
        <f t="shared" si="14"/>
        <v>9969.1110000000008</v>
      </c>
    </row>
    <row r="497" spans="1:33">
      <c r="A497" s="2">
        <f t="shared" si="15"/>
        <v>494</v>
      </c>
      <c r="B497" s="2">
        <v>115</v>
      </c>
      <c r="C497" s="3" t="s">
        <v>268</v>
      </c>
      <c r="D497" s="4" t="s">
        <v>362</v>
      </c>
      <c r="E497" s="4" t="s">
        <v>1354</v>
      </c>
      <c r="F497" s="2">
        <v>2323</v>
      </c>
      <c r="G497" s="6"/>
      <c r="H497" s="33">
        <v>1</v>
      </c>
      <c r="I497" s="4" t="s">
        <v>22</v>
      </c>
      <c r="J497" s="15">
        <v>11076.79</v>
      </c>
      <c r="K497" s="16">
        <v>11076.79</v>
      </c>
      <c r="L497" s="17">
        <v>85030090</v>
      </c>
      <c r="M497" s="18">
        <v>7.4999999999999997E-2</v>
      </c>
      <c r="N497" s="16"/>
      <c r="O497" s="16"/>
      <c r="P497" s="16"/>
      <c r="Q497" s="18">
        <v>0.1</v>
      </c>
      <c r="R497" s="16"/>
      <c r="S497" s="19">
        <v>0.18</v>
      </c>
      <c r="T497" s="16" t="s">
        <v>32</v>
      </c>
      <c r="U497" s="20">
        <v>830.75925000000007</v>
      </c>
      <c r="V497" s="21"/>
      <c r="W497" s="21">
        <v>83.075925000000012</v>
      </c>
      <c r="X497" s="21">
        <v>2158.3125314999997</v>
      </c>
      <c r="Y497" s="22">
        <v>3072.1477064999999</v>
      </c>
      <c r="Z497" s="23">
        <v>171802178892</v>
      </c>
      <c r="AA497" s="24" t="s">
        <v>307</v>
      </c>
      <c r="AB497" t="s">
        <v>1810</v>
      </c>
      <c r="AC497">
        <v>2021</v>
      </c>
      <c r="AD497">
        <v>2023</v>
      </c>
      <c r="AF497" s="37">
        <f>VLOOKUP(AB497,Sheet2!$C$3:$E$8,3,FALSE)</f>
        <v>0.1</v>
      </c>
      <c r="AG497" s="11">
        <f t="shared" si="14"/>
        <v>9969.1110000000008</v>
      </c>
    </row>
    <row r="498" spans="1:33">
      <c r="A498" s="2">
        <f t="shared" si="15"/>
        <v>495</v>
      </c>
      <c r="B498" s="2">
        <v>113</v>
      </c>
      <c r="C498" s="3" t="s">
        <v>448</v>
      </c>
      <c r="D498" s="4" t="s">
        <v>561</v>
      </c>
      <c r="E498" s="4" t="s">
        <v>1514</v>
      </c>
      <c r="F498" s="2">
        <v>7260</v>
      </c>
      <c r="G498" s="6"/>
      <c r="H498" s="33">
        <v>4</v>
      </c>
      <c r="I498" s="4" t="s">
        <v>22</v>
      </c>
      <c r="J498" s="15">
        <v>2764.86</v>
      </c>
      <c r="K498" s="16">
        <v>11059.44</v>
      </c>
      <c r="L498" s="17">
        <v>72179099</v>
      </c>
      <c r="M498" s="18">
        <v>0.15</v>
      </c>
      <c r="N498" s="16"/>
      <c r="O498" s="16"/>
      <c r="P498" s="16"/>
      <c r="Q498" s="18">
        <v>0.1</v>
      </c>
      <c r="R498" s="16"/>
      <c r="S498" s="19">
        <v>0.18</v>
      </c>
      <c r="T498" s="16" t="s">
        <v>562</v>
      </c>
      <c r="U498" s="20">
        <v>1658.9159999999999</v>
      </c>
      <c r="V498" s="21"/>
      <c r="W498" s="21">
        <v>165.89160000000001</v>
      </c>
      <c r="X498" s="21">
        <v>2319.1645680000001</v>
      </c>
      <c r="Y498" s="22">
        <v>4143.9721680000002</v>
      </c>
      <c r="Z498" s="23">
        <v>171801924210</v>
      </c>
      <c r="AA498" s="24" t="s">
        <v>450</v>
      </c>
      <c r="AB498" t="s">
        <v>1810</v>
      </c>
      <c r="AC498">
        <v>2021</v>
      </c>
      <c r="AD498">
        <v>2023</v>
      </c>
      <c r="AF498" s="37">
        <f>VLOOKUP(AB498,Sheet2!$C$3:$E$8,3,FALSE)</f>
        <v>0.1</v>
      </c>
      <c r="AG498" s="11">
        <f t="shared" si="14"/>
        <v>9953.496000000001</v>
      </c>
    </row>
    <row r="499" spans="1:33">
      <c r="A499" s="2">
        <f t="shared" si="15"/>
        <v>496</v>
      </c>
      <c r="B499" s="2">
        <v>50</v>
      </c>
      <c r="C499" s="3" t="s">
        <v>448</v>
      </c>
      <c r="D499" s="4" t="s">
        <v>493</v>
      </c>
      <c r="E499" s="4" t="s">
        <v>1451</v>
      </c>
      <c r="F499" s="2">
        <v>7182</v>
      </c>
      <c r="G499" s="6"/>
      <c r="H499" s="5">
        <v>1</v>
      </c>
      <c r="I499" s="4" t="s">
        <v>22</v>
      </c>
      <c r="J499" s="15">
        <v>11013.15</v>
      </c>
      <c r="K499" s="16">
        <v>11013.15</v>
      </c>
      <c r="L499" s="17">
        <v>84832000</v>
      </c>
      <c r="M499" s="18">
        <v>7.4999999999999997E-2</v>
      </c>
      <c r="N499" s="16"/>
      <c r="O499" s="16"/>
      <c r="P499" s="16"/>
      <c r="Q499" s="18">
        <v>0.1</v>
      </c>
      <c r="R499" s="16"/>
      <c r="S499" s="19">
        <v>0.18</v>
      </c>
      <c r="T499" s="16" t="s">
        <v>23</v>
      </c>
      <c r="U499" s="20">
        <v>825.98624999999993</v>
      </c>
      <c r="V499" s="21"/>
      <c r="W499" s="21">
        <v>82.598624999999998</v>
      </c>
      <c r="X499" s="21">
        <v>2145.9122775000001</v>
      </c>
      <c r="Y499" s="22">
        <v>3054.4971525000001</v>
      </c>
      <c r="Z499" s="23">
        <v>171801924210</v>
      </c>
      <c r="AA499" s="24" t="s">
        <v>450</v>
      </c>
      <c r="AB499" t="s">
        <v>1810</v>
      </c>
      <c r="AC499">
        <v>2021</v>
      </c>
      <c r="AD499">
        <v>2023</v>
      </c>
      <c r="AF499" s="37">
        <f>VLOOKUP(AB499,Sheet2!$C$3:$E$8,3,FALSE)</f>
        <v>0.1</v>
      </c>
      <c r="AG499" s="11">
        <f t="shared" si="14"/>
        <v>9911.8349999999991</v>
      </c>
    </row>
    <row r="500" spans="1:33">
      <c r="A500" s="2">
        <f t="shared" si="15"/>
        <v>497</v>
      </c>
      <c r="B500" s="2">
        <v>11</v>
      </c>
      <c r="C500" s="3" t="s">
        <v>37</v>
      </c>
      <c r="D500" s="4" t="s">
        <v>726</v>
      </c>
      <c r="E500" s="4" t="s">
        <v>1638</v>
      </c>
      <c r="F500" s="2">
        <v>36</v>
      </c>
      <c r="G500" s="6"/>
      <c r="H500" s="33">
        <v>2</v>
      </c>
      <c r="I500" s="4" t="s">
        <v>22</v>
      </c>
      <c r="J500" s="15">
        <v>11008.51</v>
      </c>
      <c r="K500" s="16">
        <v>11008.51</v>
      </c>
      <c r="L500" s="17">
        <v>85389000</v>
      </c>
      <c r="M500" s="18">
        <v>7.4999999999999997E-2</v>
      </c>
      <c r="N500" s="16"/>
      <c r="O500" s="16"/>
      <c r="P500" s="16"/>
      <c r="Q500" s="18">
        <v>0.1</v>
      </c>
      <c r="R500" s="16"/>
      <c r="S500" s="19">
        <v>0.18</v>
      </c>
      <c r="T500" s="16" t="s">
        <v>727</v>
      </c>
      <c r="U500" s="20">
        <v>825.63824999999997</v>
      </c>
      <c r="V500" s="21"/>
      <c r="W500" s="21">
        <v>82.563825000000008</v>
      </c>
      <c r="X500" s="21">
        <v>2145.0081734999999</v>
      </c>
      <c r="Y500" s="22">
        <v>3053.2102484999996</v>
      </c>
      <c r="Z500" s="23"/>
      <c r="AA500" s="24"/>
      <c r="AB500" t="s">
        <v>1810</v>
      </c>
      <c r="AC500">
        <v>2021</v>
      </c>
      <c r="AD500">
        <v>2023</v>
      </c>
      <c r="AF500" s="37">
        <f>VLOOKUP(AB500,Sheet2!$C$3:$E$8,3,FALSE)</f>
        <v>0.1</v>
      </c>
      <c r="AG500" s="11">
        <f t="shared" si="14"/>
        <v>9907.6589999999997</v>
      </c>
    </row>
    <row r="501" spans="1:33">
      <c r="A501" s="2">
        <f t="shared" si="15"/>
        <v>498</v>
      </c>
      <c r="B501" s="2">
        <v>40</v>
      </c>
      <c r="C501" s="3" t="s">
        <v>37</v>
      </c>
      <c r="D501" s="4" t="s">
        <v>784</v>
      </c>
      <c r="E501" s="4" t="s">
        <v>1667</v>
      </c>
      <c r="F501" s="2">
        <v>65</v>
      </c>
      <c r="G501" s="6"/>
      <c r="H501" s="33">
        <v>12</v>
      </c>
      <c r="I501" s="4" t="s">
        <v>22</v>
      </c>
      <c r="J501" s="15">
        <v>11008.51</v>
      </c>
      <c r="K501" s="16">
        <v>11008.51</v>
      </c>
      <c r="L501" s="17">
        <v>85389000</v>
      </c>
      <c r="M501" s="18">
        <v>7.4999999999999997E-2</v>
      </c>
      <c r="N501" s="16"/>
      <c r="O501" s="16"/>
      <c r="P501" s="16"/>
      <c r="Q501" s="18">
        <v>0.1</v>
      </c>
      <c r="R501" s="16"/>
      <c r="S501" s="19">
        <v>0.18</v>
      </c>
      <c r="T501" s="16" t="s">
        <v>785</v>
      </c>
      <c r="U501" s="20">
        <v>825.63824999999997</v>
      </c>
      <c r="V501" s="21"/>
      <c r="W501" s="21">
        <v>82.563825000000008</v>
      </c>
      <c r="X501" s="21">
        <v>2145.0081734999999</v>
      </c>
      <c r="Y501" s="22">
        <v>3053.2102484999996</v>
      </c>
      <c r="Z501" s="23"/>
      <c r="AA501" s="24"/>
      <c r="AB501" t="s">
        <v>1810</v>
      </c>
      <c r="AC501">
        <v>2021</v>
      </c>
      <c r="AD501">
        <v>2023</v>
      </c>
      <c r="AF501" s="37">
        <f>VLOOKUP(AB501,Sheet2!$C$3:$E$8,3,FALSE)</f>
        <v>0.1</v>
      </c>
      <c r="AG501" s="11">
        <f t="shared" si="14"/>
        <v>9907.6589999999997</v>
      </c>
    </row>
    <row r="502" spans="1:33">
      <c r="A502" s="2">
        <f t="shared" si="15"/>
        <v>499</v>
      </c>
      <c r="B502" s="2">
        <v>57</v>
      </c>
      <c r="C502" s="3" t="s">
        <v>448</v>
      </c>
      <c r="D502" s="4" t="s">
        <v>502</v>
      </c>
      <c r="E502" s="4" t="s">
        <v>1458</v>
      </c>
      <c r="F502" s="2">
        <v>7189</v>
      </c>
      <c r="G502" s="6"/>
      <c r="H502" s="5">
        <v>8</v>
      </c>
      <c r="I502" s="4" t="s">
        <v>22</v>
      </c>
      <c r="J502" s="15">
        <v>1375.8325</v>
      </c>
      <c r="K502" s="16">
        <v>11006.66</v>
      </c>
      <c r="L502" s="17">
        <v>84833000</v>
      </c>
      <c r="M502" s="18">
        <v>7.4999999999999997E-2</v>
      </c>
      <c r="N502" s="16"/>
      <c r="O502" s="16"/>
      <c r="P502" s="16"/>
      <c r="Q502" s="18">
        <v>0.1</v>
      </c>
      <c r="R502" s="16"/>
      <c r="S502" s="19">
        <v>0.18</v>
      </c>
      <c r="T502" s="16" t="s">
        <v>23</v>
      </c>
      <c r="U502" s="20">
        <v>825.49950000000001</v>
      </c>
      <c r="V502" s="21"/>
      <c r="W502" s="21">
        <v>82.54995000000001</v>
      </c>
      <c r="X502" s="21">
        <v>2144.6477009999999</v>
      </c>
      <c r="Y502" s="22">
        <v>3052.6971509999998</v>
      </c>
      <c r="Z502" s="23">
        <v>171801924210</v>
      </c>
      <c r="AA502" s="24" t="s">
        <v>450</v>
      </c>
      <c r="AB502" t="s">
        <v>1810</v>
      </c>
      <c r="AC502">
        <v>2021</v>
      </c>
      <c r="AD502">
        <v>2023</v>
      </c>
      <c r="AF502" s="37">
        <f>VLOOKUP(AB502,Sheet2!$C$3:$E$8,3,FALSE)</f>
        <v>0.1</v>
      </c>
      <c r="AG502" s="11">
        <f t="shared" si="14"/>
        <v>9905.9940000000006</v>
      </c>
    </row>
    <row r="503" spans="1:33">
      <c r="A503" s="2">
        <f t="shared" si="15"/>
        <v>500</v>
      </c>
      <c r="B503" s="2">
        <v>255</v>
      </c>
      <c r="C503" s="3" t="s">
        <v>615</v>
      </c>
      <c r="D503" s="4" t="s">
        <v>663</v>
      </c>
      <c r="E503" s="4" t="s">
        <v>1591</v>
      </c>
      <c r="F503" s="2">
        <v>18649</v>
      </c>
      <c r="G503" s="6"/>
      <c r="H503" s="33">
        <v>2</v>
      </c>
      <c r="I503" s="4" t="s">
        <v>22</v>
      </c>
      <c r="J503" s="15">
        <v>5470.17</v>
      </c>
      <c r="K503" s="16">
        <v>10940.34</v>
      </c>
      <c r="L503" s="17">
        <v>84819090</v>
      </c>
      <c r="M503" s="18">
        <v>7.4999999999999997E-2</v>
      </c>
      <c r="N503" s="16"/>
      <c r="O503" s="16"/>
      <c r="P503" s="16"/>
      <c r="Q503" s="18">
        <v>0.1</v>
      </c>
      <c r="R503" s="16"/>
      <c r="S503" s="19">
        <v>0.18</v>
      </c>
      <c r="T503" s="16" t="s">
        <v>28</v>
      </c>
      <c r="U503" s="20">
        <v>820.52549999999997</v>
      </c>
      <c r="V503" s="21"/>
      <c r="W503" s="21">
        <v>82.052549999999997</v>
      </c>
      <c r="X503" s="21">
        <v>2131.7252490000001</v>
      </c>
      <c r="Y503" s="22">
        <v>3034.3032990000002</v>
      </c>
      <c r="Z503" s="23">
        <v>351800186603</v>
      </c>
      <c r="AA503" s="24">
        <v>3005002</v>
      </c>
      <c r="AB503" t="s">
        <v>1810</v>
      </c>
      <c r="AC503">
        <v>2021</v>
      </c>
      <c r="AD503">
        <v>2023</v>
      </c>
      <c r="AF503" s="37">
        <f>VLOOKUP(AB503,Sheet2!$C$3:$E$8,3,FALSE)</f>
        <v>0.1</v>
      </c>
      <c r="AG503" s="11">
        <f t="shared" si="14"/>
        <v>9846.3060000000005</v>
      </c>
    </row>
    <row r="504" spans="1:33">
      <c r="A504" s="2">
        <f t="shared" si="15"/>
        <v>501</v>
      </c>
      <c r="B504" s="2">
        <v>159</v>
      </c>
      <c r="C504" s="3" t="s">
        <v>37</v>
      </c>
      <c r="D504" s="4" t="s">
        <v>128</v>
      </c>
      <c r="E504" s="4" t="s">
        <v>1146</v>
      </c>
      <c r="F504" s="2">
        <v>799</v>
      </c>
      <c r="G504" s="6"/>
      <c r="H504" s="33">
        <v>2</v>
      </c>
      <c r="I504" s="4" t="s">
        <v>22</v>
      </c>
      <c r="J504" s="15">
        <v>5278.8</v>
      </c>
      <c r="K504" s="16">
        <v>10557.6</v>
      </c>
      <c r="L504" s="17">
        <v>40169340</v>
      </c>
      <c r="M504" s="18">
        <v>0.1</v>
      </c>
      <c r="N504" s="16"/>
      <c r="O504" s="16"/>
      <c r="P504" s="16"/>
      <c r="Q504" s="18">
        <v>0.1</v>
      </c>
      <c r="R504" s="16"/>
      <c r="S504" s="19">
        <v>0.18</v>
      </c>
      <c r="T504" s="16" t="s">
        <v>40</v>
      </c>
      <c r="U504" s="20">
        <v>1055.76</v>
      </c>
      <c r="V504" s="21"/>
      <c r="W504" s="21">
        <v>105.57600000000001</v>
      </c>
      <c r="X504" s="21">
        <v>2109.4084800000001</v>
      </c>
      <c r="Y504" s="22">
        <v>3270.7444800000003</v>
      </c>
      <c r="Z504" s="23">
        <v>171901200074</v>
      </c>
      <c r="AA504" s="24" t="s">
        <v>83</v>
      </c>
      <c r="AB504" t="s">
        <v>1810</v>
      </c>
      <c r="AC504">
        <v>2021</v>
      </c>
      <c r="AD504">
        <v>2023</v>
      </c>
      <c r="AF504" s="37">
        <f>VLOOKUP(AB504,Sheet2!$C$3:$E$8,3,FALSE)</f>
        <v>0.1</v>
      </c>
      <c r="AG504" s="11">
        <f t="shared" si="14"/>
        <v>9501.84</v>
      </c>
    </row>
    <row r="505" spans="1:33">
      <c r="A505" s="2">
        <f t="shared" si="15"/>
        <v>502</v>
      </c>
      <c r="B505" s="2">
        <v>132</v>
      </c>
      <c r="C505" s="3" t="s">
        <v>612</v>
      </c>
      <c r="D505" s="4" t="s">
        <v>971</v>
      </c>
      <c r="E505" s="4" t="s">
        <v>1759</v>
      </c>
      <c r="F505" s="2">
        <v>937</v>
      </c>
      <c r="G505" s="6"/>
      <c r="H505" s="5">
        <v>4</v>
      </c>
      <c r="I505" s="4" t="s">
        <v>22</v>
      </c>
      <c r="J505" s="15">
        <v>10497.2</v>
      </c>
      <c r="K505" s="16">
        <v>10497.2</v>
      </c>
      <c r="L505" s="17">
        <v>84818030</v>
      </c>
      <c r="M505" s="18">
        <v>7.4999999999999997E-2</v>
      </c>
      <c r="N505" s="16"/>
      <c r="O505" s="16"/>
      <c r="P505" s="16"/>
      <c r="Q505" s="18">
        <v>0.1</v>
      </c>
      <c r="R505" s="16"/>
      <c r="S505" s="19">
        <v>0.18</v>
      </c>
      <c r="T505" s="16" t="s">
        <v>972</v>
      </c>
      <c r="U505" s="20">
        <v>787.29000000000008</v>
      </c>
      <c r="V505" s="21"/>
      <c r="W505" s="21">
        <v>78.729000000000013</v>
      </c>
      <c r="X505" s="21">
        <v>2045.3794200000002</v>
      </c>
      <c r="Y505" s="22">
        <v>2911.3984200000004</v>
      </c>
      <c r="Z505" s="23"/>
      <c r="AA505" s="24"/>
      <c r="AB505" t="s">
        <v>1810</v>
      </c>
      <c r="AC505">
        <v>2021</v>
      </c>
      <c r="AD505">
        <v>2023</v>
      </c>
      <c r="AF505" s="37">
        <f>VLOOKUP(AB505,Sheet2!$C$3:$E$8,3,FALSE)</f>
        <v>0.1</v>
      </c>
      <c r="AG505" s="11">
        <f t="shared" si="14"/>
        <v>9447.4800000000014</v>
      </c>
    </row>
    <row r="506" spans="1:33">
      <c r="A506" s="2">
        <f t="shared" si="15"/>
        <v>503</v>
      </c>
      <c r="B506" s="2">
        <v>299</v>
      </c>
      <c r="C506" s="3" t="s">
        <v>452</v>
      </c>
      <c r="D506" s="4" t="s">
        <v>455</v>
      </c>
      <c r="E506" s="4" t="s">
        <v>1423</v>
      </c>
      <c r="F506" s="2">
        <v>4834</v>
      </c>
      <c r="G506" s="6"/>
      <c r="H506" s="5">
        <v>2</v>
      </c>
      <c r="I506" s="4" t="s">
        <v>22</v>
      </c>
      <c r="J506" s="15">
        <v>5175</v>
      </c>
      <c r="K506" s="16">
        <v>10350</v>
      </c>
      <c r="L506" s="17">
        <v>84821090</v>
      </c>
      <c r="M506" s="18">
        <v>7.4999999999999997E-2</v>
      </c>
      <c r="N506" s="16"/>
      <c r="O506" s="16"/>
      <c r="P506" s="16"/>
      <c r="Q506" s="18">
        <v>0.1</v>
      </c>
      <c r="R506" s="16"/>
      <c r="S506" s="19">
        <v>0.18</v>
      </c>
      <c r="T506" s="16" t="s">
        <v>47</v>
      </c>
      <c r="U506" s="20">
        <v>776.25</v>
      </c>
      <c r="V506" s="21"/>
      <c r="W506" s="21">
        <v>77.625</v>
      </c>
      <c r="X506" s="21">
        <v>2016.6975</v>
      </c>
      <c r="Y506" s="22">
        <v>2870.5725000000002</v>
      </c>
      <c r="Z506" s="23">
        <v>171901244045</v>
      </c>
      <c r="AA506" s="24" t="s">
        <v>454</v>
      </c>
      <c r="AB506" t="s">
        <v>1810</v>
      </c>
      <c r="AC506">
        <v>2021</v>
      </c>
      <c r="AD506">
        <v>2023</v>
      </c>
      <c r="AF506" s="37">
        <f>VLOOKUP(AB506,Sheet2!$C$3:$E$8,3,FALSE)</f>
        <v>0.1</v>
      </c>
      <c r="AG506" s="11">
        <f t="shared" si="14"/>
        <v>9315</v>
      </c>
    </row>
    <row r="507" spans="1:33">
      <c r="A507" s="2">
        <f t="shared" si="15"/>
        <v>504</v>
      </c>
      <c r="B507" s="2">
        <v>159</v>
      </c>
      <c r="C507" s="3" t="s">
        <v>966</v>
      </c>
      <c r="D507" s="4" t="s">
        <v>1026</v>
      </c>
      <c r="E507" s="4" t="s">
        <v>1786</v>
      </c>
      <c r="F507" s="2">
        <v>1585</v>
      </c>
      <c r="G507" s="6"/>
      <c r="H507" s="5">
        <v>2</v>
      </c>
      <c r="I507" s="4" t="s">
        <v>22</v>
      </c>
      <c r="J507" s="15">
        <v>10168.83</v>
      </c>
      <c r="K507" s="16">
        <v>10168.83</v>
      </c>
      <c r="L507" s="17">
        <v>848190</v>
      </c>
      <c r="M507" s="18">
        <v>7.4999999999999997E-2</v>
      </c>
      <c r="N507" s="16"/>
      <c r="O507" s="16"/>
      <c r="P507" s="16"/>
      <c r="Q507" s="18">
        <v>0.1</v>
      </c>
      <c r="R507" s="16"/>
      <c r="S507" s="19">
        <v>0.18</v>
      </c>
      <c r="T507" s="16" t="s">
        <v>1027</v>
      </c>
      <c r="U507" s="20">
        <v>762.66224999999997</v>
      </c>
      <c r="V507" s="21"/>
      <c r="W507" s="21">
        <v>76.266225000000006</v>
      </c>
      <c r="X507" s="21">
        <v>1981.3965254999996</v>
      </c>
      <c r="Y507" s="22">
        <v>2820.3250004999995</v>
      </c>
      <c r="Z507" s="23"/>
      <c r="AA507" s="24"/>
      <c r="AB507" t="s">
        <v>1811</v>
      </c>
      <c r="AC507">
        <v>2021</v>
      </c>
      <c r="AD507">
        <v>2023</v>
      </c>
      <c r="AF507" s="37">
        <f>VLOOKUP(AB507,Sheet2!$C$3:$E$8,3,FALSE)</f>
        <v>0.5</v>
      </c>
      <c r="AG507" s="11">
        <f t="shared" si="14"/>
        <v>5084.415</v>
      </c>
    </row>
    <row r="508" spans="1:33">
      <c r="A508" s="2">
        <f t="shared" si="15"/>
        <v>505</v>
      </c>
      <c r="B508" s="2">
        <v>258</v>
      </c>
      <c r="C508" s="3" t="s">
        <v>615</v>
      </c>
      <c r="D508" s="4" t="s">
        <v>666</v>
      </c>
      <c r="E508" s="4" t="s">
        <v>1594</v>
      </c>
      <c r="F508" s="2">
        <v>18654</v>
      </c>
      <c r="G508" s="6"/>
      <c r="H508" s="33">
        <v>3</v>
      </c>
      <c r="I508" s="4" t="s">
        <v>22</v>
      </c>
      <c r="J508" s="15">
        <v>3386.0566666666668</v>
      </c>
      <c r="K508" s="16">
        <v>10158.17</v>
      </c>
      <c r="L508" s="17">
        <v>84819090</v>
      </c>
      <c r="M508" s="18">
        <v>7.4999999999999997E-2</v>
      </c>
      <c r="N508" s="16"/>
      <c r="O508" s="16"/>
      <c r="P508" s="16"/>
      <c r="Q508" s="18">
        <v>0.1</v>
      </c>
      <c r="R508" s="16"/>
      <c r="S508" s="19">
        <v>0.18</v>
      </c>
      <c r="T508" s="16" t="s">
        <v>28</v>
      </c>
      <c r="U508" s="20">
        <v>761.86275000000001</v>
      </c>
      <c r="V508" s="21"/>
      <c r="W508" s="21">
        <v>76.186275000000009</v>
      </c>
      <c r="X508" s="21">
        <v>1979.3194245</v>
      </c>
      <c r="Y508" s="22">
        <v>2817.3684494999998</v>
      </c>
      <c r="Z508" s="23">
        <v>351800186603</v>
      </c>
      <c r="AA508" s="24">
        <v>3005002</v>
      </c>
      <c r="AB508" t="s">
        <v>1810</v>
      </c>
      <c r="AC508">
        <v>2021</v>
      </c>
      <c r="AD508">
        <v>2023</v>
      </c>
      <c r="AF508" s="37">
        <f>VLOOKUP(AB508,Sheet2!$C$3:$E$8,3,FALSE)</f>
        <v>0.1</v>
      </c>
      <c r="AG508" s="11">
        <f t="shared" si="14"/>
        <v>9142.353000000001</v>
      </c>
    </row>
    <row r="509" spans="1:33">
      <c r="A509" s="2">
        <f t="shared" si="15"/>
        <v>506</v>
      </c>
      <c r="B509" s="2">
        <v>204</v>
      </c>
      <c r="C509" s="3" t="s">
        <v>37</v>
      </c>
      <c r="D509" s="4" t="s">
        <v>176</v>
      </c>
      <c r="E509" s="4" t="s">
        <v>1191</v>
      </c>
      <c r="F509" s="2">
        <v>1177</v>
      </c>
      <c r="G509" s="6"/>
      <c r="H509" s="5">
        <v>2</v>
      </c>
      <c r="I509" s="4" t="s">
        <v>22</v>
      </c>
      <c r="J509" s="15">
        <v>5059.38</v>
      </c>
      <c r="K509" s="16">
        <v>10118.76</v>
      </c>
      <c r="L509" s="17">
        <v>84821012</v>
      </c>
      <c r="M509" s="18">
        <v>7.4999999999999997E-2</v>
      </c>
      <c r="N509" s="16"/>
      <c r="O509" s="16"/>
      <c r="P509" s="16"/>
      <c r="Q509" s="18">
        <v>0.1</v>
      </c>
      <c r="R509" s="16"/>
      <c r="S509" s="19">
        <v>0.18</v>
      </c>
      <c r="T509" s="16" t="s">
        <v>47</v>
      </c>
      <c r="U509" s="20">
        <v>758.90700000000004</v>
      </c>
      <c r="V509" s="21"/>
      <c r="W509" s="21">
        <v>75.89070000000001</v>
      </c>
      <c r="X509" s="21">
        <v>1971.6403859999998</v>
      </c>
      <c r="Y509" s="22">
        <v>2806.4380860000001</v>
      </c>
      <c r="Z509" s="23">
        <v>171901200074</v>
      </c>
      <c r="AA509" s="24" t="s">
        <v>83</v>
      </c>
      <c r="AB509" t="s">
        <v>1810</v>
      </c>
      <c r="AC509">
        <v>2021</v>
      </c>
      <c r="AD509">
        <v>2023</v>
      </c>
      <c r="AF509" s="37">
        <f>VLOOKUP(AB509,Sheet2!$C$3:$E$8,3,FALSE)</f>
        <v>0.1</v>
      </c>
      <c r="AG509" s="11">
        <f t="shared" si="14"/>
        <v>9106.884</v>
      </c>
    </row>
    <row r="510" spans="1:33">
      <c r="A510" s="2">
        <f t="shared" si="15"/>
        <v>507</v>
      </c>
      <c r="B510" s="2">
        <v>114</v>
      </c>
      <c r="C510" s="3" t="s">
        <v>448</v>
      </c>
      <c r="D510" s="4" t="s">
        <v>563</v>
      </c>
      <c r="E510" s="4" t="s">
        <v>1515</v>
      </c>
      <c r="F510" s="2">
        <v>7261</v>
      </c>
      <c r="G510" s="6"/>
      <c r="H510" s="33">
        <v>4</v>
      </c>
      <c r="I510" s="4" t="s">
        <v>22</v>
      </c>
      <c r="J510" s="15">
        <v>2500.96</v>
      </c>
      <c r="K510" s="16">
        <v>10003.84</v>
      </c>
      <c r="L510" s="17">
        <v>72179099</v>
      </c>
      <c r="M510" s="18">
        <v>0.15</v>
      </c>
      <c r="N510" s="16"/>
      <c r="O510" s="16"/>
      <c r="P510" s="16"/>
      <c r="Q510" s="18">
        <v>0.1</v>
      </c>
      <c r="R510" s="16"/>
      <c r="S510" s="19">
        <v>0.18</v>
      </c>
      <c r="T510" s="16" t="s">
        <v>562</v>
      </c>
      <c r="U510" s="20">
        <v>1500.576</v>
      </c>
      <c r="V510" s="21"/>
      <c r="W510" s="21">
        <v>150.05760000000001</v>
      </c>
      <c r="X510" s="21">
        <v>2097.8052480000001</v>
      </c>
      <c r="Y510" s="22">
        <v>3748.4388480000002</v>
      </c>
      <c r="Z510" s="23">
        <v>171801924210</v>
      </c>
      <c r="AA510" s="24" t="s">
        <v>450</v>
      </c>
      <c r="AB510" t="s">
        <v>1810</v>
      </c>
      <c r="AC510">
        <v>2021</v>
      </c>
      <c r="AD510">
        <v>2023</v>
      </c>
      <c r="AF510" s="37">
        <f>VLOOKUP(AB510,Sheet2!$C$3:$E$8,3,FALSE)</f>
        <v>0.1</v>
      </c>
      <c r="AG510" s="11">
        <f t="shared" si="14"/>
        <v>9003.4560000000001</v>
      </c>
    </row>
    <row r="511" spans="1:33">
      <c r="A511" s="2">
        <f t="shared" si="15"/>
        <v>508</v>
      </c>
      <c r="B511" s="2">
        <v>138</v>
      </c>
      <c r="C511" s="3" t="s">
        <v>586</v>
      </c>
      <c r="D511" s="4" t="s">
        <v>590</v>
      </c>
      <c r="E511" s="4" t="s">
        <v>1537</v>
      </c>
      <c r="F511" s="2">
        <v>7845</v>
      </c>
      <c r="G511" s="6"/>
      <c r="H511" s="33">
        <v>1</v>
      </c>
      <c r="I511" s="4" t="s">
        <v>22</v>
      </c>
      <c r="J511" s="15">
        <v>9834.7099999999991</v>
      </c>
      <c r="K511" s="16">
        <v>9834.7099999999991</v>
      </c>
      <c r="L511" s="17">
        <v>73269099</v>
      </c>
      <c r="M511" s="18">
        <v>0.25</v>
      </c>
      <c r="N511" s="16"/>
      <c r="O511" s="16"/>
      <c r="P511" s="16"/>
      <c r="Q511" s="18">
        <v>0.1</v>
      </c>
      <c r="R511" s="16"/>
      <c r="S511" s="19">
        <v>0.18</v>
      </c>
      <c r="T511" s="16" t="s">
        <v>60</v>
      </c>
      <c r="U511" s="20">
        <v>2458.6774999999998</v>
      </c>
      <c r="V511" s="21"/>
      <c r="W511" s="21">
        <v>245.86775</v>
      </c>
      <c r="X511" s="21">
        <v>2257.0659449999998</v>
      </c>
      <c r="Y511" s="22">
        <v>4961.6111949999995</v>
      </c>
      <c r="Z511" s="23">
        <v>171902754354</v>
      </c>
      <c r="AA511" s="24" t="s">
        <v>588</v>
      </c>
      <c r="AB511" t="s">
        <v>1810</v>
      </c>
      <c r="AC511">
        <v>2021</v>
      </c>
      <c r="AD511">
        <v>2023</v>
      </c>
      <c r="AF511" s="37">
        <f>VLOOKUP(AB511,Sheet2!$C$3:$E$8,3,FALSE)</f>
        <v>0.1</v>
      </c>
      <c r="AG511" s="11">
        <f t="shared" si="14"/>
        <v>8851.2389999999996</v>
      </c>
    </row>
    <row r="512" spans="1:33">
      <c r="A512" s="2">
        <f t="shared" si="15"/>
        <v>509</v>
      </c>
      <c r="B512" s="2">
        <v>22</v>
      </c>
      <c r="C512" s="3" t="s">
        <v>37</v>
      </c>
      <c r="D512" s="4" t="s">
        <v>748</v>
      </c>
      <c r="E512" s="4" t="s">
        <v>1649</v>
      </c>
      <c r="F512" s="2">
        <v>47</v>
      </c>
      <c r="G512" s="6"/>
      <c r="H512" s="33">
        <v>4</v>
      </c>
      <c r="I512" s="4" t="s">
        <v>22</v>
      </c>
      <c r="J512" s="15">
        <v>9785.4099999999908</v>
      </c>
      <c r="K512" s="16">
        <v>9785.4099999999908</v>
      </c>
      <c r="L512" s="17">
        <v>85389000</v>
      </c>
      <c r="M512" s="18">
        <v>7.4999999999999997E-2</v>
      </c>
      <c r="N512" s="16"/>
      <c r="O512" s="16"/>
      <c r="P512" s="16"/>
      <c r="Q512" s="18">
        <v>0.1</v>
      </c>
      <c r="R512" s="16"/>
      <c r="S512" s="19">
        <v>0.18</v>
      </c>
      <c r="T512" s="16" t="s">
        <v>749</v>
      </c>
      <c r="U512" s="20">
        <v>733.90574999999933</v>
      </c>
      <c r="V512" s="21"/>
      <c r="W512" s="21">
        <v>73.390574999999941</v>
      </c>
      <c r="X512" s="21">
        <v>1906.6871384999981</v>
      </c>
      <c r="Y512" s="22">
        <v>2713.9834634999975</v>
      </c>
      <c r="Z512" s="23"/>
      <c r="AA512" s="24"/>
      <c r="AB512" t="s">
        <v>1810</v>
      </c>
      <c r="AC512">
        <v>2021</v>
      </c>
      <c r="AD512">
        <v>2023</v>
      </c>
      <c r="AF512" s="37">
        <f>VLOOKUP(AB512,Sheet2!$C$3:$E$8,3,FALSE)</f>
        <v>0.1</v>
      </c>
      <c r="AG512" s="11">
        <f t="shared" si="14"/>
        <v>8806.8689999999915</v>
      </c>
    </row>
    <row r="513" spans="1:33">
      <c r="A513" s="2">
        <f t="shared" si="15"/>
        <v>510</v>
      </c>
      <c r="B513" s="2">
        <v>302</v>
      </c>
      <c r="C513" s="3" t="s">
        <v>617</v>
      </c>
      <c r="D513" s="4" t="s">
        <v>698</v>
      </c>
      <c r="E513" s="4" t="s">
        <v>1625</v>
      </c>
      <c r="F513" s="2">
        <v>18948</v>
      </c>
      <c r="G513" s="6"/>
      <c r="H513" s="33">
        <v>1</v>
      </c>
      <c r="I513" s="4" t="s">
        <v>22</v>
      </c>
      <c r="J513" s="15">
        <v>9765</v>
      </c>
      <c r="K513" s="16">
        <v>9765</v>
      </c>
      <c r="L513" s="17">
        <v>90318000</v>
      </c>
      <c r="M513" s="18">
        <v>0.15</v>
      </c>
      <c r="N513" s="16"/>
      <c r="O513" s="16"/>
      <c r="P513" s="16"/>
      <c r="Q513" s="18">
        <v>0.1</v>
      </c>
      <c r="R513" s="16"/>
      <c r="S513" s="19">
        <v>0.18</v>
      </c>
      <c r="T513" s="16" t="s">
        <v>74</v>
      </c>
      <c r="U513" s="20">
        <v>1464.75</v>
      </c>
      <c r="V513" s="21"/>
      <c r="W513" s="21">
        <v>146.47499999999999</v>
      </c>
      <c r="X513" s="21">
        <v>2047.7204999999999</v>
      </c>
      <c r="Y513" s="22">
        <v>3658.9454999999998</v>
      </c>
      <c r="Z513" s="23">
        <v>171901797841</v>
      </c>
      <c r="AA513" s="24" t="s">
        <v>620</v>
      </c>
      <c r="AB513" t="s">
        <v>1810</v>
      </c>
      <c r="AC513">
        <v>2021</v>
      </c>
      <c r="AD513">
        <v>2023</v>
      </c>
      <c r="AF513" s="37">
        <f>VLOOKUP(AB513,Sheet2!$C$3:$E$8,3,FALSE)</f>
        <v>0.1</v>
      </c>
      <c r="AG513" s="11">
        <f t="shared" si="14"/>
        <v>8788.5</v>
      </c>
    </row>
    <row r="514" spans="1:33">
      <c r="A514" s="2">
        <f t="shared" si="15"/>
        <v>511</v>
      </c>
      <c r="B514" s="2">
        <v>132</v>
      </c>
      <c r="C514" s="3" t="s">
        <v>578</v>
      </c>
      <c r="D514" s="4" t="s">
        <v>583</v>
      </c>
      <c r="E514" s="4" t="s">
        <v>1532</v>
      </c>
      <c r="F514" s="2">
        <v>7680</v>
      </c>
      <c r="G514" s="6"/>
      <c r="H514" s="5">
        <v>1</v>
      </c>
      <c r="I514" s="4" t="s">
        <v>22</v>
      </c>
      <c r="J514" s="15">
        <v>9643.8799999999992</v>
      </c>
      <c r="K514" s="16">
        <v>9643.8799999999992</v>
      </c>
      <c r="L514" s="17">
        <v>40169320</v>
      </c>
      <c r="M514" s="18">
        <v>0.1</v>
      </c>
      <c r="N514" s="16"/>
      <c r="O514" s="16"/>
      <c r="P514" s="16"/>
      <c r="Q514" s="18">
        <v>0.1</v>
      </c>
      <c r="R514" s="16"/>
      <c r="S514" s="19">
        <v>0.18</v>
      </c>
      <c r="T514" s="16" t="s">
        <v>40</v>
      </c>
      <c r="U514" s="20">
        <v>964.38799999999992</v>
      </c>
      <c r="V514" s="21"/>
      <c r="W514" s="21">
        <v>96.438800000000001</v>
      </c>
      <c r="X514" s="21">
        <v>1926.8472239999999</v>
      </c>
      <c r="Y514" s="22">
        <v>2987.6740239999999</v>
      </c>
      <c r="Z514" s="23">
        <v>171901402573</v>
      </c>
      <c r="AA514" s="24" t="s">
        <v>580</v>
      </c>
      <c r="AB514" t="s">
        <v>1811</v>
      </c>
      <c r="AC514">
        <v>2021</v>
      </c>
      <c r="AD514">
        <v>2023</v>
      </c>
      <c r="AF514" s="37">
        <f>VLOOKUP(AB514,Sheet2!$C$3:$E$8,3,FALSE)</f>
        <v>0.5</v>
      </c>
      <c r="AG514" s="11">
        <f t="shared" si="14"/>
        <v>4821.9399999999996</v>
      </c>
    </row>
    <row r="515" spans="1:33">
      <c r="A515" s="2">
        <f t="shared" si="15"/>
        <v>512</v>
      </c>
      <c r="B515" s="2">
        <v>104</v>
      </c>
      <c r="C515" s="3" t="s">
        <v>448</v>
      </c>
      <c r="D515" s="4" t="s">
        <v>551</v>
      </c>
      <c r="E515" s="4" t="s">
        <v>1505</v>
      </c>
      <c r="F515" s="2">
        <v>7251</v>
      </c>
      <c r="G515" s="6"/>
      <c r="H515" s="5">
        <v>8</v>
      </c>
      <c r="I515" s="4" t="s">
        <v>22</v>
      </c>
      <c r="J515" s="15">
        <v>1183.89625</v>
      </c>
      <c r="K515" s="16">
        <v>9471.17</v>
      </c>
      <c r="L515" s="17">
        <v>84833000</v>
      </c>
      <c r="M515" s="18">
        <v>7.4999999999999997E-2</v>
      </c>
      <c r="N515" s="16"/>
      <c r="O515" s="16"/>
      <c r="P515" s="16"/>
      <c r="Q515" s="18">
        <v>0.1</v>
      </c>
      <c r="R515" s="16"/>
      <c r="S515" s="19">
        <v>0.18</v>
      </c>
      <c r="T515" s="16" t="s">
        <v>23</v>
      </c>
      <c r="U515" s="20">
        <v>710.33775000000003</v>
      </c>
      <c r="V515" s="21"/>
      <c r="W515" s="21">
        <v>71.033775000000006</v>
      </c>
      <c r="X515" s="21">
        <v>1845.4574745</v>
      </c>
      <c r="Y515" s="22">
        <v>2626.8289995</v>
      </c>
      <c r="Z515" s="23">
        <v>171801924210</v>
      </c>
      <c r="AA515" s="24" t="s">
        <v>450</v>
      </c>
      <c r="AB515" t="s">
        <v>1810</v>
      </c>
      <c r="AC515">
        <v>2021</v>
      </c>
      <c r="AD515">
        <v>2023</v>
      </c>
      <c r="AF515" s="37">
        <f>VLOOKUP(AB515,Sheet2!$C$3:$E$8,3,FALSE)</f>
        <v>0.1</v>
      </c>
      <c r="AG515" s="11">
        <f t="shared" si="14"/>
        <v>8524.0529999999999</v>
      </c>
    </row>
    <row r="516" spans="1:33">
      <c r="A516" s="2">
        <f t="shared" si="15"/>
        <v>513</v>
      </c>
      <c r="B516" s="2">
        <v>69</v>
      </c>
      <c r="C516" s="3" t="s">
        <v>75</v>
      </c>
      <c r="D516" s="4" t="s">
        <v>841</v>
      </c>
      <c r="E516" s="4" t="s">
        <v>1696</v>
      </c>
      <c r="F516" s="2">
        <v>96</v>
      </c>
      <c r="G516" s="6"/>
      <c r="H516" s="33">
        <v>60</v>
      </c>
      <c r="I516" s="4" t="s">
        <v>22</v>
      </c>
      <c r="J516" s="15">
        <v>9297.52</v>
      </c>
      <c r="K516" s="16">
        <v>9297.52</v>
      </c>
      <c r="L516" s="17">
        <v>73181500</v>
      </c>
      <c r="M516" s="18">
        <v>7.4999999999999997E-2</v>
      </c>
      <c r="N516" s="16"/>
      <c r="O516" s="16"/>
      <c r="P516" s="16"/>
      <c r="Q516" s="18">
        <v>0.1</v>
      </c>
      <c r="R516" s="16"/>
      <c r="S516" s="19">
        <v>0.18</v>
      </c>
      <c r="T516" s="16" t="s">
        <v>842</v>
      </c>
      <c r="U516" s="20">
        <v>697.31399999999996</v>
      </c>
      <c r="V516" s="21"/>
      <c r="W516" s="21">
        <v>69.731399999999994</v>
      </c>
      <c r="X516" s="21">
        <v>1811.6217720000002</v>
      </c>
      <c r="Y516" s="22">
        <v>2578.6671720000004</v>
      </c>
      <c r="Z516" s="23"/>
      <c r="AA516" s="24"/>
      <c r="AB516" t="s">
        <v>1810</v>
      </c>
      <c r="AC516">
        <v>2021</v>
      </c>
      <c r="AD516">
        <v>2023</v>
      </c>
      <c r="AF516" s="37">
        <f>VLOOKUP(AB516,Sheet2!$C$3:$E$8,3,FALSE)</f>
        <v>0.1</v>
      </c>
      <c r="AG516" s="11">
        <f t="shared" si="14"/>
        <v>8367.768</v>
      </c>
    </row>
    <row r="517" spans="1:33">
      <c r="A517" s="2">
        <f t="shared" si="15"/>
        <v>514</v>
      </c>
      <c r="B517" s="2">
        <v>66</v>
      </c>
      <c r="C517" s="3" t="s">
        <v>448</v>
      </c>
      <c r="D517" s="4" t="s">
        <v>512</v>
      </c>
      <c r="E517" s="4" t="s">
        <v>1467</v>
      </c>
      <c r="F517" s="2">
        <v>7203</v>
      </c>
      <c r="G517" s="6"/>
      <c r="H517" s="33">
        <v>8</v>
      </c>
      <c r="I517" s="4" t="s">
        <v>22</v>
      </c>
      <c r="J517" s="15">
        <v>1150.5025000000001</v>
      </c>
      <c r="K517" s="16">
        <v>9204.02</v>
      </c>
      <c r="L517" s="17">
        <v>59100030</v>
      </c>
      <c r="M517" s="18">
        <v>0.2</v>
      </c>
      <c r="N517" s="16"/>
      <c r="O517" s="16"/>
      <c r="P517" s="16"/>
      <c r="Q517" s="18">
        <v>0.1</v>
      </c>
      <c r="R517" s="16"/>
      <c r="S517" s="19">
        <v>0.12</v>
      </c>
      <c r="T517" s="16" t="s">
        <v>499</v>
      </c>
      <c r="U517" s="20">
        <v>1840.8040000000001</v>
      </c>
      <c r="V517" s="21"/>
      <c r="W517" s="21">
        <v>184.08040000000003</v>
      </c>
      <c r="X517" s="21">
        <v>1347.4685280000001</v>
      </c>
      <c r="Y517" s="22">
        <v>3372.3529280000002</v>
      </c>
      <c r="Z517" s="23">
        <v>171801924210</v>
      </c>
      <c r="AA517" s="24" t="s">
        <v>450</v>
      </c>
      <c r="AB517" t="s">
        <v>1810</v>
      </c>
      <c r="AC517">
        <v>2021</v>
      </c>
      <c r="AD517">
        <v>2023</v>
      </c>
      <c r="AF517" s="37">
        <f>VLOOKUP(AB517,Sheet2!$C$3:$E$8,3,FALSE)</f>
        <v>0.1</v>
      </c>
      <c r="AG517" s="11">
        <f t="shared" ref="AG517:AG580" si="16">K517*(1-AF517)</f>
        <v>8283.6180000000004</v>
      </c>
    </row>
    <row r="518" spans="1:33">
      <c r="A518" s="2">
        <f t="shared" ref="A518:A581" si="17">A517+1</f>
        <v>515</v>
      </c>
      <c r="B518" s="2">
        <v>177</v>
      </c>
      <c r="C518" s="3" t="s">
        <v>77</v>
      </c>
      <c r="D518" s="4" t="s">
        <v>146</v>
      </c>
      <c r="E518" s="4" t="s">
        <v>1164</v>
      </c>
      <c r="F518" s="2">
        <v>906</v>
      </c>
      <c r="G518" s="6"/>
      <c r="H518" s="5">
        <v>3</v>
      </c>
      <c r="I518" s="4" t="s">
        <v>22</v>
      </c>
      <c r="J518" s="15">
        <v>2859.1200000000003</v>
      </c>
      <c r="K518" s="16">
        <v>8577.36</v>
      </c>
      <c r="L518" s="17">
        <v>84839000</v>
      </c>
      <c r="M518" s="18">
        <v>7.4999999999999997E-2</v>
      </c>
      <c r="N518" s="16"/>
      <c r="O518" s="16"/>
      <c r="P518" s="16"/>
      <c r="Q518" s="18">
        <v>0.1</v>
      </c>
      <c r="R518" s="16"/>
      <c r="S518" s="19">
        <v>0.18</v>
      </c>
      <c r="T518" s="16" t="s">
        <v>23</v>
      </c>
      <c r="U518" s="20">
        <v>643.30200000000002</v>
      </c>
      <c r="V518" s="21"/>
      <c r="W518" s="21">
        <v>64.330200000000005</v>
      </c>
      <c r="X518" s="21">
        <v>1671.2985960000001</v>
      </c>
      <c r="Y518" s="22">
        <v>2378.9307960000001</v>
      </c>
      <c r="Z518" s="23">
        <v>171902524253</v>
      </c>
      <c r="AA518" s="24" t="s">
        <v>79</v>
      </c>
      <c r="AB518" t="s">
        <v>1810</v>
      </c>
      <c r="AC518">
        <v>2021</v>
      </c>
      <c r="AD518">
        <v>2023</v>
      </c>
      <c r="AF518" s="37">
        <f>VLOOKUP(AB518,Sheet2!$C$3:$E$8,3,FALSE)</f>
        <v>0.1</v>
      </c>
      <c r="AG518" s="11">
        <f t="shared" si="16"/>
        <v>7719.6240000000007</v>
      </c>
    </row>
    <row r="519" spans="1:33">
      <c r="A519" s="2">
        <f t="shared" si="17"/>
        <v>516</v>
      </c>
      <c r="B519" s="2">
        <v>214</v>
      </c>
      <c r="C519" s="3" t="s">
        <v>395</v>
      </c>
      <c r="D519" s="4" t="s">
        <v>405</v>
      </c>
      <c r="E519" s="4" t="s">
        <v>1391</v>
      </c>
      <c r="F519" s="2">
        <v>2872</v>
      </c>
      <c r="G519" s="6"/>
      <c r="H519" s="33">
        <v>18</v>
      </c>
      <c r="I519" s="4" t="s">
        <v>22</v>
      </c>
      <c r="J519" s="15">
        <v>473.79722222222222</v>
      </c>
      <c r="K519" s="16">
        <v>8528.35</v>
      </c>
      <c r="L519" s="17">
        <v>85444930</v>
      </c>
      <c r="M519" s="18">
        <v>0.15</v>
      </c>
      <c r="N519" s="16"/>
      <c r="O519" s="16"/>
      <c r="P519" s="16"/>
      <c r="Q519" s="18">
        <v>0.1</v>
      </c>
      <c r="R519" s="16"/>
      <c r="S519" s="19">
        <v>0.18</v>
      </c>
      <c r="T519" s="16" t="s">
        <v>167</v>
      </c>
      <c r="U519" s="20">
        <v>1279.2525000000001</v>
      </c>
      <c r="V519" s="21"/>
      <c r="W519" s="21">
        <v>127.92525000000001</v>
      </c>
      <c r="X519" s="21">
        <v>1788.3949950000001</v>
      </c>
      <c r="Y519" s="22">
        <v>3195.5727450000004</v>
      </c>
      <c r="Z519" s="23">
        <v>171902723882</v>
      </c>
      <c r="AA519" s="24" t="s">
        <v>402</v>
      </c>
      <c r="AB519" t="s">
        <v>1813</v>
      </c>
      <c r="AC519">
        <v>2021</v>
      </c>
      <c r="AD519">
        <v>2023</v>
      </c>
      <c r="AF519" s="37">
        <f>VLOOKUP(AB519,Sheet2!$C$3:$E$8,3,FALSE)</f>
        <v>0.3</v>
      </c>
      <c r="AG519" s="11">
        <f t="shared" si="16"/>
        <v>5969.8450000000003</v>
      </c>
    </row>
    <row r="520" spans="1:33">
      <c r="A520" s="2">
        <f t="shared" si="17"/>
        <v>517</v>
      </c>
      <c r="B520" s="2">
        <v>284</v>
      </c>
      <c r="C520" s="3" t="s">
        <v>434</v>
      </c>
      <c r="D520" s="4" t="s">
        <v>440</v>
      </c>
      <c r="E520" s="4" t="s">
        <v>1416</v>
      </c>
      <c r="F520" s="2">
        <v>4555</v>
      </c>
      <c r="G520" s="6"/>
      <c r="H520" s="33">
        <v>2</v>
      </c>
      <c r="I520" s="4" t="s">
        <v>22</v>
      </c>
      <c r="J520" s="15">
        <v>4184.59</v>
      </c>
      <c r="K520" s="16">
        <v>8369.18</v>
      </c>
      <c r="L520" s="17">
        <v>85369090</v>
      </c>
      <c r="M520" s="18">
        <v>0.1</v>
      </c>
      <c r="N520" s="16"/>
      <c r="O520" s="16"/>
      <c r="P520" s="16"/>
      <c r="Q520" s="18">
        <v>0.1</v>
      </c>
      <c r="R520" s="16"/>
      <c r="S520" s="19">
        <v>0.18</v>
      </c>
      <c r="T520" s="16" t="s">
        <v>31</v>
      </c>
      <c r="U520" s="20">
        <v>836.91800000000012</v>
      </c>
      <c r="V520" s="21"/>
      <c r="W520" s="21">
        <v>83.691800000000015</v>
      </c>
      <c r="X520" s="21">
        <v>1672.1621640000001</v>
      </c>
      <c r="Y520" s="22">
        <v>2592.7719640000005</v>
      </c>
      <c r="Z520" s="23">
        <v>171802317444</v>
      </c>
      <c r="AA520" s="24">
        <v>1003749</v>
      </c>
      <c r="AB520" t="s">
        <v>1810</v>
      </c>
      <c r="AC520">
        <v>2021</v>
      </c>
      <c r="AD520">
        <v>2023</v>
      </c>
      <c r="AF520" s="37">
        <f>VLOOKUP(AB520,Sheet2!$C$3:$E$8,3,FALSE)</f>
        <v>0.1</v>
      </c>
      <c r="AG520" s="11">
        <f t="shared" si="16"/>
        <v>7532.2620000000006</v>
      </c>
    </row>
    <row r="521" spans="1:33">
      <c r="A521" s="2">
        <f t="shared" si="17"/>
        <v>518</v>
      </c>
      <c r="B521" s="2">
        <v>293</v>
      </c>
      <c r="C521" s="3" t="s">
        <v>443</v>
      </c>
      <c r="D521" s="4" t="s">
        <v>444</v>
      </c>
      <c r="E521" s="4" t="s">
        <v>1417</v>
      </c>
      <c r="F521" s="2">
        <v>4679</v>
      </c>
      <c r="G521" s="6"/>
      <c r="H521" s="33">
        <v>2</v>
      </c>
      <c r="I521" s="4" t="s">
        <v>22</v>
      </c>
      <c r="J521" s="15">
        <v>4113.1499999999996</v>
      </c>
      <c r="K521" s="16">
        <v>8226.2999999999993</v>
      </c>
      <c r="L521" s="17">
        <v>85312000</v>
      </c>
      <c r="M521" s="18">
        <v>0</v>
      </c>
      <c r="N521" s="16"/>
      <c r="O521" s="16"/>
      <c r="P521" s="16"/>
      <c r="Q521" s="18">
        <v>0.1</v>
      </c>
      <c r="R521" s="16"/>
      <c r="S521" s="19">
        <v>0.18</v>
      </c>
      <c r="T521" s="16" t="s">
        <v>298</v>
      </c>
      <c r="U521" s="20">
        <v>0</v>
      </c>
      <c r="V521" s="21"/>
      <c r="W521" s="21">
        <v>0</v>
      </c>
      <c r="X521" s="21">
        <v>1480.7339999999999</v>
      </c>
      <c r="Y521" s="22">
        <v>1480.7339999999999</v>
      </c>
      <c r="Z521" s="23">
        <v>171700544190</v>
      </c>
      <c r="AA521" s="24" t="s">
        <v>445</v>
      </c>
      <c r="AB521" t="s">
        <v>1810</v>
      </c>
      <c r="AC521">
        <v>2021</v>
      </c>
      <c r="AD521">
        <v>2023</v>
      </c>
      <c r="AF521" s="37">
        <f>VLOOKUP(AB521,Sheet2!$C$3:$E$8,3,FALSE)</f>
        <v>0.1</v>
      </c>
      <c r="AG521" s="11">
        <f t="shared" si="16"/>
        <v>7403.6699999999992</v>
      </c>
    </row>
    <row r="522" spans="1:33">
      <c r="A522" s="2">
        <f t="shared" si="17"/>
        <v>519</v>
      </c>
      <c r="B522" s="2">
        <v>294</v>
      </c>
      <c r="C522" s="3" t="s">
        <v>443</v>
      </c>
      <c r="D522" s="4" t="s">
        <v>446</v>
      </c>
      <c r="E522" s="4" t="s">
        <v>1418</v>
      </c>
      <c r="F522" s="2">
        <v>4682</v>
      </c>
      <c r="G522" s="6"/>
      <c r="H522" s="33">
        <v>2</v>
      </c>
      <c r="I522" s="4" t="s">
        <v>22</v>
      </c>
      <c r="J522" s="15">
        <v>4113.1499999999996</v>
      </c>
      <c r="K522" s="16">
        <v>8226.2999999999993</v>
      </c>
      <c r="L522" s="17">
        <v>85312000</v>
      </c>
      <c r="M522" s="18">
        <v>0</v>
      </c>
      <c r="N522" s="16"/>
      <c r="O522" s="16"/>
      <c r="P522" s="16"/>
      <c r="Q522" s="18">
        <v>0.1</v>
      </c>
      <c r="R522" s="16"/>
      <c r="S522" s="19">
        <v>0.18</v>
      </c>
      <c r="T522" s="16" t="s">
        <v>298</v>
      </c>
      <c r="U522" s="20">
        <v>0</v>
      </c>
      <c r="V522" s="21"/>
      <c r="W522" s="21">
        <v>0</v>
      </c>
      <c r="X522" s="21">
        <v>1480.7339999999999</v>
      </c>
      <c r="Y522" s="22">
        <v>1480.7339999999999</v>
      </c>
      <c r="Z522" s="23">
        <v>171700544190</v>
      </c>
      <c r="AA522" s="24" t="s">
        <v>445</v>
      </c>
      <c r="AB522" t="s">
        <v>1810</v>
      </c>
      <c r="AC522">
        <v>2021</v>
      </c>
      <c r="AD522">
        <v>2023</v>
      </c>
      <c r="AF522" s="37">
        <f>VLOOKUP(AB522,Sheet2!$C$3:$E$8,3,FALSE)</f>
        <v>0.1</v>
      </c>
      <c r="AG522" s="11">
        <f t="shared" si="16"/>
        <v>7403.6699999999992</v>
      </c>
    </row>
    <row r="523" spans="1:33">
      <c r="A523" s="2">
        <f t="shared" si="17"/>
        <v>520</v>
      </c>
      <c r="B523" s="2">
        <v>295</v>
      </c>
      <c r="C523" s="3" t="s">
        <v>443</v>
      </c>
      <c r="D523" s="4" t="s">
        <v>447</v>
      </c>
      <c r="E523" s="4" t="s">
        <v>1419</v>
      </c>
      <c r="F523" s="2">
        <v>4691</v>
      </c>
      <c r="G523" s="6"/>
      <c r="H523" s="33">
        <v>2</v>
      </c>
      <c r="I523" s="4" t="s">
        <v>22</v>
      </c>
      <c r="J523" s="15">
        <v>4113.1499999999996</v>
      </c>
      <c r="K523" s="16">
        <v>8226.2999999999993</v>
      </c>
      <c r="L523" s="17">
        <v>85312000</v>
      </c>
      <c r="M523" s="18">
        <v>0</v>
      </c>
      <c r="N523" s="16"/>
      <c r="O523" s="16"/>
      <c r="P523" s="16"/>
      <c r="Q523" s="18">
        <v>0.1</v>
      </c>
      <c r="R523" s="16"/>
      <c r="S523" s="19">
        <v>0.18</v>
      </c>
      <c r="T523" s="16" t="s">
        <v>298</v>
      </c>
      <c r="U523" s="20">
        <v>0</v>
      </c>
      <c r="V523" s="21"/>
      <c r="W523" s="21">
        <v>0</v>
      </c>
      <c r="X523" s="21">
        <v>1480.7339999999999</v>
      </c>
      <c r="Y523" s="22">
        <v>1480.7339999999999</v>
      </c>
      <c r="Z523" s="23">
        <v>171700544190</v>
      </c>
      <c r="AA523" s="24" t="s">
        <v>445</v>
      </c>
      <c r="AB523" t="s">
        <v>1810</v>
      </c>
      <c r="AC523">
        <v>2021</v>
      </c>
      <c r="AD523">
        <v>2023</v>
      </c>
      <c r="AF523" s="37">
        <f>VLOOKUP(AB523,Sheet2!$C$3:$E$8,3,FALSE)</f>
        <v>0.1</v>
      </c>
      <c r="AG523" s="11">
        <f t="shared" si="16"/>
        <v>7403.6699999999992</v>
      </c>
    </row>
    <row r="524" spans="1:33">
      <c r="A524" s="2">
        <f t="shared" si="17"/>
        <v>521</v>
      </c>
      <c r="B524" s="2">
        <v>64</v>
      </c>
      <c r="C524" s="3" t="s">
        <v>448</v>
      </c>
      <c r="D524" s="4" t="s">
        <v>510</v>
      </c>
      <c r="E524" s="4" t="s">
        <v>1465</v>
      </c>
      <c r="F524" s="2">
        <v>7201</v>
      </c>
      <c r="G524" s="6"/>
      <c r="H524" s="33">
        <v>2</v>
      </c>
      <c r="I524" s="4" t="s">
        <v>22</v>
      </c>
      <c r="J524" s="15">
        <v>4080.7049999999999</v>
      </c>
      <c r="K524" s="16">
        <v>8161.41</v>
      </c>
      <c r="L524" s="17">
        <v>59100030</v>
      </c>
      <c r="M524" s="18">
        <v>0.2</v>
      </c>
      <c r="N524" s="16"/>
      <c r="O524" s="16"/>
      <c r="P524" s="16"/>
      <c r="Q524" s="18">
        <v>0.1</v>
      </c>
      <c r="R524" s="16"/>
      <c r="S524" s="19">
        <v>0.12</v>
      </c>
      <c r="T524" s="16" t="s">
        <v>499</v>
      </c>
      <c r="U524" s="20">
        <v>1632.2820000000002</v>
      </c>
      <c r="V524" s="21"/>
      <c r="W524" s="21">
        <v>163.22820000000002</v>
      </c>
      <c r="X524" s="21">
        <v>1194.8304239999998</v>
      </c>
      <c r="Y524" s="22">
        <v>2990.3406239999999</v>
      </c>
      <c r="Z524" s="23">
        <v>171801924210</v>
      </c>
      <c r="AA524" s="24" t="s">
        <v>450</v>
      </c>
      <c r="AB524" t="s">
        <v>1810</v>
      </c>
      <c r="AC524">
        <v>2021</v>
      </c>
      <c r="AD524">
        <v>2023</v>
      </c>
      <c r="AF524" s="37">
        <f>VLOOKUP(AB524,Sheet2!$C$3:$E$8,3,FALSE)</f>
        <v>0.1</v>
      </c>
      <c r="AG524" s="11">
        <f t="shared" si="16"/>
        <v>7345.2690000000002</v>
      </c>
    </row>
    <row r="525" spans="1:33">
      <c r="A525" s="2">
        <f t="shared" si="17"/>
        <v>522</v>
      </c>
      <c r="B525" s="2">
        <v>113</v>
      </c>
      <c r="C525" s="3" t="s">
        <v>268</v>
      </c>
      <c r="D525" s="4" t="s">
        <v>360</v>
      </c>
      <c r="E525" s="4" t="s">
        <v>1352</v>
      </c>
      <c r="F525" s="2">
        <v>2321</v>
      </c>
      <c r="G525" s="6"/>
      <c r="H525" s="33">
        <v>1</v>
      </c>
      <c r="I525" s="4" t="s">
        <v>22</v>
      </c>
      <c r="J525" s="15">
        <v>7753.57</v>
      </c>
      <c r="K525" s="16">
        <v>7753.57</v>
      </c>
      <c r="L525" s="17">
        <v>85030090</v>
      </c>
      <c r="M525" s="18">
        <v>7.4999999999999997E-2</v>
      </c>
      <c r="N525" s="16"/>
      <c r="O525" s="16"/>
      <c r="P525" s="16"/>
      <c r="Q525" s="18">
        <v>0.1</v>
      </c>
      <c r="R525" s="16"/>
      <c r="S525" s="19">
        <v>0.18</v>
      </c>
      <c r="T525" s="16" t="s">
        <v>32</v>
      </c>
      <c r="U525" s="20">
        <v>581.51774999999998</v>
      </c>
      <c r="V525" s="21"/>
      <c r="W525" s="21">
        <v>58.151775000000001</v>
      </c>
      <c r="X525" s="21">
        <v>1510.7831144999998</v>
      </c>
      <c r="Y525" s="22">
        <v>2150.4526394999998</v>
      </c>
      <c r="Z525" s="23">
        <v>171802178892</v>
      </c>
      <c r="AA525" s="24" t="s">
        <v>307</v>
      </c>
      <c r="AB525" t="s">
        <v>1810</v>
      </c>
      <c r="AC525">
        <v>2021</v>
      </c>
      <c r="AD525">
        <v>2023</v>
      </c>
      <c r="AF525" s="37">
        <f>VLOOKUP(AB525,Sheet2!$C$3:$E$8,3,FALSE)</f>
        <v>0.1</v>
      </c>
      <c r="AG525" s="11">
        <f t="shared" si="16"/>
        <v>6978.2129999999997</v>
      </c>
    </row>
    <row r="526" spans="1:33">
      <c r="A526" s="2">
        <f t="shared" si="17"/>
        <v>523</v>
      </c>
      <c r="B526" s="2">
        <v>109</v>
      </c>
      <c r="C526" s="3" t="s">
        <v>905</v>
      </c>
      <c r="D526" s="4" t="s">
        <v>922</v>
      </c>
      <c r="E526" s="4" t="s">
        <v>1736</v>
      </c>
      <c r="F526" s="2">
        <v>675</v>
      </c>
      <c r="G526" s="6"/>
      <c r="H526" s="5">
        <v>1</v>
      </c>
      <c r="I526" s="4" t="s">
        <v>22</v>
      </c>
      <c r="J526" s="15">
        <v>7718.31</v>
      </c>
      <c r="K526" s="16">
        <v>7718.31</v>
      </c>
      <c r="L526" s="17">
        <v>84834000</v>
      </c>
      <c r="M526" s="18">
        <v>7.4999999999999997E-2</v>
      </c>
      <c r="N526" s="16"/>
      <c r="O526" s="16"/>
      <c r="P526" s="16"/>
      <c r="Q526" s="18">
        <v>0.1</v>
      </c>
      <c r="R526" s="16"/>
      <c r="S526" s="19">
        <v>0.18</v>
      </c>
      <c r="T526" s="16" t="s">
        <v>923</v>
      </c>
      <c r="U526" s="20">
        <v>578.87324999999998</v>
      </c>
      <c r="V526" s="21"/>
      <c r="W526" s="21">
        <v>57.887325000000004</v>
      </c>
      <c r="X526" s="21">
        <v>1503.9127034999999</v>
      </c>
      <c r="Y526" s="22">
        <v>2140.6732784999999</v>
      </c>
      <c r="Z526" s="23"/>
      <c r="AA526" s="24"/>
      <c r="AB526" t="s">
        <v>1810</v>
      </c>
      <c r="AC526">
        <v>2021</v>
      </c>
      <c r="AD526">
        <v>2023</v>
      </c>
      <c r="AF526" s="37">
        <f>VLOOKUP(AB526,Sheet2!$C$3:$E$8,3,FALSE)</f>
        <v>0.1</v>
      </c>
      <c r="AG526" s="11">
        <f t="shared" si="16"/>
        <v>6946.4790000000003</v>
      </c>
    </row>
    <row r="527" spans="1:33">
      <c r="A527" s="2">
        <f t="shared" si="17"/>
        <v>524</v>
      </c>
      <c r="B527" s="2">
        <v>111</v>
      </c>
      <c r="C527" s="3" t="s">
        <v>905</v>
      </c>
      <c r="D527" s="4" t="s">
        <v>926</v>
      </c>
      <c r="E527" s="4" t="s">
        <v>1738</v>
      </c>
      <c r="F527" s="2">
        <v>677</v>
      </c>
      <c r="G527" s="6"/>
      <c r="H527" s="5">
        <v>1</v>
      </c>
      <c r="I527" s="4" t="s">
        <v>22</v>
      </c>
      <c r="J527" s="15">
        <v>7718.31</v>
      </c>
      <c r="K527" s="16">
        <v>7718.31</v>
      </c>
      <c r="L527" s="17">
        <v>84834000</v>
      </c>
      <c r="M527" s="18">
        <v>7.4999999999999997E-2</v>
      </c>
      <c r="N527" s="16"/>
      <c r="O527" s="16"/>
      <c r="P527" s="16"/>
      <c r="Q527" s="18">
        <v>0.1</v>
      </c>
      <c r="R527" s="16"/>
      <c r="S527" s="19">
        <v>0.18</v>
      </c>
      <c r="T527" s="16" t="s">
        <v>927</v>
      </c>
      <c r="U527" s="20">
        <v>578.87324999999998</v>
      </c>
      <c r="V527" s="21"/>
      <c r="W527" s="21">
        <v>57.887325000000004</v>
      </c>
      <c r="X527" s="21">
        <v>1503.9127034999999</v>
      </c>
      <c r="Y527" s="22">
        <v>2140.6732784999999</v>
      </c>
      <c r="Z527" s="23"/>
      <c r="AA527" s="24"/>
      <c r="AB527" t="s">
        <v>1810</v>
      </c>
      <c r="AC527">
        <v>2021</v>
      </c>
      <c r="AD527">
        <v>2023</v>
      </c>
      <c r="AF527" s="37">
        <f>VLOOKUP(AB527,Sheet2!$C$3:$E$8,3,FALSE)</f>
        <v>0.1</v>
      </c>
      <c r="AG527" s="11">
        <f t="shared" si="16"/>
        <v>6946.4790000000003</v>
      </c>
    </row>
    <row r="528" spans="1:33">
      <c r="A528" s="2">
        <f t="shared" si="17"/>
        <v>525</v>
      </c>
      <c r="B528" s="2">
        <v>184</v>
      </c>
      <c r="C528" s="3" t="s">
        <v>77</v>
      </c>
      <c r="D528" s="4" t="s">
        <v>154</v>
      </c>
      <c r="E528" s="4" t="s">
        <v>1171</v>
      </c>
      <c r="F528" s="2">
        <v>1087</v>
      </c>
      <c r="G528" s="6"/>
      <c r="H528" s="5">
        <v>4</v>
      </c>
      <c r="I528" s="4" t="s">
        <v>22</v>
      </c>
      <c r="J528" s="15">
        <v>1906.08</v>
      </c>
      <c r="K528" s="16">
        <v>7624.32</v>
      </c>
      <c r="L528" s="17">
        <v>84839000</v>
      </c>
      <c r="M528" s="18">
        <v>7.4999999999999997E-2</v>
      </c>
      <c r="N528" s="16"/>
      <c r="O528" s="16"/>
      <c r="P528" s="16"/>
      <c r="Q528" s="18">
        <v>0.1</v>
      </c>
      <c r="R528" s="16"/>
      <c r="S528" s="19">
        <v>0.18</v>
      </c>
      <c r="T528" s="16" t="s">
        <v>23</v>
      </c>
      <c r="U528" s="20">
        <v>571.82399999999996</v>
      </c>
      <c r="V528" s="21"/>
      <c r="W528" s="21">
        <v>57.182400000000001</v>
      </c>
      <c r="X528" s="21">
        <v>1485.5987519999999</v>
      </c>
      <c r="Y528" s="22">
        <v>2114.6051520000001</v>
      </c>
      <c r="Z528" s="23">
        <v>171902524253</v>
      </c>
      <c r="AA528" s="24" t="s">
        <v>79</v>
      </c>
      <c r="AB528" t="s">
        <v>1810</v>
      </c>
      <c r="AC528">
        <v>2021</v>
      </c>
      <c r="AD528">
        <v>2023</v>
      </c>
      <c r="AF528" s="37">
        <f>VLOOKUP(AB528,Sheet2!$C$3:$E$8,3,FALSE)</f>
        <v>0.1</v>
      </c>
      <c r="AG528" s="11">
        <f t="shared" si="16"/>
        <v>6861.8879999999999</v>
      </c>
    </row>
    <row r="529" spans="1:33">
      <c r="A529" s="2">
        <f t="shared" si="17"/>
        <v>526</v>
      </c>
      <c r="B529" s="2">
        <v>186</v>
      </c>
      <c r="C529" s="3" t="s">
        <v>77</v>
      </c>
      <c r="D529" s="4" t="s">
        <v>156</v>
      </c>
      <c r="E529" s="4" t="s">
        <v>1173</v>
      </c>
      <c r="F529" s="2">
        <v>1089</v>
      </c>
      <c r="G529" s="6"/>
      <c r="H529" s="5">
        <v>4</v>
      </c>
      <c r="I529" s="4" t="s">
        <v>22</v>
      </c>
      <c r="J529" s="15">
        <v>1906.08</v>
      </c>
      <c r="K529" s="16">
        <v>7624.32</v>
      </c>
      <c r="L529" s="17">
        <v>84839000</v>
      </c>
      <c r="M529" s="18">
        <v>7.4999999999999997E-2</v>
      </c>
      <c r="N529" s="16"/>
      <c r="O529" s="16"/>
      <c r="P529" s="16"/>
      <c r="Q529" s="18">
        <v>0.1</v>
      </c>
      <c r="R529" s="16"/>
      <c r="S529" s="19">
        <v>0.18</v>
      </c>
      <c r="T529" s="16" t="s">
        <v>23</v>
      </c>
      <c r="U529" s="20">
        <v>571.82399999999996</v>
      </c>
      <c r="V529" s="21"/>
      <c r="W529" s="21">
        <v>57.182400000000001</v>
      </c>
      <c r="X529" s="21">
        <v>1485.5987519999999</v>
      </c>
      <c r="Y529" s="22">
        <v>2114.6051520000001</v>
      </c>
      <c r="Z529" s="23">
        <v>171902524253</v>
      </c>
      <c r="AA529" s="24" t="s">
        <v>79</v>
      </c>
      <c r="AB529" t="s">
        <v>1810</v>
      </c>
      <c r="AC529">
        <v>2021</v>
      </c>
      <c r="AD529">
        <v>2023</v>
      </c>
      <c r="AF529" s="37">
        <f>VLOOKUP(AB529,Sheet2!$C$3:$E$8,3,FALSE)</f>
        <v>0.1</v>
      </c>
      <c r="AG529" s="11">
        <f t="shared" si="16"/>
        <v>6861.8879999999999</v>
      </c>
    </row>
    <row r="530" spans="1:33">
      <c r="A530" s="2">
        <f t="shared" si="17"/>
        <v>527</v>
      </c>
      <c r="B530" s="2">
        <v>67</v>
      </c>
      <c r="C530" s="3" t="s">
        <v>448</v>
      </c>
      <c r="D530" s="4" t="s">
        <v>513</v>
      </c>
      <c r="E530" s="4" t="s">
        <v>1468</v>
      </c>
      <c r="F530" s="2">
        <v>7204</v>
      </c>
      <c r="G530" s="6"/>
      <c r="H530" s="33">
        <v>8</v>
      </c>
      <c r="I530" s="4" t="s">
        <v>22</v>
      </c>
      <c r="J530" s="15">
        <v>947.90875000000005</v>
      </c>
      <c r="K530" s="16">
        <v>7583.27</v>
      </c>
      <c r="L530" s="17">
        <v>59100030</v>
      </c>
      <c r="M530" s="18">
        <v>0.2</v>
      </c>
      <c r="N530" s="16"/>
      <c r="O530" s="16"/>
      <c r="P530" s="16"/>
      <c r="Q530" s="18">
        <v>0.1</v>
      </c>
      <c r="R530" s="16"/>
      <c r="S530" s="19">
        <v>0.12</v>
      </c>
      <c r="T530" s="16" t="s">
        <v>499</v>
      </c>
      <c r="U530" s="20">
        <v>1516.6540000000002</v>
      </c>
      <c r="V530" s="21"/>
      <c r="W530" s="21">
        <v>151.66540000000003</v>
      </c>
      <c r="X530" s="21">
        <v>1110.190728</v>
      </c>
      <c r="Y530" s="22">
        <v>2778.5101280000003</v>
      </c>
      <c r="Z530" s="23">
        <v>171801924210</v>
      </c>
      <c r="AA530" s="24" t="s">
        <v>450</v>
      </c>
      <c r="AB530" t="s">
        <v>1810</v>
      </c>
      <c r="AC530">
        <v>2021</v>
      </c>
      <c r="AD530">
        <v>2023</v>
      </c>
      <c r="AF530" s="37">
        <f>VLOOKUP(AB530,Sheet2!$C$3:$E$8,3,FALSE)</f>
        <v>0.1</v>
      </c>
      <c r="AG530" s="11">
        <f t="shared" si="16"/>
        <v>6824.9430000000002</v>
      </c>
    </row>
    <row r="531" spans="1:33">
      <c r="A531" s="2">
        <f t="shared" si="17"/>
        <v>528</v>
      </c>
      <c r="B531" s="2">
        <v>140</v>
      </c>
      <c r="C531" s="3" t="s">
        <v>586</v>
      </c>
      <c r="D531" s="4" t="s">
        <v>592</v>
      </c>
      <c r="E531" s="4" t="s">
        <v>1539</v>
      </c>
      <c r="F531" s="2">
        <v>7847</v>
      </c>
      <c r="G531" s="6"/>
      <c r="H531" s="33">
        <v>1</v>
      </c>
      <c r="I531" s="4" t="s">
        <v>22</v>
      </c>
      <c r="J531" s="15">
        <v>7582.32</v>
      </c>
      <c r="K531" s="16">
        <v>7582.32</v>
      </c>
      <c r="L531" s="17">
        <v>84799090</v>
      </c>
      <c r="M531" s="18">
        <v>7.4999999999999997E-2</v>
      </c>
      <c r="N531" s="16"/>
      <c r="O531" s="16"/>
      <c r="P531" s="16"/>
      <c r="Q531" s="18">
        <v>0.1</v>
      </c>
      <c r="R531" s="16"/>
      <c r="S531" s="19">
        <v>0.18</v>
      </c>
      <c r="T531" s="16" t="s">
        <v>59</v>
      </c>
      <c r="U531" s="20">
        <v>568.67399999999998</v>
      </c>
      <c r="V531" s="21"/>
      <c r="W531" s="21">
        <v>56.867400000000004</v>
      </c>
      <c r="X531" s="21">
        <v>1477.4150519999998</v>
      </c>
      <c r="Y531" s="22">
        <v>2102.9564519999999</v>
      </c>
      <c r="Z531" s="23">
        <v>171902754354</v>
      </c>
      <c r="AA531" s="24" t="s">
        <v>588</v>
      </c>
      <c r="AB531" t="s">
        <v>1810</v>
      </c>
      <c r="AC531">
        <v>2021</v>
      </c>
      <c r="AD531">
        <v>2023</v>
      </c>
      <c r="AF531" s="37">
        <f>VLOOKUP(AB531,Sheet2!$C$3:$E$8,3,FALSE)</f>
        <v>0.1</v>
      </c>
      <c r="AG531" s="11">
        <f t="shared" si="16"/>
        <v>6824.0879999999997</v>
      </c>
    </row>
    <row r="532" spans="1:33">
      <c r="A532" s="2">
        <f t="shared" si="17"/>
        <v>529</v>
      </c>
      <c r="B532" s="2">
        <v>133</v>
      </c>
      <c r="C532" s="3" t="s">
        <v>612</v>
      </c>
      <c r="D532" s="4" t="s">
        <v>973</v>
      </c>
      <c r="E532" s="4" t="s">
        <v>1760</v>
      </c>
      <c r="F532" s="2">
        <v>938</v>
      </c>
      <c r="G532" s="6"/>
      <c r="H532" s="5">
        <v>3</v>
      </c>
      <c r="I532" s="4" t="s">
        <v>22</v>
      </c>
      <c r="J532" s="15">
        <v>7569.97</v>
      </c>
      <c r="K532" s="16">
        <v>7569.97</v>
      </c>
      <c r="L532" s="17">
        <v>84818030</v>
      </c>
      <c r="M532" s="18">
        <v>7.4999999999999997E-2</v>
      </c>
      <c r="N532" s="16"/>
      <c r="O532" s="16"/>
      <c r="P532" s="16"/>
      <c r="Q532" s="18">
        <v>0.1</v>
      </c>
      <c r="R532" s="16"/>
      <c r="S532" s="19">
        <v>0.18</v>
      </c>
      <c r="T532" s="16" t="s">
        <v>974</v>
      </c>
      <c r="U532" s="20">
        <v>567.74775</v>
      </c>
      <c r="V532" s="21"/>
      <c r="W532" s="21">
        <v>56.774775000000005</v>
      </c>
      <c r="X532" s="21">
        <v>1475.0086544999999</v>
      </c>
      <c r="Y532" s="22">
        <v>2099.5311794999998</v>
      </c>
      <c r="Z532" s="23"/>
      <c r="AA532" s="24"/>
      <c r="AB532" t="s">
        <v>1811</v>
      </c>
      <c r="AC532">
        <v>2021</v>
      </c>
      <c r="AD532">
        <v>2023</v>
      </c>
      <c r="AF532" s="37">
        <f>VLOOKUP(AB532,Sheet2!$C$3:$E$8,3,FALSE)</f>
        <v>0.5</v>
      </c>
      <c r="AG532" s="11">
        <f t="shared" si="16"/>
        <v>3784.9850000000001</v>
      </c>
    </row>
    <row r="533" spans="1:33">
      <c r="A533" s="2">
        <f t="shared" si="17"/>
        <v>530</v>
      </c>
      <c r="B533" s="2">
        <v>5</v>
      </c>
      <c r="C533" s="3" t="s">
        <v>459</v>
      </c>
      <c r="D533" s="4" t="s">
        <v>464</v>
      </c>
      <c r="E533" s="4" t="s">
        <v>1429</v>
      </c>
      <c r="F533" s="2">
        <v>4850</v>
      </c>
      <c r="G533" s="6"/>
      <c r="H533" s="5">
        <v>2</v>
      </c>
      <c r="I533" s="4" t="s">
        <v>22</v>
      </c>
      <c r="J533" s="15">
        <v>3688.11</v>
      </c>
      <c r="K533" s="16">
        <v>7376.22</v>
      </c>
      <c r="L533" s="17">
        <v>84849000</v>
      </c>
      <c r="M533" s="18">
        <v>7.4999999999999997E-2</v>
      </c>
      <c r="N533" s="16"/>
      <c r="O533" s="16"/>
      <c r="P533" s="16"/>
      <c r="Q533" s="18">
        <v>0.1</v>
      </c>
      <c r="R533" s="16"/>
      <c r="S533" s="19">
        <v>0.18</v>
      </c>
      <c r="T533" s="16" t="s">
        <v>24</v>
      </c>
      <c r="U533" s="20">
        <v>553.2165</v>
      </c>
      <c r="V533" s="21"/>
      <c r="W533" s="21">
        <v>55.321650000000005</v>
      </c>
      <c r="X533" s="21">
        <v>1437.2564669999999</v>
      </c>
      <c r="Y533" s="22">
        <v>2045.794617</v>
      </c>
      <c r="Z533" s="23">
        <v>171702522655</v>
      </c>
      <c r="AA533" s="24" t="s">
        <v>461</v>
      </c>
      <c r="AB533" t="s">
        <v>1811</v>
      </c>
      <c r="AC533">
        <v>2021</v>
      </c>
      <c r="AD533">
        <v>2023</v>
      </c>
      <c r="AF533" s="37">
        <f>VLOOKUP(AB533,Sheet2!$C$3:$E$8,3,FALSE)</f>
        <v>0.5</v>
      </c>
      <c r="AG533" s="11">
        <f t="shared" si="16"/>
        <v>3688.11</v>
      </c>
    </row>
    <row r="534" spans="1:33">
      <c r="A534" s="2">
        <f t="shared" si="17"/>
        <v>531</v>
      </c>
      <c r="B534" s="2">
        <v>289</v>
      </c>
      <c r="C534" s="3" t="s">
        <v>37</v>
      </c>
      <c r="D534" s="4" t="s">
        <v>253</v>
      </c>
      <c r="E534" s="4" t="s">
        <v>1262</v>
      </c>
      <c r="F534" s="2">
        <v>1339</v>
      </c>
      <c r="G534" s="6"/>
      <c r="H534" s="5">
        <v>2</v>
      </c>
      <c r="I534" s="4" t="s">
        <v>22</v>
      </c>
      <c r="J534" s="15">
        <v>3663.84</v>
      </c>
      <c r="K534" s="16">
        <v>7327.68</v>
      </c>
      <c r="L534" s="17">
        <v>73181600</v>
      </c>
      <c r="M534" s="18">
        <v>0.25</v>
      </c>
      <c r="N534" s="16"/>
      <c r="O534" s="16"/>
      <c r="P534" s="16"/>
      <c r="Q534" s="18">
        <v>0.1</v>
      </c>
      <c r="R534" s="16"/>
      <c r="S534" s="19">
        <v>0.18</v>
      </c>
      <c r="T534" s="16" t="s">
        <v>36</v>
      </c>
      <c r="U534" s="20">
        <v>1831.92</v>
      </c>
      <c r="V534" s="21"/>
      <c r="W534" s="21">
        <v>183.19200000000001</v>
      </c>
      <c r="X534" s="21">
        <v>1681.7025600000002</v>
      </c>
      <c r="Y534" s="22">
        <v>3696.8145600000003</v>
      </c>
      <c r="Z534" s="23">
        <v>171703360253</v>
      </c>
      <c r="AA534" s="24" t="s">
        <v>170</v>
      </c>
      <c r="AB534" t="s">
        <v>1810</v>
      </c>
      <c r="AC534">
        <v>2021</v>
      </c>
      <c r="AD534">
        <v>2023</v>
      </c>
      <c r="AF534" s="37">
        <f>VLOOKUP(AB534,Sheet2!$C$3:$E$8,3,FALSE)</f>
        <v>0.1</v>
      </c>
      <c r="AG534" s="11">
        <f t="shared" si="16"/>
        <v>6594.9120000000003</v>
      </c>
    </row>
    <row r="535" spans="1:33">
      <c r="A535" s="2">
        <f t="shared" si="17"/>
        <v>532</v>
      </c>
      <c r="B535" s="2">
        <v>78</v>
      </c>
      <c r="C535" s="3" t="s">
        <v>448</v>
      </c>
      <c r="D535" s="4" t="s">
        <v>524</v>
      </c>
      <c r="E535" s="4" t="s">
        <v>1479</v>
      </c>
      <c r="F535" s="2">
        <v>7220</v>
      </c>
      <c r="G535" s="6"/>
      <c r="H535" s="33">
        <v>1</v>
      </c>
      <c r="I535" s="4" t="s">
        <v>22</v>
      </c>
      <c r="J535" s="15">
        <v>6883.32</v>
      </c>
      <c r="K535" s="16">
        <v>6883.32</v>
      </c>
      <c r="L535" s="17">
        <v>84229090</v>
      </c>
      <c r="M535" s="18">
        <v>7.4999999999999997E-2</v>
      </c>
      <c r="N535" s="16"/>
      <c r="O535" s="16"/>
      <c r="P535" s="16"/>
      <c r="Q535" s="18">
        <v>0.1</v>
      </c>
      <c r="R535" s="16"/>
      <c r="S535" s="19">
        <v>0.18</v>
      </c>
      <c r="T535" s="16" t="s">
        <v>496</v>
      </c>
      <c r="U535" s="20">
        <v>516.24899999999991</v>
      </c>
      <c r="V535" s="21"/>
      <c r="W535" s="21">
        <v>51.624899999999997</v>
      </c>
      <c r="X535" s="21">
        <v>1341.2149019999999</v>
      </c>
      <c r="Y535" s="22">
        <v>1909.0888019999998</v>
      </c>
      <c r="Z535" s="23">
        <v>171801924210</v>
      </c>
      <c r="AA535" s="24" t="s">
        <v>450</v>
      </c>
      <c r="AB535" t="s">
        <v>1810</v>
      </c>
      <c r="AC535">
        <v>2021</v>
      </c>
      <c r="AD535">
        <v>2023</v>
      </c>
      <c r="AF535" s="37">
        <f>VLOOKUP(AB535,Sheet2!$C$3:$E$8,3,FALSE)</f>
        <v>0.1</v>
      </c>
      <c r="AG535" s="11">
        <f t="shared" si="16"/>
        <v>6194.9880000000003</v>
      </c>
    </row>
    <row r="536" spans="1:33">
      <c r="A536" s="2">
        <f t="shared" si="17"/>
        <v>533</v>
      </c>
      <c r="B536" s="2">
        <v>139</v>
      </c>
      <c r="C536" s="3" t="s">
        <v>268</v>
      </c>
      <c r="D536" s="4" t="s">
        <v>386</v>
      </c>
      <c r="E536" s="4" t="s">
        <v>1378</v>
      </c>
      <c r="F536" s="2">
        <v>2350</v>
      </c>
      <c r="G536" s="6"/>
      <c r="H536" s="5">
        <v>20</v>
      </c>
      <c r="I536" s="4" t="s">
        <v>22</v>
      </c>
      <c r="J536" s="15">
        <v>340.75</v>
      </c>
      <c r="K536" s="16">
        <v>6815</v>
      </c>
      <c r="L536" s="17">
        <v>84821011</v>
      </c>
      <c r="M536" s="18">
        <v>7.4999999999999997E-2</v>
      </c>
      <c r="N536" s="16"/>
      <c r="O536" s="16"/>
      <c r="P536" s="16"/>
      <c r="Q536" s="18">
        <v>0.1</v>
      </c>
      <c r="R536" s="16"/>
      <c r="S536" s="19">
        <v>0.18</v>
      </c>
      <c r="T536" s="16" t="s">
        <v>47</v>
      </c>
      <c r="U536" s="20">
        <v>511.125</v>
      </c>
      <c r="V536" s="21"/>
      <c r="W536" s="21">
        <v>51.112500000000004</v>
      </c>
      <c r="X536" s="21">
        <v>1327.90275</v>
      </c>
      <c r="Y536" s="22">
        <v>1890.1402499999999</v>
      </c>
      <c r="Z536" s="23">
        <v>171801881672</v>
      </c>
      <c r="AA536" s="24" t="s">
        <v>270</v>
      </c>
      <c r="AB536" t="s">
        <v>1810</v>
      </c>
      <c r="AC536">
        <v>2021</v>
      </c>
      <c r="AD536">
        <v>2023</v>
      </c>
      <c r="AF536" s="37">
        <f>VLOOKUP(AB536,Sheet2!$C$3:$E$8,3,FALSE)</f>
        <v>0.1</v>
      </c>
      <c r="AG536" s="11">
        <f t="shared" si="16"/>
        <v>6133.5</v>
      </c>
    </row>
    <row r="537" spans="1:33">
      <c r="A537" s="2">
        <f t="shared" si="17"/>
        <v>534</v>
      </c>
      <c r="B537" s="2">
        <v>266</v>
      </c>
      <c r="C537" s="3" t="s">
        <v>615</v>
      </c>
      <c r="D537" s="4" t="s">
        <v>674</v>
      </c>
      <c r="E537" s="4" t="s">
        <v>1602</v>
      </c>
      <c r="F537" s="2">
        <v>18664</v>
      </c>
      <c r="G537" s="6"/>
      <c r="H537" s="33">
        <v>4</v>
      </c>
      <c r="I537" s="4" t="s">
        <v>22</v>
      </c>
      <c r="J537" s="15">
        <v>1693.7774999999999</v>
      </c>
      <c r="K537" s="16">
        <v>6775.11</v>
      </c>
      <c r="L537" s="17">
        <v>84819090</v>
      </c>
      <c r="M537" s="18">
        <v>7.4999999999999997E-2</v>
      </c>
      <c r="N537" s="16"/>
      <c r="O537" s="16"/>
      <c r="P537" s="16"/>
      <c r="Q537" s="18">
        <v>0.1</v>
      </c>
      <c r="R537" s="16"/>
      <c r="S537" s="19">
        <v>0.18</v>
      </c>
      <c r="T537" s="16" t="s">
        <v>28</v>
      </c>
      <c r="U537" s="20">
        <v>508.13324999999998</v>
      </c>
      <c r="V537" s="21"/>
      <c r="W537" s="21">
        <v>50.813324999999999</v>
      </c>
      <c r="X537" s="21">
        <v>1320.1301834999999</v>
      </c>
      <c r="Y537" s="22">
        <v>1879.0767584999999</v>
      </c>
      <c r="Z537" s="23">
        <v>351800186603</v>
      </c>
      <c r="AA537" s="24">
        <v>3005002</v>
      </c>
      <c r="AB537" t="s">
        <v>1810</v>
      </c>
      <c r="AC537">
        <v>2021</v>
      </c>
      <c r="AD537">
        <v>2023</v>
      </c>
      <c r="AF537" s="37">
        <f>VLOOKUP(AB537,Sheet2!$C$3:$E$8,3,FALSE)</f>
        <v>0.1</v>
      </c>
      <c r="AG537" s="11">
        <f t="shared" si="16"/>
        <v>6097.5990000000002</v>
      </c>
    </row>
    <row r="538" spans="1:33">
      <c r="A538" s="2">
        <f t="shared" si="17"/>
        <v>535</v>
      </c>
      <c r="B538" s="2">
        <v>44</v>
      </c>
      <c r="C538" s="3" t="s">
        <v>37</v>
      </c>
      <c r="D538" s="4" t="s">
        <v>52</v>
      </c>
      <c r="E538" s="4" t="s">
        <v>1090</v>
      </c>
      <c r="F538" s="2">
        <v>165</v>
      </c>
      <c r="G538" s="6"/>
      <c r="H538" s="33">
        <v>4</v>
      </c>
      <c r="I538" s="4" t="s">
        <v>22</v>
      </c>
      <c r="J538" s="15">
        <v>1663.9525000000001</v>
      </c>
      <c r="K538" s="16">
        <v>6655.81</v>
      </c>
      <c r="L538" s="17">
        <v>84779000</v>
      </c>
      <c r="M538" s="18">
        <v>7.4999999999999997E-2</v>
      </c>
      <c r="N538" s="16"/>
      <c r="O538" s="16"/>
      <c r="P538" s="16"/>
      <c r="Q538" s="18">
        <v>0.1</v>
      </c>
      <c r="R538" s="16"/>
      <c r="S538" s="19">
        <v>0.18</v>
      </c>
      <c r="T538" s="16" t="s">
        <v>38</v>
      </c>
      <c r="U538" s="20">
        <v>499.18574999999998</v>
      </c>
      <c r="V538" s="21"/>
      <c r="W538" s="21">
        <v>49.918575000000004</v>
      </c>
      <c r="X538" s="21">
        <v>1296.8845784999999</v>
      </c>
      <c r="Y538" s="22">
        <v>1845.9889034999999</v>
      </c>
      <c r="Z538" s="23">
        <v>171801850522</v>
      </c>
      <c r="AA538" s="24" t="s">
        <v>41</v>
      </c>
      <c r="AB538" t="s">
        <v>1810</v>
      </c>
      <c r="AC538">
        <v>2021</v>
      </c>
      <c r="AD538">
        <v>2023</v>
      </c>
      <c r="AF538" s="37">
        <f>VLOOKUP(AB538,Sheet2!$C$3:$E$8,3,FALSE)</f>
        <v>0.1</v>
      </c>
      <c r="AG538" s="11">
        <f t="shared" si="16"/>
        <v>5990.2290000000003</v>
      </c>
    </row>
    <row r="539" spans="1:33">
      <c r="A539" s="2">
        <f t="shared" si="17"/>
        <v>536</v>
      </c>
      <c r="B539" s="2">
        <v>208</v>
      </c>
      <c r="C539" s="3" t="s">
        <v>177</v>
      </c>
      <c r="D539" s="4" t="s">
        <v>181</v>
      </c>
      <c r="E539" s="4" t="s">
        <v>1194</v>
      </c>
      <c r="F539" s="2">
        <v>1198</v>
      </c>
      <c r="G539" s="6"/>
      <c r="H539" s="33">
        <v>1</v>
      </c>
      <c r="I539" s="4" t="s">
        <v>22</v>
      </c>
      <c r="J539" s="15">
        <v>6575.75</v>
      </c>
      <c r="K539" s="16">
        <v>6575.75</v>
      </c>
      <c r="L539" s="17">
        <v>73181500</v>
      </c>
      <c r="M539" s="18">
        <v>0.25</v>
      </c>
      <c r="N539" s="16"/>
      <c r="O539" s="16"/>
      <c r="P539" s="16"/>
      <c r="Q539" s="18">
        <v>0.1</v>
      </c>
      <c r="R539" s="16"/>
      <c r="S539" s="19">
        <v>0.18</v>
      </c>
      <c r="T539" s="16" t="s">
        <v>36</v>
      </c>
      <c r="U539" s="20">
        <v>1643.9375</v>
      </c>
      <c r="V539" s="21"/>
      <c r="W539" s="21">
        <v>164.39375000000001</v>
      </c>
      <c r="X539" s="21">
        <v>1509.1346249999999</v>
      </c>
      <c r="Y539" s="22">
        <v>3317.4658749999999</v>
      </c>
      <c r="Z539" s="23">
        <v>172000416210</v>
      </c>
      <c r="AA539" s="24" t="s">
        <v>179</v>
      </c>
      <c r="AB539" t="s">
        <v>1810</v>
      </c>
      <c r="AC539">
        <v>2021</v>
      </c>
      <c r="AD539">
        <v>2023</v>
      </c>
      <c r="AF539" s="37">
        <f>VLOOKUP(AB539,Sheet2!$C$3:$E$8,3,FALSE)</f>
        <v>0.1</v>
      </c>
      <c r="AG539" s="11">
        <f t="shared" si="16"/>
        <v>5918.1750000000002</v>
      </c>
    </row>
    <row r="540" spans="1:33">
      <c r="A540" s="2">
        <f t="shared" si="17"/>
        <v>537</v>
      </c>
      <c r="B540" s="2">
        <v>206</v>
      </c>
      <c r="C540" s="3" t="s">
        <v>177</v>
      </c>
      <c r="D540" s="4" t="s">
        <v>178</v>
      </c>
      <c r="E540" s="4" t="s">
        <v>1192</v>
      </c>
      <c r="F540" s="2">
        <v>1196</v>
      </c>
      <c r="G540" s="6"/>
      <c r="H540" s="33">
        <v>1</v>
      </c>
      <c r="I540" s="4" t="s">
        <v>22</v>
      </c>
      <c r="J540" s="15">
        <v>6505.04</v>
      </c>
      <c r="K540" s="16">
        <v>6505.04</v>
      </c>
      <c r="L540" s="17">
        <v>73181500</v>
      </c>
      <c r="M540" s="18">
        <v>0.25</v>
      </c>
      <c r="N540" s="16"/>
      <c r="O540" s="16"/>
      <c r="P540" s="16"/>
      <c r="Q540" s="18">
        <v>0.1</v>
      </c>
      <c r="R540" s="16"/>
      <c r="S540" s="19">
        <v>0.18</v>
      </c>
      <c r="T540" s="16" t="s">
        <v>36</v>
      </c>
      <c r="U540" s="20">
        <v>1626.26</v>
      </c>
      <c r="V540" s="21"/>
      <c r="W540" s="21">
        <v>162.626</v>
      </c>
      <c r="X540" s="21">
        <v>1492.9066799999998</v>
      </c>
      <c r="Y540" s="22">
        <v>3281.7926799999996</v>
      </c>
      <c r="Z540" s="23">
        <v>172000416210</v>
      </c>
      <c r="AA540" s="24" t="s">
        <v>179</v>
      </c>
      <c r="AB540" t="s">
        <v>1810</v>
      </c>
      <c r="AC540">
        <v>2021</v>
      </c>
      <c r="AD540">
        <v>2023</v>
      </c>
      <c r="AF540" s="37">
        <f>VLOOKUP(AB540,Sheet2!$C$3:$E$8,3,FALSE)</f>
        <v>0.1</v>
      </c>
      <c r="AG540" s="11">
        <f t="shared" si="16"/>
        <v>5854.5360000000001</v>
      </c>
    </row>
    <row r="541" spans="1:33">
      <c r="A541" s="2">
        <f t="shared" si="17"/>
        <v>538</v>
      </c>
      <c r="B541" s="2">
        <v>96</v>
      </c>
      <c r="C541" s="3" t="s">
        <v>448</v>
      </c>
      <c r="D541" s="4" t="s">
        <v>543</v>
      </c>
      <c r="E541" s="4" t="s">
        <v>1497</v>
      </c>
      <c r="F541" s="2">
        <v>7243</v>
      </c>
      <c r="G541" s="6"/>
      <c r="H541" s="33">
        <v>2</v>
      </c>
      <c r="I541" s="4" t="s">
        <v>22</v>
      </c>
      <c r="J541" s="15">
        <v>3226.0749999999998</v>
      </c>
      <c r="K541" s="16">
        <v>6452.15</v>
      </c>
      <c r="L541" s="17">
        <v>84229090</v>
      </c>
      <c r="M541" s="18">
        <v>7.4999999999999997E-2</v>
      </c>
      <c r="N541" s="16"/>
      <c r="O541" s="16"/>
      <c r="P541" s="16"/>
      <c r="Q541" s="18">
        <v>0.1</v>
      </c>
      <c r="R541" s="16"/>
      <c r="S541" s="19">
        <v>0.18</v>
      </c>
      <c r="T541" s="16" t="s">
        <v>496</v>
      </c>
      <c r="U541" s="20">
        <v>483.91124999999994</v>
      </c>
      <c r="V541" s="21"/>
      <c r="W541" s="21">
        <v>48.391124999999995</v>
      </c>
      <c r="X541" s="21">
        <v>1257.2014274999999</v>
      </c>
      <c r="Y541" s="22">
        <v>1789.5038024999999</v>
      </c>
      <c r="Z541" s="23">
        <v>171801924210</v>
      </c>
      <c r="AA541" s="24" t="s">
        <v>450</v>
      </c>
      <c r="AB541" t="s">
        <v>1810</v>
      </c>
      <c r="AC541">
        <v>2021</v>
      </c>
      <c r="AD541">
        <v>2023</v>
      </c>
      <c r="AF541" s="37">
        <f>VLOOKUP(AB541,Sheet2!$C$3:$E$8,3,FALSE)</f>
        <v>0.1</v>
      </c>
      <c r="AG541" s="11">
        <f t="shared" si="16"/>
        <v>5806.9349999999995</v>
      </c>
    </row>
    <row r="542" spans="1:33">
      <c r="A542" s="2">
        <f t="shared" si="17"/>
        <v>539</v>
      </c>
      <c r="B542" s="2">
        <v>264</v>
      </c>
      <c r="C542" s="3" t="s">
        <v>37</v>
      </c>
      <c r="D542" s="4" t="s">
        <v>232</v>
      </c>
      <c r="E542" s="4" t="s">
        <v>1241</v>
      </c>
      <c r="F542" s="2">
        <v>1297</v>
      </c>
      <c r="G542" s="6"/>
      <c r="H542" s="5">
        <v>2</v>
      </c>
      <c r="I542" s="4" t="s">
        <v>22</v>
      </c>
      <c r="J542" s="15">
        <v>3185.7</v>
      </c>
      <c r="K542" s="16">
        <v>6371.4</v>
      </c>
      <c r="L542" s="17">
        <v>40169320</v>
      </c>
      <c r="M542" s="18">
        <v>0.1</v>
      </c>
      <c r="N542" s="16"/>
      <c r="O542" s="16"/>
      <c r="P542" s="16"/>
      <c r="Q542" s="18">
        <v>0.1</v>
      </c>
      <c r="R542" s="16"/>
      <c r="S542" s="19">
        <v>0.18</v>
      </c>
      <c r="T542" s="16" t="s">
        <v>40</v>
      </c>
      <c r="U542" s="20">
        <v>637.14</v>
      </c>
      <c r="V542" s="21"/>
      <c r="W542" s="21">
        <v>63.713999999999999</v>
      </c>
      <c r="X542" s="21">
        <v>1273.0057199999999</v>
      </c>
      <c r="Y542" s="22">
        <v>1973.8597199999999</v>
      </c>
      <c r="Z542" s="23">
        <v>171703360253</v>
      </c>
      <c r="AA542" s="24" t="s">
        <v>170</v>
      </c>
      <c r="AB542" t="s">
        <v>1811</v>
      </c>
      <c r="AC542">
        <v>2021</v>
      </c>
      <c r="AD542">
        <v>2023</v>
      </c>
      <c r="AF542" s="37">
        <f>VLOOKUP(AB542,Sheet2!$C$3:$E$8,3,FALSE)</f>
        <v>0.5</v>
      </c>
      <c r="AG542" s="11">
        <f t="shared" si="16"/>
        <v>3185.7</v>
      </c>
    </row>
    <row r="543" spans="1:33">
      <c r="A543" s="2">
        <f t="shared" si="17"/>
        <v>540</v>
      </c>
      <c r="B543" s="2">
        <v>176</v>
      </c>
      <c r="C543" s="3" t="s">
        <v>77</v>
      </c>
      <c r="D543" s="4" t="s">
        <v>145</v>
      </c>
      <c r="E543" s="4" t="s">
        <v>1163</v>
      </c>
      <c r="F543" s="2">
        <v>905</v>
      </c>
      <c r="G543" s="6"/>
      <c r="H543" s="5">
        <v>4</v>
      </c>
      <c r="I543" s="4" t="s">
        <v>22</v>
      </c>
      <c r="J543" s="15">
        <v>1588.4</v>
      </c>
      <c r="K543" s="16">
        <v>6353.6</v>
      </c>
      <c r="L543" s="17">
        <v>84839000</v>
      </c>
      <c r="M543" s="18">
        <v>7.4999999999999997E-2</v>
      </c>
      <c r="N543" s="16"/>
      <c r="O543" s="16"/>
      <c r="P543" s="16"/>
      <c r="Q543" s="18">
        <v>0.1</v>
      </c>
      <c r="R543" s="16"/>
      <c r="S543" s="19">
        <v>0.18</v>
      </c>
      <c r="T543" s="16" t="s">
        <v>23</v>
      </c>
      <c r="U543" s="20">
        <v>476.52</v>
      </c>
      <c r="V543" s="21"/>
      <c r="W543" s="21">
        <v>47.652000000000001</v>
      </c>
      <c r="X543" s="21">
        <v>1237.9989600000001</v>
      </c>
      <c r="Y543" s="22">
        <v>1762.1709600000002</v>
      </c>
      <c r="Z543" s="23">
        <v>171902524253</v>
      </c>
      <c r="AA543" s="24" t="s">
        <v>79</v>
      </c>
      <c r="AB543" t="s">
        <v>1810</v>
      </c>
      <c r="AC543">
        <v>2021</v>
      </c>
      <c r="AD543">
        <v>2023</v>
      </c>
      <c r="AF543" s="37">
        <f>VLOOKUP(AB543,Sheet2!$C$3:$E$8,3,FALSE)</f>
        <v>0.1</v>
      </c>
      <c r="AG543" s="11">
        <f t="shared" si="16"/>
        <v>5718.2400000000007</v>
      </c>
    </row>
    <row r="544" spans="1:33">
      <c r="A544" s="2">
        <f t="shared" si="17"/>
        <v>541</v>
      </c>
      <c r="B544" s="2">
        <v>147</v>
      </c>
      <c r="C544" s="3" t="s">
        <v>296</v>
      </c>
      <c r="D544" s="4" t="s">
        <v>1002</v>
      </c>
      <c r="E544" s="4" t="s">
        <v>1774</v>
      </c>
      <c r="F544" s="2">
        <v>1505</v>
      </c>
      <c r="G544" s="6"/>
      <c r="H544" s="33">
        <v>1</v>
      </c>
      <c r="I544" s="4" t="s">
        <v>22</v>
      </c>
      <c r="J544" s="15">
        <v>6352.55</v>
      </c>
      <c r="K544" s="16">
        <v>6352.55</v>
      </c>
      <c r="L544" s="17">
        <v>85049000</v>
      </c>
      <c r="M544" s="18">
        <v>7.4999999999999997E-2</v>
      </c>
      <c r="N544" s="16"/>
      <c r="O544" s="16"/>
      <c r="P544" s="16"/>
      <c r="Q544" s="18">
        <v>0.1</v>
      </c>
      <c r="R544" s="16"/>
      <c r="S544" s="19">
        <v>0.18</v>
      </c>
      <c r="T544" s="16" t="s">
        <v>1003</v>
      </c>
      <c r="U544" s="20">
        <v>476.44124999999997</v>
      </c>
      <c r="V544" s="21"/>
      <c r="W544" s="21">
        <v>47.644125000000003</v>
      </c>
      <c r="X544" s="21">
        <v>1237.7943674999999</v>
      </c>
      <c r="Y544" s="22">
        <v>1761.8797424999998</v>
      </c>
      <c r="Z544" s="23"/>
      <c r="AA544" s="24"/>
      <c r="AB544" t="s">
        <v>1810</v>
      </c>
      <c r="AC544">
        <v>2021</v>
      </c>
      <c r="AD544">
        <v>2023</v>
      </c>
      <c r="AF544" s="37">
        <f>VLOOKUP(AB544,Sheet2!$C$3:$E$8,3,FALSE)</f>
        <v>0.1</v>
      </c>
      <c r="AG544" s="11">
        <f t="shared" si="16"/>
        <v>5717.2950000000001</v>
      </c>
    </row>
    <row r="545" spans="1:33">
      <c r="A545" s="2">
        <f t="shared" si="17"/>
        <v>542</v>
      </c>
      <c r="B545" s="2">
        <v>88</v>
      </c>
      <c r="C545" s="3" t="s">
        <v>268</v>
      </c>
      <c r="D545" s="4" t="s">
        <v>335</v>
      </c>
      <c r="E545" s="4" t="s">
        <v>1327</v>
      </c>
      <c r="F545" s="2">
        <v>2291</v>
      </c>
      <c r="G545" s="6"/>
      <c r="H545" s="33">
        <v>4</v>
      </c>
      <c r="I545" s="4" t="s">
        <v>22</v>
      </c>
      <c r="J545" s="15">
        <v>1583</v>
      </c>
      <c r="K545" s="16">
        <v>6332</v>
      </c>
      <c r="L545" s="17">
        <v>85030090</v>
      </c>
      <c r="M545" s="18">
        <v>7.4999999999999997E-2</v>
      </c>
      <c r="N545" s="16"/>
      <c r="O545" s="16"/>
      <c r="P545" s="16"/>
      <c r="Q545" s="18">
        <v>0.1</v>
      </c>
      <c r="R545" s="16"/>
      <c r="S545" s="19">
        <v>0.18</v>
      </c>
      <c r="T545" s="16" t="s">
        <v>32</v>
      </c>
      <c r="U545" s="20">
        <v>474.9</v>
      </c>
      <c r="V545" s="21"/>
      <c r="W545" s="21">
        <v>47.49</v>
      </c>
      <c r="X545" s="21">
        <v>1233.7901999999999</v>
      </c>
      <c r="Y545" s="22">
        <v>1756.1801999999998</v>
      </c>
      <c r="Z545" s="23">
        <v>171801881672</v>
      </c>
      <c r="AA545" s="24" t="s">
        <v>270</v>
      </c>
      <c r="AB545" t="s">
        <v>1810</v>
      </c>
      <c r="AC545">
        <v>2021</v>
      </c>
      <c r="AD545">
        <v>2023</v>
      </c>
      <c r="AF545" s="37">
        <f>VLOOKUP(AB545,Sheet2!$C$3:$E$8,3,FALSE)</f>
        <v>0.1</v>
      </c>
      <c r="AG545" s="11">
        <f t="shared" si="16"/>
        <v>5698.8</v>
      </c>
    </row>
    <row r="546" spans="1:33">
      <c r="A546" s="2">
        <f t="shared" si="17"/>
        <v>543</v>
      </c>
      <c r="B546" s="2">
        <v>213</v>
      </c>
      <c r="C546" s="3" t="s">
        <v>395</v>
      </c>
      <c r="D546" s="4" t="s">
        <v>404</v>
      </c>
      <c r="E546" s="4" t="s">
        <v>1390</v>
      </c>
      <c r="F546" s="2">
        <v>2871</v>
      </c>
      <c r="G546" s="6"/>
      <c r="H546" s="33">
        <v>20</v>
      </c>
      <c r="I546" s="4" t="s">
        <v>22</v>
      </c>
      <c r="J546" s="15">
        <v>315.86500000000001</v>
      </c>
      <c r="K546" s="16">
        <v>6317.3</v>
      </c>
      <c r="L546" s="17">
        <v>85444210</v>
      </c>
      <c r="M546" s="18">
        <v>0.15</v>
      </c>
      <c r="N546" s="16"/>
      <c r="O546" s="16"/>
      <c r="P546" s="16"/>
      <c r="Q546" s="18">
        <v>0.1</v>
      </c>
      <c r="R546" s="16"/>
      <c r="S546" s="19">
        <v>0.18</v>
      </c>
      <c r="T546" s="16" t="s">
        <v>167</v>
      </c>
      <c r="U546" s="20">
        <v>947.59500000000003</v>
      </c>
      <c r="V546" s="21"/>
      <c r="W546" s="21">
        <v>94.759500000000003</v>
      </c>
      <c r="X546" s="21">
        <v>1324.7378100000001</v>
      </c>
      <c r="Y546" s="22">
        <v>2367.09231</v>
      </c>
      <c r="Z546" s="23">
        <v>171902723882</v>
      </c>
      <c r="AA546" s="24" t="s">
        <v>402</v>
      </c>
      <c r="AB546" t="s">
        <v>1813</v>
      </c>
      <c r="AC546">
        <v>2021</v>
      </c>
      <c r="AD546">
        <v>2023</v>
      </c>
      <c r="AF546" s="37">
        <f>VLOOKUP(AB546,Sheet2!$C$3:$E$8,3,FALSE)</f>
        <v>0.3</v>
      </c>
      <c r="AG546" s="11">
        <f t="shared" si="16"/>
        <v>4422.1099999999997</v>
      </c>
    </row>
    <row r="547" spans="1:33">
      <c r="A547" s="2">
        <f t="shared" si="17"/>
        <v>544</v>
      </c>
      <c r="B547" s="2">
        <v>237</v>
      </c>
      <c r="C547" s="3" t="s">
        <v>615</v>
      </c>
      <c r="D547" s="4" t="s">
        <v>648</v>
      </c>
      <c r="E547" s="4" t="s">
        <v>1576</v>
      </c>
      <c r="F547" s="2">
        <v>18356</v>
      </c>
      <c r="G547" s="6"/>
      <c r="H547" s="5">
        <v>1</v>
      </c>
      <c r="I547" s="4" t="s">
        <v>22</v>
      </c>
      <c r="J547" s="15">
        <v>6208.25</v>
      </c>
      <c r="K547" s="16">
        <v>6208.25</v>
      </c>
      <c r="L547" s="17">
        <v>84819090</v>
      </c>
      <c r="M547" s="18">
        <v>7.4999999999999997E-2</v>
      </c>
      <c r="N547" s="16"/>
      <c r="O547" s="16"/>
      <c r="P547" s="16"/>
      <c r="Q547" s="18">
        <v>0.1</v>
      </c>
      <c r="R547" s="16"/>
      <c r="S547" s="19">
        <v>0.18</v>
      </c>
      <c r="T547" s="16" t="s">
        <v>28</v>
      </c>
      <c r="U547" s="20">
        <v>465.61874999999998</v>
      </c>
      <c r="V547" s="21"/>
      <c r="W547" s="21">
        <v>46.561875000000001</v>
      </c>
      <c r="X547" s="21">
        <v>1209.6775124999999</v>
      </c>
      <c r="Y547" s="22">
        <v>1721.8581374999999</v>
      </c>
      <c r="Z547" s="30">
        <v>351800186603</v>
      </c>
      <c r="AA547" s="31">
        <v>3005002</v>
      </c>
      <c r="AB547" t="s">
        <v>1810</v>
      </c>
      <c r="AC547">
        <v>2021</v>
      </c>
      <c r="AD547">
        <v>2023</v>
      </c>
      <c r="AF547" s="37">
        <f>VLOOKUP(AB547,Sheet2!$C$3:$E$8,3,FALSE)</f>
        <v>0.1</v>
      </c>
      <c r="AG547" s="11">
        <f t="shared" si="16"/>
        <v>5587.4250000000002</v>
      </c>
    </row>
    <row r="548" spans="1:33">
      <c r="A548" s="2">
        <f t="shared" si="17"/>
        <v>545</v>
      </c>
      <c r="B548" s="2">
        <v>136</v>
      </c>
      <c r="C548" s="3" t="s">
        <v>586</v>
      </c>
      <c r="D548" s="4" t="s">
        <v>587</v>
      </c>
      <c r="E548" s="4" t="s">
        <v>1535</v>
      </c>
      <c r="F548" s="2">
        <v>7843</v>
      </c>
      <c r="G548" s="6"/>
      <c r="H548" s="33">
        <v>1</v>
      </c>
      <c r="I548" s="4" t="s">
        <v>22</v>
      </c>
      <c r="J548" s="15">
        <v>6132.76</v>
      </c>
      <c r="K548" s="16">
        <v>6132.76</v>
      </c>
      <c r="L548" s="17">
        <v>84799090</v>
      </c>
      <c r="M548" s="18">
        <v>7.4999999999999997E-2</v>
      </c>
      <c r="N548" s="16"/>
      <c r="O548" s="16"/>
      <c r="P548" s="16"/>
      <c r="Q548" s="18">
        <v>0.1</v>
      </c>
      <c r="R548" s="16"/>
      <c r="S548" s="19">
        <v>0.18</v>
      </c>
      <c r="T548" s="16" t="s">
        <v>59</v>
      </c>
      <c r="U548" s="20">
        <v>459.95699999999999</v>
      </c>
      <c r="V548" s="21"/>
      <c r="W548" s="21">
        <v>45.995699999999999</v>
      </c>
      <c r="X548" s="21">
        <v>1194.968286</v>
      </c>
      <c r="Y548" s="22">
        <v>1700.9209860000001</v>
      </c>
      <c r="Z548" s="30">
        <v>171902754354</v>
      </c>
      <c r="AA548" s="31" t="s">
        <v>588</v>
      </c>
      <c r="AB548" t="s">
        <v>1810</v>
      </c>
      <c r="AC548">
        <v>2021</v>
      </c>
      <c r="AD548">
        <v>2023</v>
      </c>
      <c r="AF548" s="37">
        <f>VLOOKUP(AB548,Sheet2!$C$3:$E$8,3,FALSE)</f>
        <v>0.1</v>
      </c>
      <c r="AG548" s="11">
        <f t="shared" si="16"/>
        <v>5519.4840000000004</v>
      </c>
    </row>
    <row r="549" spans="1:33">
      <c r="A549" s="2">
        <f t="shared" si="17"/>
        <v>546</v>
      </c>
      <c r="B549" s="2">
        <v>282</v>
      </c>
      <c r="C549" s="3" t="s">
        <v>434</v>
      </c>
      <c r="D549" s="4" t="s">
        <v>438</v>
      </c>
      <c r="E549" s="4" t="s">
        <v>1414</v>
      </c>
      <c r="F549" s="2">
        <v>4553</v>
      </c>
      <c r="G549" s="6"/>
      <c r="H549" s="33">
        <v>1</v>
      </c>
      <c r="I549" s="4" t="s">
        <v>22</v>
      </c>
      <c r="J549" s="15">
        <v>6086.87</v>
      </c>
      <c r="K549" s="16">
        <v>6086.87</v>
      </c>
      <c r="L549" s="17">
        <v>85369090</v>
      </c>
      <c r="M549" s="18">
        <v>0.1</v>
      </c>
      <c r="N549" s="16"/>
      <c r="O549" s="16"/>
      <c r="P549" s="16"/>
      <c r="Q549" s="18">
        <v>0.1</v>
      </c>
      <c r="R549" s="16"/>
      <c r="S549" s="19">
        <v>0.18</v>
      </c>
      <c r="T549" s="16" t="s">
        <v>31</v>
      </c>
      <c r="U549" s="20">
        <v>608.68700000000001</v>
      </c>
      <c r="V549" s="21"/>
      <c r="W549" s="21">
        <v>60.868700000000004</v>
      </c>
      <c r="X549" s="21">
        <v>1216.156626</v>
      </c>
      <c r="Y549" s="22">
        <v>1885.7123259999998</v>
      </c>
      <c r="Z549" s="30">
        <v>171802317444</v>
      </c>
      <c r="AA549" s="31">
        <v>1003749</v>
      </c>
      <c r="AB549" t="s">
        <v>1810</v>
      </c>
      <c r="AC549">
        <v>2021</v>
      </c>
      <c r="AD549">
        <v>2023</v>
      </c>
      <c r="AF549" s="37">
        <f>VLOOKUP(AB549,Sheet2!$C$3:$E$8,3,FALSE)</f>
        <v>0.1</v>
      </c>
      <c r="AG549" s="11">
        <f t="shared" si="16"/>
        <v>5478.183</v>
      </c>
    </row>
    <row r="550" spans="1:33">
      <c r="A550" s="2">
        <f t="shared" si="17"/>
        <v>547</v>
      </c>
      <c r="B550" s="2">
        <v>262</v>
      </c>
      <c r="C550" s="3" t="s">
        <v>177</v>
      </c>
      <c r="D550" s="4" t="s">
        <v>415</v>
      </c>
      <c r="E550" s="4" t="s">
        <v>1401</v>
      </c>
      <c r="F550" s="2">
        <v>3741</v>
      </c>
      <c r="G550" s="6"/>
      <c r="H550" s="33">
        <v>2</v>
      </c>
      <c r="I550" s="4" t="s">
        <v>22</v>
      </c>
      <c r="J550" s="15">
        <v>3040.4</v>
      </c>
      <c r="K550" s="16">
        <v>6080.8</v>
      </c>
      <c r="L550" s="17">
        <v>73182910</v>
      </c>
      <c r="M550" s="18">
        <v>0.15</v>
      </c>
      <c r="N550" s="16"/>
      <c r="O550" s="16"/>
      <c r="P550" s="16"/>
      <c r="Q550" s="18">
        <v>0.1</v>
      </c>
      <c r="R550" s="16"/>
      <c r="S550" s="19">
        <v>0.18</v>
      </c>
      <c r="T550" s="16" t="s">
        <v>36</v>
      </c>
      <c r="U550" s="20">
        <v>912.12</v>
      </c>
      <c r="V550" s="21"/>
      <c r="W550" s="21">
        <v>91.212000000000003</v>
      </c>
      <c r="X550" s="21">
        <v>1275.1437600000002</v>
      </c>
      <c r="Y550" s="22">
        <v>2278.4757600000003</v>
      </c>
      <c r="Z550" s="30">
        <v>172000416210</v>
      </c>
      <c r="AA550" s="31" t="s">
        <v>179</v>
      </c>
      <c r="AB550" t="s">
        <v>1810</v>
      </c>
      <c r="AC550">
        <v>2021</v>
      </c>
      <c r="AD550">
        <v>2023</v>
      </c>
      <c r="AF550" s="37">
        <f>VLOOKUP(AB550,Sheet2!$C$3:$E$8,3,FALSE)</f>
        <v>0.1</v>
      </c>
      <c r="AG550" s="11">
        <f t="shared" si="16"/>
        <v>5472.72</v>
      </c>
    </row>
    <row r="551" spans="1:33">
      <c r="A551" s="2">
        <f t="shared" si="17"/>
        <v>548</v>
      </c>
      <c r="B551" s="2">
        <v>131</v>
      </c>
      <c r="C551" s="3" t="s">
        <v>612</v>
      </c>
      <c r="D551" s="4" t="s">
        <v>969</v>
      </c>
      <c r="E551" s="4" t="s">
        <v>1758</v>
      </c>
      <c r="F551" s="2">
        <v>936</v>
      </c>
      <c r="G551" s="6"/>
      <c r="H551" s="5">
        <v>6</v>
      </c>
      <c r="I551" s="4" t="s">
        <v>22</v>
      </c>
      <c r="J551" s="15">
        <v>6054.6599999999899</v>
      </c>
      <c r="K551" s="16">
        <v>6054.6599999999899</v>
      </c>
      <c r="L551" s="17">
        <v>84818030</v>
      </c>
      <c r="M551" s="18">
        <v>7.4999999999999997E-2</v>
      </c>
      <c r="N551" s="16"/>
      <c r="O551" s="16"/>
      <c r="P551" s="16"/>
      <c r="Q551" s="18">
        <v>0.1</v>
      </c>
      <c r="R551" s="16"/>
      <c r="S551" s="19">
        <v>0.18</v>
      </c>
      <c r="T551" s="16" t="s">
        <v>970</v>
      </c>
      <c r="U551" s="20">
        <v>454.09949999999924</v>
      </c>
      <c r="V551" s="21"/>
      <c r="W551" s="21">
        <v>45.409949999999924</v>
      </c>
      <c r="X551" s="21">
        <v>1179.7505009999979</v>
      </c>
      <c r="Y551" s="22">
        <v>1679.259950999997</v>
      </c>
      <c r="Z551" s="27"/>
      <c r="AA551" s="28"/>
      <c r="AB551" t="s">
        <v>1811</v>
      </c>
      <c r="AC551">
        <v>2021</v>
      </c>
      <c r="AD551">
        <v>2023</v>
      </c>
      <c r="AF551" s="37">
        <f>VLOOKUP(AB551,Sheet2!$C$3:$E$8,3,FALSE)</f>
        <v>0.5</v>
      </c>
      <c r="AG551" s="11">
        <f t="shared" si="16"/>
        <v>3027.3299999999949</v>
      </c>
    </row>
    <row r="552" spans="1:33">
      <c r="A552" s="2">
        <f t="shared" si="17"/>
        <v>549</v>
      </c>
      <c r="B552" s="2">
        <v>106</v>
      </c>
      <c r="C552" s="3" t="s">
        <v>448</v>
      </c>
      <c r="D552" s="4" t="s">
        <v>553</v>
      </c>
      <c r="E552" s="4" t="s">
        <v>1507</v>
      </c>
      <c r="F552" s="2">
        <v>7253</v>
      </c>
      <c r="G552" s="6"/>
      <c r="H552" s="33">
        <v>2</v>
      </c>
      <c r="I552" s="4" t="s">
        <v>22</v>
      </c>
      <c r="J552" s="15">
        <v>2961</v>
      </c>
      <c r="K552" s="16">
        <v>5922</v>
      </c>
      <c r="L552" s="17">
        <v>73269099</v>
      </c>
      <c r="M552" s="18">
        <v>0.25</v>
      </c>
      <c r="N552" s="16"/>
      <c r="O552" s="16"/>
      <c r="P552" s="16"/>
      <c r="Q552" s="18">
        <v>0.1</v>
      </c>
      <c r="R552" s="16"/>
      <c r="S552" s="19">
        <v>0.18</v>
      </c>
      <c r="T552" s="16" t="s">
        <v>60</v>
      </c>
      <c r="U552" s="20">
        <v>1480.5</v>
      </c>
      <c r="V552" s="21"/>
      <c r="W552" s="21">
        <v>148.05000000000001</v>
      </c>
      <c r="X552" s="21">
        <v>1359.0989999999999</v>
      </c>
      <c r="Y552" s="22">
        <v>2987.6489999999999</v>
      </c>
      <c r="Z552" s="30">
        <v>171801924210</v>
      </c>
      <c r="AA552" s="31" t="s">
        <v>450</v>
      </c>
      <c r="AB552" t="s">
        <v>1810</v>
      </c>
      <c r="AC552">
        <v>2021</v>
      </c>
      <c r="AD552">
        <v>2023</v>
      </c>
      <c r="AF552" s="37">
        <f>VLOOKUP(AB552,Sheet2!$C$3:$E$8,3,FALSE)</f>
        <v>0.1</v>
      </c>
      <c r="AG552" s="11">
        <f t="shared" si="16"/>
        <v>5329.8</v>
      </c>
    </row>
    <row r="553" spans="1:33">
      <c r="A553" s="2">
        <f t="shared" si="17"/>
        <v>550</v>
      </c>
      <c r="B553" s="2">
        <v>97</v>
      </c>
      <c r="C553" s="3" t="s">
        <v>448</v>
      </c>
      <c r="D553" s="4" t="s">
        <v>544</v>
      </c>
      <c r="E553" s="4" t="s">
        <v>1498</v>
      </c>
      <c r="F553" s="2">
        <v>7244</v>
      </c>
      <c r="G553" s="6"/>
      <c r="H553" s="33">
        <v>1</v>
      </c>
      <c r="I553" s="4" t="s">
        <v>22</v>
      </c>
      <c r="J553" s="15">
        <v>5661.26</v>
      </c>
      <c r="K553" s="16">
        <v>5661.26</v>
      </c>
      <c r="L553" s="17">
        <v>84229090</v>
      </c>
      <c r="M553" s="18">
        <v>7.4999999999999997E-2</v>
      </c>
      <c r="N553" s="16"/>
      <c r="O553" s="16"/>
      <c r="P553" s="16"/>
      <c r="Q553" s="18">
        <v>0.1</v>
      </c>
      <c r="R553" s="16"/>
      <c r="S553" s="19">
        <v>0.18</v>
      </c>
      <c r="T553" s="16" t="s">
        <v>496</v>
      </c>
      <c r="U553" s="20">
        <v>424.59449999999998</v>
      </c>
      <c r="V553" s="21"/>
      <c r="W553" s="21">
        <v>42.459450000000004</v>
      </c>
      <c r="X553" s="21">
        <v>1103.0965110000002</v>
      </c>
      <c r="Y553" s="22">
        <v>1570.1504610000002</v>
      </c>
      <c r="Z553" s="30">
        <v>171801924210</v>
      </c>
      <c r="AA553" s="31" t="s">
        <v>450</v>
      </c>
      <c r="AB553" t="s">
        <v>1810</v>
      </c>
      <c r="AC553">
        <v>2021</v>
      </c>
      <c r="AD553">
        <v>2023</v>
      </c>
      <c r="AF553" s="37">
        <f>VLOOKUP(AB553,Sheet2!$C$3:$E$8,3,FALSE)</f>
        <v>0.1</v>
      </c>
      <c r="AG553" s="11">
        <f t="shared" si="16"/>
        <v>5095.134</v>
      </c>
    </row>
    <row r="554" spans="1:33">
      <c r="A554" s="2">
        <f t="shared" si="17"/>
        <v>551</v>
      </c>
      <c r="B554" s="2">
        <v>97</v>
      </c>
      <c r="C554" s="3" t="s">
        <v>268</v>
      </c>
      <c r="D554" s="4" t="s">
        <v>344</v>
      </c>
      <c r="E554" s="4" t="s">
        <v>1336</v>
      </c>
      <c r="F554" s="2">
        <v>2303</v>
      </c>
      <c r="G554" s="6"/>
      <c r="H554" s="33">
        <v>1</v>
      </c>
      <c r="I554" s="4" t="s">
        <v>22</v>
      </c>
      <c r="J554" s="15">
        <v>5655.86</v>
      </c>
      <c r="K554" s="16">
        <v>5655.86</v>
      </c>
      <c r="L554" s="17">
        <v>85030090</v>
      </c>
      <c r="M554" s="18">
        <v>7.4999999999999997E-2</v>
      </c>
      <c r="N554" s="16"/>
      <c r="O554" s="16"/>
      <c r="P554" s="16"/>
      <c r="Q554" s="18">
        <v>0.1</v>
      </c>
      <c r="R554" s="16"/>
      <c r="S554" s="19">
        <v>0.18</v>
      </c>
      <c r="T554" s="16" t="s">
        <v>32</v>
      </c>
      <c r="U554" s="20">
        <v>424.18949999999995</v>
      </c>
      <c r="V554" s="21"/>
      <c r="W554" s="21">
        <v>42.418949999999995</v>
      </c>
      <c r="X554" s="21">
        <v>1102.0443209999999</v>
      </c>
      <c r="Y554" s="22">
        <v>1568.6527709999998</v>
      </c>
      <c r="Z554" s="30">
        <v>171802178892</v>
      </c>
      <c r="AA554" s="31" t="s">
        <v>307</v>
      </c>
      <c r="AB554" t="s">
        <v>1810</v>
      </c>
      <c r="AC554">
        <v>2021</v>
      </c>
      <c r="AD554">
        <v>2023</v>
      </c>
      <c r="AF554" s="37">
        <f>VLOOKUP(AB554,Sheet2!$C$3:$E$8,3,FALSE)</f>
        <v>0.1</v>
      </c>
      <c r="AG554" s="11">
        <f t="shared" si="16"/>
        <v>5090.2739999999994</v>
      </c>
    </row>
    <row r="555" spans="1:33">
      <c r="A555" s="2">
        <f t="shared" si="17"/>
        <v>552</v>
      </c>
      <c r="B555" s="2">
        <v>250</v>
      </c>
      <c r="C555" s="3" t="s">
        <v>615</v>
      </c>
      <c r="D555" s="4" t="s">
        <v>658</v>
      </c>
      <c r="E555" s="4" t="s">
        <v>1586</v>
      </c>
      <c r="F555" s="2">
        <v>18639</v>
      </c>
      <c r="G555" s="6"/>
      <c r="H555" s="33">
        <v>5</v>
      </c>
      <c r="I555" s="4" t="s">
        <v>22</v>
      </c>
      <c r="J555" s="15">
        <v>1129.1860000000001</v>
      </c>
      <c r="K555" s="16">
        <v>5645.93</v>
      </c>
      <c r="L555" s="17">
        <v>84819090</v>
      </c>
      <c r="M555" s="18">
        <v>7.4999999999999997E-2</v>
      </c>
      <c r="N555" s="16"/>
      <c r="O555" s="16"/>
      <c r="P555" s="16"/>
      <c r="Q555" s="18">
        <v>0.1</v>
      </c>
      <c r="R555" s="16"/>
      <c r="S555" s="19">
        <v>0.18</v>
      </c>
      <c r="T555" s="16" t="s">
        <v>28</v>
      </c>
      <c r="U555" s="20">
        <v>423.44475</v>
      </c>
      <c r="V555" s="21"/>
      <c r="W555" s="21">
        <v>42.344475000000003</v>
      </c>
      <c r="X555" s="21">
        <v>1100.1094604999998</v>
      </c>
      <c r="Y555" s="22">
        <v>1565.8986854999998</v>
      </c>
      <c r="Z555" s="30">
        <v>351800186603</v>
      </c>
      <c r="AA555" s="31">
        <v>3005002</v>
      </c>
      <c r="AB555" t="s">
        <v>1810</v>
      </c>
      <c r="AC555">
        <v>2021</v>
      </c>
      <c r="AD555">
        <v>2023</v>
      </c>
      <c r="AF555" s="37">
        <f>VLOOKUP(AB555,Sheet2!$C$3:$E$8,3,FALSE)</f>
        <v>0.1</v>
      </c>
      <c r="AG555" s="11">
        <f t="shared" si="16"/>
        <v>5081.3370000000004</v>
      </c>
    </row>
    <row r="556" spans="1:33">
      <c r="A556" s="2">
        <f t="shared" si="17"/>
        <v>553</v>
      </c>
      <c r="B556" s="2">
        <v>236</v>
      </c>
      <c r="C556" s="3" t="s">
        <v>615</v>
      </c>
      <c r="D556" s="4" t="s">
        <v>647</v>
      </c>
      <c r="E556" s="4" t="s">
        <v>1575</v>
      </c>
      <c r="F556" s="2">
        <v>18354</v>
      </c>
      <c r="G556" s="6"/>
      <c r="H556" s="5">
        <v>1</v>
      </c>
      <c r="I556" s="4" t="s">
        <v>22</v>
      </c>
      <c r="J556" s="15">
        <v>5644.42</v>
      </c>
      <c r="K556" s="16">
        <v>5644.42</v>
      </c>
      <c r="L556" s="17">
        <v>84819090</v>
      </c>
      <c r="M556" s="18">
        <v>7.4999999999999997E-2</v>
      </c>
      <c r="N556" s="16"/>
      <c r="O556" s="16"/>
      <c r="P556" s="16"/>
      <c r="Q556" s="18">
        <v>0.1</v>
      </c>
      <c r="R556" s="16"/>
      <c r="S556" s="19">
        <v>0.18</v>
      </c>
      <c r="T556" s="16" t="s">
        <v>28</v>
      </c>
      <c r="U556" s="20">
        <v>423.33150000000001</v>
      </c>
      <c r="V556" s="21"/>
      <c r="W556" s="21">
        <v>42.333150000000003</v>
      </c>
      <c r="X556" s="21">
        <v>1099.815237</v>
      </c>
      <c r="Y556" s="22">
        <v>1565.479887</v>
      </c>
      <c r="Z556" s="30">
        <v>351800186603</v>
      </c>
      <c r="AA556" s="31">
        <v>3005002</v>
      </c>
      <c r="AB556" t="s">
        <v>1810</v>
      </c>
      <c r="AC556">
        <v>2021</v>
      </c>
      <c r="AD556">
        <v>2023</v>
      </c>
      <c r="AF556" s="37">
        <f>VLOOKUP(AB556,Sheet2!$C$3:$E$8,3,FALSE)</f>
        <v>0.1</v>
      </c>
      <c r="AG556" s="11">
        <f t="shared" si="16"/>
        <v>5079.9780000000001</v>
      </c>
    </row>
    <row r="557" spans="1:33">
      <c r="A557" s="2">
        <f t="shared" si="17"/>
        <v>554</v>
      </c>
      <c r="B557" s="2">
        <v>107</v>
      </c>
      <c r="C557" s="3" t="s">
        <v>448</v>
      </c>
      <c r="D557" s="4" t="s">
        <v>554</v>
      </c>
      <c r="E557" s="4" t="s">
        <v>1508</v>
      </c>
      <c r="F557" s="2">
        <v>7254</v>
      </c>
      <c r="G557" s="6"/>
      <c r="H557" s="33">
        <v>2</v>
      </c>
      <c r="I557" s="4" t="s">
        <v>22</v>
      </c>
      <c r="J557" s="15">
        <v>2716.5450000000001</v>
      </c>
      <c r="K557" s="16">
        <v>5433.09</v>
      </c>
      <c r="L557" s="17">
        <v>73269099</v>
      </c>
      <c r="M557" s="18">
        <v>0.25</v>
      </c>
      <c r="N557" s="16"/>
      <c r="O557" s="16"/>
      <c r="P557" s="16"/>
      <c r="Q557" s="18">
        <v>0.1</v>
      </c>
      <c r="R557" s="16"/>
      <c r="S557" s="19">
        <v>0.18</v>
      </c>
      <c r="T557" s="16" t="s">
        <v>60</v>
      </c>
      <c r="U557" s="20">
        <v>1358.2725</v>
      </c>
      <c r="V557" s="21"/>
      <c r="W557" s="21">
        <v>135.82725000000002</v>
      </c>
      <c r="X557" s="21">
        <v>1246.894155</v>
      </c>
      <c r="Y557" s="22">
        <v>2740.9939050000003</v>
      </c>
      <c r="Z557" s="30">
        <v>171801924210</v>
      </c>
      <c r="AA557" s="31" t="s">
        <v>450</v>
      </c>
      <c r="AB557" t="s">
        <v>1810</v>
      </c>
      <c r="AC557">
        <v>2021</v>
      </c>
      <c r="AD557">
        <v>2023</v>
      </c>
      <c r="AF557" s="37">
        <f>VLOOKUP(AB557,Sheet2!$C$3:$E$8,3,FALSE)</f>
        <v>0.1</v>
      </c>
      <c r="AG557" s="11">
        <f t="shared" si="16"/>
        <v>4889.7809999999999</v>
      </c>
    </row>
    <row r="558" spans="1:33">
      <c r="A558" s="2">
        <f t="shared" si="17"/>
        <v>555</v>
      </c>
      <c r="B558" s="2">
        <v>220</v>
      </c>
      <c r="C558" s="3" t="s">
        <v>395</v>
      </c>
      <c r="D558" s="4" t="s">
        <v>411</v>
      </c>
      <c r="E558" s="4" t="s">
        <v>1397</v>
      </c>
      <c r="F558" s="2">
        <v>2878</v>
      </c>
      <c r="G558" s="6"/>
      <c r="H558" s="33">
        <v>2</v>
      </c>
      <c r="I558" s="4" t="s">
        <v>22</v>
      </c>
      <c r="J558" s="15">
        <v>2684.85</v>
      </c>
      <c r="K558" s="16">
        <v>5369.7</v>
      </c>
      <c r="L558" s="17">
        <v>73251000</v>
      </c>
      <c r="M558" s="18">
        <v>0.15</v>
      </c>
      <c r="N558" s="16"/>
      <c r="O558" s="16"/>
      <c r="P558" s="16"/>
      <c r="Q558" s="18">
        <v>0.1</v>
      </c>
      <c r="R558" s="16"/>
      <c r="S558" s="19">
        <v>0.18</v>
      </c>
      <c r="T558" s="16" t="s">
        <v>216</v>
      </c>
      <c r="U558" s="20">
        <v>805.45499999999993</v>
      </c>
      <c r="V558" s="21"/>
      <c r="W558" s="21">
        <v>80.545500000000004</v>
      </c>
      <c r="X558" s="21">
        <v>1126.0260899999998</v>
      </c>
      <c r="Y558" s="22">
        <v>2012.0265899999997</v>
      </c>
      <c r="Z558" s="30">
        <v>171902723882</v>
      </c>
      <c r="AA558" s="31" t="s">
        <v>402</v>
      </c>
      <c r="AB558" t="s">
        <v>1813</v>
      </c>
      <c r="AC558">
        <v>2021</v>
      </c>
      <c r="AD558">
        <v>2023</v>
      </c>
      <c r="AF558" s="37">
        <f>VLOOKUP(AB558,Sheet2!$C$3:$E$8,3,FALSE)</f>
        <v>0.3</v>
      </c>
      <c r="AG558" s="11">
        <f t="shared" si="16"/>
        <v>3758.7899999999995</v>
      </c>
    </row>
    <row r="559" spans="1:33">
      <c r="A559" s="2">
        <f t="shared" si="17"/>
        <v>556</v>
      </c>
      <c r="B559" s="2">
        <v>160</v>
      </c>
      <c r="C559" s="3" t="s">
        <v>37</v>
      </c>
      <c r="D559" s="4" t="s">
        <v>129</v>
      </c>
      <c r="E559" s="4" t="s">
        <v>1147</v>
      </c>
      <c r="F559" s="2">
        <v>800</v>
      </c>
      <c r="G559" s="6"/>
      <c r="H559" s="33">
        <v>1</v>
      </c>
      <c r="I559" s="4" t="s">
        <v>22</v>
      </c>
      <c r="J559" s="15">
        <v>5278.8</v>
      </c>
      <c r="K559" s="16">
        <v>5278.8</v>
      </c>
      <c r="L559" s="17">
        <v>40169340</v>
      </c>
      <c r="M559" s="18">
        <v>0.1</v>
      </c>
      <c r="N559" s="16"/>
      <c r="O559" s="16"/>
      <c r="P559" s="16"/>
      <c r="Q559" s="18">
        <v>0.1</v>
      </c>
      <c r="R559" s="16"/>
      <c r="S559" s="19">
        <v>0.18</v>
      </c>
      <c r="T559" s="16" t="s">
        <v>40</v>
      </c>
      <c r="U559" s="20">
        <v>527.88</v>
      </c>
      <c r="V559" s="21"/>
      <c r="W559" s="21">
        <v>52.788000000000004</v>
      </c>
      <c r="X559" s="21">
        <v>1054.70424</v>
      </c>
      <c r="Y559" s="22">
        <v>1635.3722400000001</v>
      </c>
      <c r="Z559" s="30">
        <v>171901200074</v>
      </c>
      <c r="AA559" s="31" t="s">
        <v>83</v>
      </c>
      <c r="AB559" t="s">
        <v>1810</v>
      </c>
      <c r="AC559">
        <v>2021</v>
      </c>
      <c r="AD559">
        <v>2023</v>
      </c>
      <c r="AF559" s="37">
        <f>VLOOKUP(AB559,Sheet2!$C$3:$E$8,3,FALSE)</f>
        <v>0.1</v>
      </c>
      <c r="AG559" s="11">
        <f t="shared" si="16"/>
        <v>4750.92</v>
      </c>
    </row>
    <row r="560" spans="1:33">
      <c r="A560" s="2">
        <f t="shared" si="17"/>
        <v>557</v>
      </c>
      <c r="B560" s="2">
        <v>127</v>
      </c>
      <c r="C560" s="3" t="s">
        <v>37</v>
      </c>
      <c r="D560" s="4" t="s">
        <v>93</v>
      </c>
      <c r="E560" s="4" t="s">
        <v>1115</v>
      </c>
      <c r="F560" s="2">
        <v>519</v>
      </c>
      <c r="G560" s="6"/>
      <c r="H560" s="5">
        <v>1</v>
      </c>
      <c r="I560" s="4" t="s">
        <v>22</v>
      </c>
      <c r="J560" s="15">
        <v>5088</v>
      </c>
      <c r="K560" s="16">
        <v>5088</v>
      </c>
      <c r="L560" s="17">
        <v>84833000</v>
      </c>
      <c r="M560" s="18">
        <v>7.4999999999999997E-2</v>
      </c>
      <c r="N560" s="16"/>
      <c r="O560" s="16"/>
      <c r="P560" s="16"/>
      <c r="Q560" s="18">
        <v>0.1</v>
      </c>
      <c r="R560" s="16"/>
      <c r="S560" s="19">
        <v>0.18</v>
      </c>
      <c r="T560" s="16" t="s">
        <v>23</v>
      </c>
      <c r="U560" s="20">
        <v>381.59999999999997</v>
      </c>
      <c r="V560" s="21"/>
      <c r="W560" s="21">
        <v>38.159999999999997</v>
      </c>
      <c r="X560" s="21">
        <v>991.39679999999998</v>
      </c>
      <c r="Y560" s="22">
        <v>1411.1568</v>
      </c>
      <c r="Z560" s="30">
        <v>171901200074</v>
      </c>
      <c r="AA560" s="31" t="s">
        <v>83</v>
      </c>
      <c r="AB560" t="s">
        <v>1810</v>
      </c>
      <c r="AC560">
        <v>2021</v>
      </c>
      <c r="AD560">
        <v>2023</v>
      </c>
      <c r="AF560" s="37">
        <f>VLOOKUP(AB560,Sheet2!$C$3:$E$8,3,FALSE)</f>
        <v>0.1</v>
      </c>
      <c r="AG560" s="11">
        <f t="shared" si="16"/>
        <v>4579.2</v>
      </c>
    </row>
    <row r="561" spans="1:33">
      <c r="A561" s="2">
        <f t="shared" si="17"/>
        <v>558</v>
      </c>
      <c r="B561" s="2">
        <v>96</v>
      </c>
      <c r="C561" s="3" t="s">
        <v>268</v>
      </c>
      <c r="D561" s="4" t="s">
        <v>343</v>
      </c>
      <c r="E561" s="4" t="s">
        <v>1335</v>
      </c>
      <c r="F561" s="2">
        <v>2302</v>
      </c>
      <c r="G561" s="6"/>
      <c r="H561" s="33">
        <v>1</v>
      </c>
      <c r="I561" s="4" t="s">
        <v>22</v>
      </c>
      <c r="J561" s="15">
        <v>5029.96</v>
      </c>
      <c r="K561" s="16">
        <v>5029.96</v>
      </c>
      <c r="L561" s="17">
        <v>85030090</v>
      </c>
      <c r="M561" s="18">
        <v>7.4999999999999997E-2</v>
      </c>
      <c r="N561" s="16"/>
      <c r="O561" s="16"/>
      <c r="P561" s="16"/>
      <c r="Q561" s="18">
        <v>0.1</v>
      </c>
      <c r="R561" s="16"/>
      <c r="S561" s="19">
        <v>0.18</v>
      </c>
      <c r="T561" s="16" t="s">
        <v>32</v>
      </c>
      <c r="U561" s="20">
        <v>377.24700000000001</v>
      </c>
      <c r="V561" s="21"/>
      <c r="W561" s="21">
        <v>37.724700000000006</v>
      </c>
      <c r="X561" s="21">
        <v>980.08770600000003</v>
      </c>
      <c r="Y561" s="22">
        <v>1395.0594060000001</v>
      </c>
      <c r="Z561" s="30">
        <v>171802178892</v>
      </c>
      <c r="AA561" s="31" t="s">
        <v>307</v>
      </c>
      <c r="AB561" t="s">
        <v>1810</v>
      </c>
      <c r="AC561">
        <v>2021</v>
      </c>
      <c r="AD561">
        <v>2023</v>
      </c>
      <c r="AF561" s="37">
        <f>VLOOKUP(AB561,Sheet2!$C$3:$E$8,3,FALSE)</f>
        <v>0.1</v>
      </c>
      <c r="AG561" s="11">
        <f t="shared" si="16"/>
        <v>4526.9639999999999</v>
      </c>
    </row>
    <row r="562" spans="1:33">
      <c r="A562" s="2">
        <f t="shared" si="17"/>
        <v>559</v>
      </c>
      <c r="B562" s="2">
        <v>143</v>
      </c>
      <c r="C562" s="3" t="s">
        <v>586</v>
      </c>
      <c r="D562" s="4" t="s">
        <v>595</v>
      </c>
      <c r="E562" s="4" t="s">
        <v>1542</v>
      </c>
      <c r="F562" s="2">
        <v>7850</v>
      </c>
      <c r="G562" s="6"/>
      <c r="H562" s="33">
        <v>1</v>
      </c>
      <c r="I562" s="4" t="s">
        <v>22</v>
      </c>
      <c r="J562" s="15">
        <v>4906.21</v>
      </c>
      <c r="K562" s="16">
        <v>4906.21</v>
      </c>
      <c r="L562" s="17">
        <v>84799090</v>
      </c>
      <c r="M562" s="18">
        <v>7.4999999999999997E-2</v>
      </c>
      <c r="N562" s="16"/>
      <c r="O562" s="16"/>
      <c r="P562" s="16"/>
      <c r="Q562" s="18">
        <v>0.1</v>
      </c>
      <c r="R562" s="16"/>
      <c r="S562" s="19">
        <v>0.18</v>
      </c>
      <c r="T562" s="16" t="s">
        <v>59</v>
      </c>
      <c r="U562" s="20">
        <v>367.96575000000001</v>
      </c>
      <c r="V562" s="21"/>
      <c r="W562" s="21">
        <v>36.796575000000004</v>
      </c>
      <c r="X562" s="21">
        <v>955.97501850000003</v>
      </c>
      <c r="Y562" s="22">
        <v>1360.7373435</v>
      </c>
      <c r="Z562" s="30">
        <v>171902754354</v>
      </c>
      <c r="AA562" s="31" t="s">
        <v>588</v>
      </c>
      <c r="AB562" t="s">
        <v>1813</v>
      </c>
      <c r="AC562">
        <v>2021</v>
      </c>
      <c r="AD562">
        <v>2023</v>
      </c>
      <c r="AF562" s="37">
        <f>VLOOKUP(AB562,Sheet2!$C$3:$E$8,3,FALSE)</f>
        <v>0.3</v>
      </c>
      <c r="AG562" s="11">
        <f t="shared" si="16"/>
        <v>3434.3469999999998</v>
      </c>
    </row>
    <row r="563" spans="1:33">
      <c r="A563" s="2">
        <f t="shared" si="17"/>
        <v>560</v>
      </c>
      <c r="B563" s="2">
        <v>88</v>
      </c>
      <c r="C563" s="3" t="s">
        <v>448</v>
      </c>
      <c r="D563" s="4" t="s">
        <v>534</v>
      </c>
      <c r="E563" s="4" t="s">
        <v>1489</v>
      </c>
      <c r="F563" s="2">
        <v>7233</v>
      </c>
      <c r="G563" s="6"/>
      <c r="H563" s="33">
        <v>1</v>
      </c>
      <c r="I563" s="4" t="s">
        <v>22</v>
      </c>
      <c r="J563" s="15">
        <v>4844.55</v>
      </c>
      <c r="K563" s="16">
        <v>4844.55</v>
      </c>
      <c r="L563" s="17">
        <v>76169990</v>
      </c>
      <c r="M563" s="18">
        <v>0.1</v>
      </c>
      <c r="N563" s="16"/>
      <c r="O563" s="16"/>
      <c r="P563" s="16"/>
      <c r="Q563" s="18">
        <v>0.1</v>
      </c>
      <c r="R563" s="16"/>
      <c r="S563" s="19">
        <v>0.18</v>
      </c>
      <c r="T563" s="16" t="s">
        <v>469</v>
      </c>
      <c r="U563" s="20">
        <v>484.45500000000004</v>
      </c>
      <c r="V563" s="21"/>
      <c r="W563" s="21">
        <v>48.44550000000001</v>
      </c>
      <c r="X563" s="21">
        <v>967.94108999999992</v>
      </c>
      <c r="Y563" s="22">
        <v>1500.84159</v>
      </c>
      <c r="Z563" s="30">
        <v>171901581493</v>
      </c>
      <c r="AA563" s="31" t="s">
        <v>507</v>
      </c>
      <c r="AB563" t="s">
        <v>1810</v>
      </c>
      <c r="AC563">
        <v>2021</v>
      </c>
      <c r="AD563">
        <v>2023</v>
      </c>
      <c r="AF563" s="37">
        <f>VLOOKUP(AB563,Sheet2!$C$3:$E$8,3,FALSE)</f>
        <v>0.1</v>
      </c>
      <c r="AG563" s="11">
        <f t="shared" si="16"/>
        <v>4360.0950000000003</v>
      </c>
    </row>
    <row r="564" spans="1:33">
      <c r="A564" s="2">
        <f t="shared" si="17"/>
        <v>561</v>
      </c>
      <c r="B564" s="2">
        <v>182</v>
      </c>
      <c r="C564" s="3" t="s">
        <v>37</v>
      </c>
      <c r="D564" s="4" t="s">
        <v>152</v>
      </c>
      <c r="E564" s="4" t="s">
        <v>1169</v>
      </c>
      <c r="F564" s="2">
        <v>1045</v>
      </c>
      <c r="G564" s="6"/>
      <c r="H564" s="5">
        <v>1</v>
      </c>
      <c r="I564" s="4" t="s">
        <v>22</v>
      </c>
      <c r="J564" s="15">
        <v>4833.6000000000004</v>
      </c>
      <c r="K564" s="16">
        <v>4833.6000000000004</v>
      </c>
      <c r="L564" s="17">
        <v>73182990</v>
      </c>
      <c r="M564" s="18">
        <v>0.25</v>
      </c>
      <c r="N564" s="16"/>
      <c r="O564" s="16"/>
      <c r="P564" s="16"/>
      <c r="Q564" s="18">
        <v>0.1</v>
      </c>
      <c r="R564" s="16"/>
      <c r="S564" s="19">
        <v>0.18</v>
      </c>
      <c r="T564" s="16" t="s">
        <v>36</v>
      </c>
      <c r="U564" s="20">
        <v>1208.4000000000001</v>
      </c>
      <c r="V564" s="21"/>
      <c r="W564" s="21">
        <v>120.84000000000002</v>
      </c>
      <c r="X564" s="21">
        <v>1109.3111999999999</v>
      </c>
      <c r="Y564" s="22">
        <v>2438.5511999999999</v>
      </c>
      <c r="Z564" s="30">
        <v>171901200074</v>
      </c>
      <c r="AA564" s="31" t="s">
        <v>83</v>
      </c>
      <c r="AB564" t="s">
        <v>1810</v>
      </c>
      <c r="AC564">
        <v>2021</v>
      </c>
      <c r="AD564">
        <v>2023</v>
      </c>
      <c r="AF564" s="37">
        <f>VLOOKUP(AB564,Sheet2!$C$3:$E$8,3,FALSE)</f>
        <v>0.1</v>
      </c>
      <c r="AG564" s="11">
        <f t="shared" si="16"/>
        <v>4350.2400000000007</v>
      </c>
    </row>
    <row r="565" spans="1:33">
      <c r="A565" s="2">
        <f t="shared" si="17"/>
        <v>562</v>
      </c>
      <c r="B565" s="2">
        <v>281</v>
      </c>
      <c r="C565" s="3" t="s">
        <v>37</v>
      </c>
      <c r="D565" s="4" t="s">
        <v>249</v>
      </c>
      <c r="E565" s="4" t="s">
        <v>1258</v>
      </c>
      <c r="F565" s="2">
        <v>1325</v>
      </c>
      <c r="G565" s="6"/>
      <c r="H565" s="5">
        <v>2</v>
      </c>
      <c r="I565" s="4" t="s">
        <v>22</v>
      </c>
      <c r="J565" s="15">
        <v>2416.8000000000002</v>
      </c>
      <c r="K565" s="16">
        <v>4833.6000000000004</v>
      </c>
      <c r="L565" s="17">
        <v>40169340</v>
      </c>
      <c r="M565" s="18">
        <v>0.1</v>
      </c>
      <c r="N565" s="16"/>
      <c r="O565" s="16"/>
      <c r="P565" s="16"/>
      <c r="Q565" s="18">
        <v>0.1</v>
      </c>
      <c r="R565" s="16"/>
      <c r="S565" s="19">
        <v>0.18</v>
      </c>
      <c r="T565" s="16" t="s">
        <v>40</v>
      </c>
      <c r="U565" s="20">
        <v>483.36000000000007</v>
      </c>
      <c r="V565" s="21"/>
      <c r="W565" s="21">
        <v>48.336000000000013</v>
      </c>
      <c r="X565" s="21">
        <v>965.75328000000002</v>
      </c>
      <c r="Y565" s="22">
        <v>1497.4492800000003</v>
      </c>
      <c r="Z565" s="30">
        <v>171901200074</v>
      </c>
      <c r="AA565" s="31" t="s">
        <v>83</v>
      </c>
      <c r="AB565" t="s">
        <v>1810</v>
      </c>
      <c r="AC565">
        <v>2021</v>
      </c>
      <c r="AD565">
        <v>2023</v>
      </c>
      <c r="AF565" s="37">
        <f>VLOOKUP(AB565,Sheet2!$C$3:$E$8,3,FALSE)</f>
        <v>0.1</v>
      </c>
      <c r="AG565" s="11">
        <f t="shared" si="16"/>
        <v>4350.2400000000007</v>
      </c>
    </row>
    <row r="566" spans="1:33">
      <c r="A566" s="2">
        <f t="shared" si="17"/>
        <v>563</v>
      </c>
      <c r="B566" s="2">
        <v>83</v>
      </c>
      <c r="C566" s="3" t="s">
        <v>268</v>
      </c>
      <c r="D566" s="4" t="s">
        <v>330</v>
      </c>
      <c r="E566" s="4" t="s">
        <v>1322</v>
      </c>
      <c r="F566" s="2">
        <v>2284</v>
      </c>
      <c r="G566" s="6"/>
      <c r="H566" s="5">
        <v>6</v>
      </c>
      <c r="I566" s="4" t="s">
        <v>22</v>
      </c>
      <c r="J566" s="15">
        <v>777.15</v>
      </c>
      <c r="K566" s="16">
        <v>4662.8999999999996</v>
      </c>
      <c r="L566" s="17">
        <v>73182200</v>
      </c>
      <c r="M566" s="18">
        <v>0.15</v>
      </c>
      <c r="N566" s="16"/>
      <c r="O566" s="16"/>
      <c r="P566" s="16"/>
      <c r="Q566" s="18">
        <v>0.1</v>
      </c>
      <c r="R566" s="16"/>
      <c r="S566" s="19">
        <v>0.18</v>
      </c>
      <c r="T566" s="16" t="s">
        <v>36</v>
      </c>
      <c r="U566" s="20">
        <v>699.43499999999995</v>
      </c>
      <c r="V566" s="21"/>
      <c r="W566" s="21">
        <v>69.9435</v>
      </c>
      <c r="X566" s="21">
        <v>977.81012999999984</v>
      </c>
      <c r="Y566" s="22">
        <v>1747.1886299999996</v>
      </c>
      <c r="Z566" s="30">
        <v>171801881672</v>
      </c>
      <c r="AA566" s="31" t="s">
        <v>270</v>
      </c>
      <c r="AB566" t="s">
        <v>1810</v>
      </c>
      <c r="AC566">
        <v>2021</v>
      </c>
      <c r="AD566">
        <v>2023</v>
      </c>
      <c r="AF566" s="37">
        <f>VLOOKUP(AB566,Sheet2!$C$3:$E$8,3,FALSE)</f>
        <v>0.1</v>
      </c>
      <c r="AG566" s="11">
        <f t="shared" si="16"/>
        <v>4196.6099999999997</v>
      </c>
    </row>
    <row r="567" spans="1:33">
      <c r="A567" s="2">
        <f t="shared" si="17"/>
        <v>564</v>
      </c>
      <c r="B567" s="2">
        <v>283</v>
      </c>
      <c r="C567" s="3" t="s">
        <v>434</v>
      </c>
      <c r="D567" s="4" t="s">
        <v>439</v>
      </c>
      <c r="E567" s="4" t="s">
        <v>1415</v>
      </c>
      <c r="F567" s="2">
        <v>4554</v>
      </c>
      <c r="G567" s="6"/>
      <c r="H567" s="33">
        <v>1</v>
      </c>
      <c r="I567" s="4" t="s">
        <v>22</v>
      </c>
      <c r="J567" s="15">
        <v>4565.33</v>
      </c>
      <c r="K567" s="16">
        <v>4565.33</v>
      </c>
      <c r="L567" s="17">
        <v>85369090</v>
      </c>
      <c r="M567" s="18">
        <v>0.1</v>
      </c>
      <c r="N567" s="16"/>
      <c r="O567" s="16"/>
      <c r="P567" s="16"/>
      <c r="Q567" s="18">
        <v>0.1</v>
      </c>
      <c r="R567" s="16"/>
      <c r="S567" s="19">
        <v>0.18</v>
      </c>
      <c r="T567" s="16" t="s">
        <v>31</v>
      </c>
      <c r="U567" s="20">
        <v>456.53300000000002</v>
      </c>
      <c r="V567" s="21"/>
      <c r="W567" s="21">
        <v>45.653300000000002</v>
      </c>
      <c r="X567" s="21">
        <v>912.15293399999996</v>
      </c>
      <c r="Y567" s="22">
        <v>1414.339234</v>
      </c>
      <c r="Z567" s="30">
        <v>171802317444</v>
      </c>
      <c r="AA567" s="31">
        <v>1003749</v>
      </c>
      <c r="AB567" t="s">
        <v>1810</v>
      </c>
      <c r="AC567">
        <v>2021</v>
      </c>
      <c r="AD567">
        <v>2023</v>
      </c>
      <c r="AF567" s="37">
        <f>VLOOKUP(AB567,Sheet2!$C$3:$E$8,3,FALSE)</f>
        <v>0.1</v>
      </c>
      <c r="AG567" s="11">
        <f t="shared" si="16"/>
        <v>4108.7970000000005</v>
      </c>
    </row>
    <row r="568" spans="1:33">
      <c r="A568" s="2">
        <f t="shared" si="17"/>
        <v>565</v>
      </c>
      <c r="B568" s="2">
        <v>68</v>
      </c>
      <c r="C568" s="3" t="s">
        <v>75</v>
      </c>
      <c r="D568" s="4" t="s">
        <v>839</v>
      </c>
      <c r="E568" s="4" t="s">
        <v>1695</v>
      </c>
      <c r="F568" s="2">
        <v>95</v>
      </c>
      <c r="G568" s="6"/>
      <c r="H568" s="5">
        <v>4</v>
      </c>
      <c r="I568" s="4" t="s">
        <v>22</v>
      </c>
      <c r="J568" s="15">
        <v>4553.9499999999898</v>
      </c>
      <c r="K568" s="16">
        <v>4553.9499999999898</v>
      </c>
      <c r="L568" s="17">
        <v>84749000</v>
      </c>
      <c r="M568" s="18">
        <v>7.4999999999999997E-2</v>
      </c>
      <c r="N568" s="16"/>
      <c r="O568" s="16"/>
      <c r="P568" s="16"/>
      <c r="Q568" s="18">
        <v>0.1</v>
      </c>
      <c r="R568" s="16"/>
      <c r="S568" s="19">
        <v>0.18</v>
      </c>
      <c r="T568" s="16" t="s">
        <v>840</v>
      </c>
      <c r="U568" s="20">
        <v>341.54624999999925</v>
      </c>
      <c r="V568" s="21"/>
      <c r="W568" s="21">
        <v>34.154624999999925</v>
      </c>
      <c r="X568" s="21">
        <v>887.33715749999806</v>
      </c>
      <c r="Y568" s="22">
        <v>1263.0380324999974</v>
      </c>
      <c r="Z568" s="27"/>
      <c r="AA568" s="28"/>
      <c r="AB568" t="s">
        <v>1810</v>
      </c>
      <c r="AC568">
        <v>2021</v>
      </c>
      <c r="AD568">
        <v>2023</v>
      </c>
      <c r="AF568" s="37">
        <f>VLOOKUP(AB568,Sheet2!$C$3:$E$8,3,FALSE)</f>
        <v>0.1</v>
      </c>
      <c r="AG568" s="11">
        <f t="shared" si="16"/>
        <v>4098.5549999999912</v>
      </c>
    </row>
    <row r="569" spans="1:33">
      <c r="A569" s="2">
        <f t="shared" si="17"/>
        <v>566</v>
      </c>
      <c r="B569" s="2">
        <v>270</v>
      </c>
      <c r="C569" s="3" t="s">
        <v>615</v>
      </c>
      <c r="D569" s="4" t="s">
        <v>678</v>
      </c>
      <c r="E569" s="4" t="s">
        <v>1606</v>
      </c>
      <c r="F569" s="2">
        <v>18668</v>
      </c>
      <c r="G569" s="6"/>
      <c r="H569" s="33">
        <v>4</v>
      </c>
      <c r="I569" s="4" t="s">
        <v>22</v>
      </c>
      <c r="J569" s="15">
        <v>1129.1849999999999</v>
      </c>
      <c r="K569" s="16">
        <v>4516.74</v>
      </c>
      <c r="L569" s="17">
        <v>84819090</v>
      </c>
      <c r="M569" s="18">
        <v>7.4999999999999997E-2</v>
      </c>
      <c r="N569" s="16"/>
      <c r="O569" s="16"/>
      <c r="P569" s="16"/>
      <c r="Q569" s="18">
        <v>0.1</v>
      </c>
      <c r="R569" s="16"/>
      <c r="S569" s="19">
        <v>0.18</v>
      </c>
      <c r="T569" s="16" t="s">
        <v>28</v>
      </c>
      <c r="U569" s="20">
        <v>338.75549999999998</v>
      </c>
      <c r="V569" s="21"/>
      <c r="W569" s="21">
        <v>33.875549999999997</v>
      </c>
      <c r="X569" s="21">
        <v>880.08678899999995</v>
      </c>
      <c r="Y569" s="22">
        <v>1252.7178389999999</v>
      </c>
      <c r="Z569" s="30">
        <v>351800186603</v>
      </c>
      <c r="AA569" s="31">
        <v>3005002</v>
      </c>
      <c r="AB569" t="s">
        <v>1810</v>
      </c>
      <c r="AC569">
        <v>2021</v>
      </c>
      <c r="AD569">
        <v>2023</v>
      </c>
      <c r="AF569" s="37">
        <f>VLOOKUP(AB569,Sheet2!$C$3:$E$8,3,FALSE)</f>
        <v>0.1</v>
      </c>
      <c r="AG569" s="11">
        <f t="shared" si="16"/>
        <v>4065.0659999999998</v>
      </c>
    </row>
    <row r="570" spans="1:33">
      <c r="A570" s="2">
        <f t="shared" si="17"/>
        <v>567</v>
      </c>
      <c r="B570" s="2">
        <v>151</v>
      </c>
      <c r="C570" s="3" t="s">
        <v>77</v>
      </c>
      <c r="D570" s="4" t="s">
        <v>120</v>
      </c>
      <c r="E570" s="4" t="s">
        <v>1138</v>
      </c>
      <c r="F570" s="2">
        <v>763</v>
      </c>
      <c r="G570" s="6"/>
      <c r="H570" s="5">
        <v>12</v>
      </c>
      <c r="I570" s="4" t="s">
        <v>22</v>
      </c>
      <c r="J570" s="15">
        <v>375.21083333333331</v>
      </c>
      <c r="K570" s="16">
        <v>4502.53</v>
      </c>
      <c r="L570" s="17">
        <v>84142090</v>
      </c>
      <c r="M570" s="18">
        <v>7.4999999999999997E-2</v>
      </c>
      <c r="N570" s="16"/>
      <c r="O570" s="16"/>
      <c r="P570" s="16"/>
      <c r="Q570" s="18">
        <v>0.1</v>
      </c>
      <c r="R570" s="16"/>
      <c r="S570" s="19">
        <v>0.18</v>
      </c>
      <c r="T570" s="16" t="s">
        <v>35</v>
      </c>
      <c r="U570" s="20">
        <v>337.68974999999995</v>
      </c>
      <c r="V570" s="21"/>
      <c r="W570" s="21">
        <v>33.768974999999998</v>
      </c>
      <c r="X570" s="21">
        <v>877.31797049999989</v>
      </c>
      <c r="Y570" s="22">
        <v>1248.7766954999997</v>
      </c>
      <c r="Z570" s="30">
        <v>171801503742</v>
      </c>
      <c r="AA570" s="31" t="s">
        <v>115</v>
      </c>
      <c r="AB570" t="s">
        <v>1811</v>
      </c>
      <c r="AC570">
        <v>2021</v>
      </c>
      <c r="AD570">
        <v>2023</v>
      </c>
      <c r="AF570" s="37">
        <f>VLOOKUP(AB570,Sheet2!$C$3:$E$8,3,FALSE)</f>
        <v>0.5</v>
      </c>
      <c r="AG570" s="11">
        <f t="shared" si="16"/>
        <v>2251.2649999999999</v>
      </c>
    </row>
    <row r="571" spans="1:33">
      <c r="A571" s="2">
        <f t="shared" si="17"/>
        <v>568</v>
      </c>
      <c r="B571" s="2">
        <v>147</v>
      </c>
      <c r="C571" s="3" t="s">
        <v>77</v>
      </c>
      <c r="D571" s="4" t="s">
        <v>116</v>
      </c>
      <c r="E571" s="4" t="s">
        <v>1134</v>
      </c>
      <c r="F571" s="2">
        <v>759</v>
      </c>
      <c r="G571" s="6"/>
      <c r="H571" s="5">
        <v>8</v>
      </c>
      <c r="I571" s="4" t="s">
        <v>22</v>
      </c>
      <c r="J571" s="15">
        <v>562.47625000000005</v>
      </c>
      <c r="K571" s="16">
        <v>4499.8100000000004</v>
      </c>
      <c r="L571" s="17">
        <v>84142090</v>
      </c>
      <c r="M571" s="18">
        <v>7.4999999999999997E-2</v>
      </c>
      <c r="N571" s="16"/>
      <c r="O571" s="16"/>
      <c r="P571" s="16"/>
      <c r="Q571" s="18">
        <v>0.1</v>
      </c>
      <c r="R571" s="16"/>
      <c r="S571" s="19">
        <v>0.18</v>
      </c>
      <c r="T571" s="16" t="s">
        <v>35</v>
      </c>
      <c r="U571" s="20">
        <v>337.48575</v>
      </c>
      <c r="V571" s="21"/>
      <c r="W571" s="21">
        <v>33.748575000000002</v>
      </c>
      <c r="X571" s="21">
        <v>876.78797849999989</v>
      </c>
      <c r="Y571" s="22">
        <v>1248.0223034999999</v>
      </c>
      <c r="Z571" s="30">
        <v>171801503742</v>
      </c>
      <c r="AA571" s="31" t="s">
        <v>115</v>
      </c>
      <c r="AB571" t="s">
        <v>1811</v>
      </c>
      <c r="AC571">
        <v>2021</v>
      </c>
      <c r="AD571">
        <v>2023</v>
      </c>
      <c r="AF571" s="37">
        <f>VLOOKUP(AB571,Sheet2!$C$3:$E$8,3,FALSE)</f>
        <v>0.5</v>
      </c>
      <c r="AG571" s="11">
        <f t="shared" si="16"/>
        <v>2249.9050000000002</v>
      </c>
    </row>
    <row r="572" spans="1:33">
      <c r="A572" s="2">
        <f t="shared" si="17"/>
        <v>569</v>
      </c>
      <c r="B572" s="2">
        <v>68</v>
      </c>
      <c r="C572" s="3" t="s">
        <v>268</v>
      </c>
      <c r="D572" s="4" t="s">
        <v>315</v>
      </c>
      <c r="E572" s="4" t="s">
        <v>1307</v>
      </c>
      <c r="F572" s="2">
        <v>2260</v>
      </c>
      <c r="G572" s="6"/>
      <c r="H572" s="5">
        <v>8</v>
      </c>
      <c r="I572" s="4" t="s">
        <v>22</v>
      </c>
      <c r="J572" s="15">
        <v>538.03</v>
      </c>
      <c r="K572" s="16">
        <v>4304.24</v>
      </c>
      <c r="L572" s="17">
        <v>40169330</v>
      </c>
      <c r="M572" s="18">
        <v>0.1</v>
      </c>
      <c r="N572" s="16"/>
      <c r="O572" s="16"/>
      <c r="P572" s="16"/>
      <c r="Q572" s="18">
        <v>0.1</v>
      </c>
      <c r="R572" s="16"/>
      <c r="S572" s="19">
        <v>0.18</v>
      </c>
      <c r="T572" s="16" t="s">
        <v>40</v>
      </c>
      <c r="U572" s="20">
        <v>430.42399999999998</v>
      </c>
      <c r="V572" s="21"/>
      <c r="W572" s="21">
        <v>43.042400000000001</v>
      </c>
      <c r="X572" s="21">
        <v>859.98715199999992</v>
      </c>
      <c r="Y572" s="22">
        <v>1333.4535519999999</v>
      </c>
      <c r="Z572" s="30">
        <v>171801881672</v>
      </c>
      <c r="AA572" s="31" t="s">
        <v>270</v>
      </c>
      <c r="AB572" t="s">
        <v>1810</v>
      </c>
      <c r="AC572">
        <v>2021</v>
      </c>
      <c r="AD572">
        <v>2023</v>
      </c>
      <c r="AF572" s="37">
        <f>VLOOKUP(AB572,Sheet2!$C$3:$E$8,3,FALSE)</f>
        <v>0.1</v>
      </c>
      <c r="AG572" s="11">
        <f t="shared" si="16"/>
        <v>3873.8159999999998</v>
      </c>
    </row>
    <row r="573" spans="1:33">
      <c r="A573" s="2">
        <f t="shared" si="17"/>
        <v>570</v>
      </c>
      <c r="B573" s="2">
        <v>64</v>
      </c>
      <c r="C573" s="3" t="s">
        <v>616</v>
      </c>
      <c r="D573" s="4" t="s">
        <v>831</v>
      </c>
      <c r="E573" s="4" t="s">
        <v>1691</v>
      </c>
      <c r="F573" s="2">
        <v>91</v>
      </c>
      <c r="G573" s="6"/>
      <c r="H573" s="5">
        <v>10</v>
      </c>
      <c r="I573" s="4" t="s">
        <v>22</v>
      </c>
      <c r="J573" s="15">
        <v>4263.7799999999897</v>
      </c>
      <c r="K573" s="16">
        <v>4263.7799999999897</v>
      </c>
      <c r="L573" s="17">
        <v>401693</v>
      </c>
      <c r="M573" s="18">
        <v>7.4999999999999997E-2</v>
      </c>
      <c r="N573" s="16"/>
      <c r="O573" s="16"/>
      <c r="P573" s="16"/>
      <c r="Q573" s="18">
        <v>0.1</v>
      </c>
      <c r="R573" s="16"/>
      <c r="S573" s="19">
        <v>0.18</v>
      </c>
      <c r="T573" s="16" t="s">
        <v>832</v>
      </c>
      <c r="U573" s="20">
        <v>319.78349999999921</v>
      </c>
      <c r="V573" s="21"/>
      <c r="W573" s="21">
        <v>31.978349999999921</v>
      </c>
      <c r="X573" s="21">
        <v>830.79753299999811</v>
      </c>
      <c r="Y573" s="22">
        <v>1182.5593829999973</v>
      </c>
      <c r="Z573" s="27"/>
      <c r="AA573" s="28"/>
      <c r="AB573" t="s">
        <v>1810</v>
      </c>
      <c r="AC573">
        <v>2021</v>
      </c>
      <c r="AD573">
        <v>2023</v>
      </c>
      <c r="AF573" s="37">
        <f>VLOOKUP(AB573,Sheet2!$C$3:$E$8,3,FALSE)</f>
        <v>0.1</v>
      </c>
      <c r="AG573" s="11">
        <f t="shared" si="16"/>
        <v>3837.4019999999909</v>
      </c>
    </row>
    <row r="574" spans="1:33">
      <c r="A574" s="2">
        <f t="shared" si="17"/>
        <v>571</v>
      </c>
      <c r="B574" s="2">
        <v>95</v>
      </c>
      <c r="C574" s="3" t="s">
        <v>268</v>
      </c>
      <c r="D574" s="4" t="s">
        <v>342</v>
      </c>
      <c r="E574" s="4" t="s">
        <v>1334</v>
      </c>
      <c r="F574" s="2">
        <v>2300</v>
      </c>
      <c r="G574" s="6"/>
      <c r="H574" s="33">
        <v>1</v>
      </c>
      <c r="I574" s="4" t="s">
        <v>22</v>
      </c>
      <c r="J574" s="15">
        <v>4235.4799999999996</v>
      </c>
      <c r="K574" s="16">
        <v>4235.4799999999996</v>
      </c>
      <c r="L574" s="17">
        <v>85030090</v>
      </c>
      <c r="M574" s="18">
        <v>7.4999999999999997E-2</v>
      </c>
      <c r="N574" s="16"/>
      <c r="O574" s="16"/>
      <c r="P574" s="16"/>
      <c r="Q574" s="18">
        <v>0.1</v>
      </c>
      <c r="R574" s="16"/>
      <c r="S574" s="19">
        <v>0.18</v>
      </c>
      <c r="T574" s="16" t="s">
        <v>32</v>
      </c>
      <c r="U574" s="20">
        <v>317.66099999999994</v>
      </c>
      <c r="V574" s="21"/>
      <c r="W574" s="21">
        <v>31.766099999999994</v>
      </c>
      <c r="X574" s="21">
        <v>825.28327799999988</v>
      </c>
      <c r="Y574" s="22">
        <v>1174.7103779999998</v>
      </c>
      <c r="Z574" s="30">
        <v>171802178892</v>
      </c>
      <c r="AA574" s="31" t="s">
        <v>307</v>
      </c>
      <c r="AB574" t="s">
        <v>1810</v>
      </c>
      <c r="AC574">
        <v>2021</v>
      </c>
      <c r="AD574">
        <v>2023</v>
      </c>
      <c r="AF574" s="37">
        <f>VLOOKUP(AB574,Sheet2!$C$3:$E$8,3,FALSE)</f>
        <v>0.1</v>
      </c>
      <c r="AG574" s="11">
        <f t="shared" si="16"/>
        <v>3811.9319999999998</v>
      </c>
    </row>
    <row r="575" spans="1:33">
      <c r="A575" s="2">
        <f t="shared" si="17"/>
        <v>572</v>
      </c>
      <c r="B575" s="2">
        <v>98</v>
      </c>
      <c r="C575" s="3" t="s">
        <v>268</v>
      </c>
      <c r="D575" s="4" t="s">
        <v>345</v>
      </c>
      <c r="E575" s="4" t="s">
        <v>1337</v>
      </c>
      <c r="F575" s="2">
        <v>2304</v>
      </c>
      <c r="G575" s="6"/>
      <c r="H575" s="33">
        <v>1</v>
      </c>
      <c r="I575" s="4" t="s">
        <v>22</v>
      </c>
      <c r="J575" s="15">
        <v>4235.47</v>
      </c>
      <c r="K575" s="16">
        <v>4235.47</v>
      </c>
      <c r="L575" s="17">
        <v>85030090</v>
      </c>
      <c r="M575" s="18">
        <v>7.4999999999999997E-2</v>
      </c>
      <c r="N575" s="16"/>
      <c r="O575" s="16"/>
      <c r="P575" s="16"/>
      <c r="Q575" s="18">
        <v>0.1</v>
      </c>
      <c r="R575" s="16"/>
      <c r="S575" s="19">
        <v>0.18</v>
      </c>
      <c r="T575" s="16" t="s">
        <v>32</v>
      </c>
      <c r="U575" s="20">
        <v>317.66025000000002</v>
      </c>
      <c r="V575" s="21"/>
      <c r="W575" s="21">
        <v>31.766025000000003</v>
      </c>
      <c r="X575" s="21">
        <v>825.28132949999997</v>
      </c>
      <c r="Y575" s="22">
        <v>1174.7076044999999</v>
      </c>
      <c r="Z575" s="30">
        <v>171802178892</v>
      </c>
      <c r="AA575" s="31" t="s">
        <v>307</v>
      </c>
      <c r="AB575" t="s">
        <v>1810</v>
      </c>
      <c r="AC575">
        <v>2021</v>
      </c>
      <c r="AD575">
        <v>2023</v>
      </c>
      <c r="AF575" s="37">
        <f>VLOOKUP(AB575,Sheet2!$C$3:$E$8,3,FALSE)</f>
        <v>0.1</v>
      </c>
      <c r="AG575" s="11">
        <f t="shared" si="16"/>
        <v>3811.9230000000002</v>
      </c>
    </row>
    <row r="576" spans="1:33">
      <c r="A576" s="2">
        <f t="shared" si="17"/>
        <v>573</v>
      </c>
      <c r="B576" s="2">
        <v>110</v>
      </c>
      <c r="C576" s="3" t="s">
        <v>448</v>
      </c>
      <c r="D576" s="4" t="s">
        <v>557</v>
      </c>
      <c r="E576" s="4" t="s">
        <v>1511</v>
      </c>
      <c r="F576" s="2">
        <v>7257</v>
      </c>
      <c r="G576" s="6"/>
      <c r="H576" s="33">
        <v>1</v>
      </c>
      <c r="I576" s="4" t="s">
        <v>22</v>
      </c>
      <c r="J576" s="15">
        <v>4197.2299999999996</v>
      </c>
      <c r="K576" s="16">
        <v>4197.2299999999996</v>
      </c>
      <c r="L576" s="17">
        <v>84229090</v>
      </c>
      <c r="M576" s="18">
        <v>7.4999999999999997E-2</v>
      </c>
      <c r="N576" s="16"/>
      <c r="O576" s="16"/>
      <c r="P576" s="16"/>
      <c r="Q576" s="18">
        <v>0.1</v>
      </c>
      <c r="R576" s="16"/>
      <c r="S576" s="19">
        <v>0.18</v>
      </c>
      <c r="T576" s="16" t="s">
        <v>496</v>
      </c>
      <c r="U576" s="20">
        <v>314.79224999999997</v>
      </c>
      <c r="V576" s="21"/>
      <c r="W576" s="21">
        <v>31.479225</v>
      </c>
      <c r="X576" s="21">
        <v>817.8302655</v>
      </c>
      <c r="Y576" s="22">
        <v>1164.1017405</v>
      </c>
      <c r="Z576" s="30">
        <v>171801924210</v>
      </c>
      <c r="AA576" s="31" t="s">
        <v>450</v>
      </c>
      <c r="AB576" t="s">
        <v>1810</v>
      </c>
      <c r="AC576">
        <v>2021</v>
      </c>
      <c r="AD576">
        <v>2023</v>
      </c>
      <c r="AF576" s="37">
        <f>VLOOKUP(AB576,Sheet2!$C$3:$E$8,3,FALSE)</f>
        <v>0.1</v>
      </c>
      <c r="AG576" s="11">
        <f t="shared" si="16"/>
        <v>3777.5069999999996</v>
      </c>
    </row>
    <row r="577" spans="1:33">
      <c r="A577" s="2">
        <f t="shared" si="17"/>
        <v>574</v>
      </c>
      <c r="B577" s="2">
        <v>130</v>
      </c>
      <c r="C577" s="3" t="s">
        <v>578</v>
      </c>
      <c r="D577" s="4" t="s">
        <v>581</v>
      </c>
      <c r="E577" s="4" t="s">
        <v>1530</v>
      </c>
      <c r="F577" s="2">
        <v>7676</v>
      </c>
      <c r="G577" s="6"/>
      <c r="H577" s="5">
        <v>1</v>
      </c>
      <c r="I577" s="4" t="s">
        <v>22</v>
      </c>
      <c r="J577" s="15">
        <v>4133.28</v>
      </c>
      <c r="K577" s="16">
        <v>4133.28</v>
      </c>
      <c r="L577" s="17">
        <v>40169330</v>
      </c>
      <c r="M577" s="18">
        <v>0.1</v>
      </c>
      <c r="N577" s="16"/>
      <c r="O577" s="16"/>
      <c r="P577" s="16"/>
      <c r="Q577" s="18">
        <v>0.1</v>
      </c>
      <c r="R577" s="16"/>
      <c r="S577" s="19">
        <v>0.18</v>
      </c>
      <c r="T577" s="16" t="s">
        <v>40</v>
      </c>
      <c r="U577" s="20">
        <v>413.32799999999997</v>
      </c>
      <c r="V577" s="21"/>
      <c r="W577" s="21">
        <v>41.332799999999999</v>
      </c>
      <c r="X577" s="21">
        <v>825.82934399999999</v>
      </c>
      <c r="Y577" s="22">
        <v>1280.4901439999999</v>
      </c>
      <c r="Z577" s="30">
        <v>171901402573</v>
      </c>
      <c r="AA577" s="31" t="s">
        <v>580</v>
      </c>
      <c r="AB577" t="s">
        <v>1810</v>
      </c>
      <c r="AC577">
        <v>2021</v>
      </c>
      <c r="AD577">
        <v>2023</v>
      </c>
      <c r="AF577" s="37">
        <f>VLOOKUP(AB577,Sheet2!$C$3:$E$8,3,FALSE)</f>
        <v>0.1</v>
      </c>
      <c r="AG577" s="11">
        <f t="shared" si="16"/>
        <v>3719.9519999999998</v>
      </c>
    </row>
    <row r="578" spans="1:33">
      <c r="A578" s="2">
        <f t="shared" si="17"/>
        <v>575</v>
      </c>
      <c r="B578" s="2">
        <v>133</v>
      </c>
      <c r="C578" s="3" t="s">
        <v>578</v>
      </c>
      <c r="D578" s="4" t="s">
        <v>584</v>
      </c>
      <c r="E578" s="4" t="s">
        <v>1533</v>
      </c>
      <c r="F578" s="2">
        <v>7681</v>
      </c>
      <c r="G578" s="6"/>
      <c r="H578" s="5">
        <v>3</v>
      </c>
      <c r="I578" s="4" t="s">
        <v>22</v>
      </c>
      <c r="J578" s="15">
        <v>1377.76</v>
      </c>
      <c r="K578" s="16">
        <v>4133.28</v>
      </c>
      <c r="L578" s="17">
        <v>40169320</v>
      </c>
      <c r="M578" s="18">
        <v>0.1</v>
      </c>
      <c r="N578" s="16"/>
      <c r="O578" s="16"/>
      <c r="P578" s="16"/>
      <c r="Q578" s="18">
        <v>0.1</v>
      </c>
      <c r="R578" s="16"/>
      <c r="S578" s="19">
        <v>0.18</v>
      </c>
      <c r="T578" s="16" t="s">
        <v>40</v>
      </c>
      <c r="U578" s="20">
        <v>413.32799999999997</v>
      </c>
      <c r="V578" s="21"/>
      <c r="W578" s="21">
        <v>41.332799999999999</v>
      </c>
      <c r="X578" s="21">
        <v>825.82934399999999</v>
      </c>
      <c r="Y578" s="22">
        <v>1280.4901439999999</v>
      </c>
      <c r="Z578" s="30">
        <v>171901402573</v>
      </c>
      <c r="AA578" s="31" t="s">
        <v>580</v>
      </c>
      <c r="AB578" t="s">
        <v>1811</v>
      </c>
      <c r="AC578">
        <v>2021</v>
      </c>
      <c r="AD578">
        <v>2023</v>
      </c>
      <c r="AF578" s="37">
        <f>VLOOKUP(AB578,Sheet2!$C$3:$E$8,3,FALSE)</f>
        <v>0.5</v>
      </c>
      <c r="AG578" s="11">
        <f t="shared" si="16"/>
        <v>2066.64</v>
      </c>
    </row>
    <row r="579" spans="1:33">
      <c r="A579" s="2">
        <f t="shared" si="17"/>
        <v>576</v>
      </c>
      <c r="B579" s="2">
        <v>115</v>
      </c>
      <c r="C579" s="3" t="s">
        <v>448</v>
      </c>
      <c r="D579" s="4" t="s">
        <v>564</v>
      </c>
      <c r="E579" s="4" t="s">
        <v>1516</v>
      </c>
      <c r="F579" s="2">
        <v>7262</v>
      </c>
      <c r="G579" s="6"/>
      <c r="H579" s="33">
        <v>4</v>
      </c>
      <c r="I579" s="4" t="s">
        <v>22</v>
      </c>
      <c r="J579" s="15">
        <v>1032.865</v>
      </c>
      <c r="K579" s="16">
        <v>4131.46</v>
      </c>
      <c r="L579" s="17">
        <v>73202000</v>
      </c>
      <c r="M579" s="18">
        <v>0.15</v>
      </c>
      <c r="N579" s="16"/>
      <c r="O579" s="16"/>
      <c r="P579" s="16"/>
      <c r="Q579" s="18">
        <v>0.1</v>
      </c>
      <c r="R579" s="16"/>
      <c r="S579" s="19">
        <v>0.18</v>
      </c>
      <c r="T579" s="16" t="s">
        <v>49</v>
      </c>
      <c r="U579" s="20">
        <v>619.71899999999994</v>
      </c>
      <c r="V579" s="21"/>
      <c r="W579" s="21">
        <v>61.971899999999998</v>
      </c>
      <c r="X579" s="21">
        <v>866.36716199999989</v>
      </c>
      <c r="Y579" s="22">
        <v>1548.0580619999998</v>
      </c>
      <c r="Z579" s="30">
        <v>171801924210</v>
      </c>
      <c r="AA579" s="31" t="s">
        <v>450</v>
      </c>
      <c r="AB579" t="s">
        <v>1810</v>
      </c>
      <c r="AC579">
        <v>2021</v>
      </c>
      <c r="AD579">
        <v>2023</v>
      </c>
      <c r="AF579" s="37">
        <f>VLOOKUP(AB579,Sheet2!$C$3:$E$8,3,FALSE)</f>
        <v>0.1</v>
      </c>
      <c r="AG579" s="11">
        <f t="shared" si="16"/>
        <v>3718.3140000000003</v>
      </c>
    </row>
    <row r="580" spans="1:33">
      <c r="A580" s="2">
        <f t="shared" si="17"/>
        <v>577</v>
      </c>
      <c r="B580" s="2">
        <v>116</v>
      </c>
      <c r="C580" s="3" t="s">
        <v>448</v>
      </c>
      <c r="D580" s="4" t="s">
        <v>565</v>
      </c>
      <c r="E580" s="4" t="s">
        <v>1517</v>
      </c>
      <c r="F580" s="2">
        <v>7263</v>
      </c>
      <c r="G580" s="6"/>
      <c r="H580" s="33">
        <v>4</v>
      </c>
      <c r="I580" s="4" t="s">
        <v>22</v>
      </c>
      <c r="J580" s="15">
        <v>1032.0525</v>
      </c>
      <c r="K580" s="16">
        <v>4128.21</v>
      </c>
      <c r="L580" s="17">
        <v>84229090</v>
      </c>
      <c r="M580" s="18">
        <v>7.4999999999999997E-2</v>
      </c>
      <c r="N580" s="16"/>
      <c r="O580" s="16"/>
      <c r="P580" s="16"/>
      <c r="Q580" s="18">
        <v>0.1</v>
      </c>
      <c r="R580" s="16"/>
      <c r="S580" s="19">
        <v>0.18</v>
      </c>
      <c r="T580" s="16" t="s">
        <v>496</v>
      </c>
      <c r="U580" s="20">
        <v>309.61574999999999</v>
      </c>
      <c r="V580" s="21"/>
      <c r="W580" s="21">
        <v>30.961575</v>
      </c>
      <c r="X580" s="21">
        <v>804.38171850000003</v>
      </c>
      <c r="Y580" s="22">
        <v>1144.9590435</v>
      </c>
      <c r="Z580" s="30">
        <v>171801924210</v>
      </c>
      <c r="AA580" s="31" t="s">
        <v>450</v>
      </c>
      <c r="AB580" t="s">
        <v>1810</v>
      </c>
      <c r="AC580">
        <v>2021</v>
      </c>
      <c r="AD580">
        <v>2023</v>
      </c>
      <c r="AF580" s="37">
        <f>VLOOKUP(AB580,Sheet2!$C$3:$E$8,3,FALSE)</f>
        <v>0.1</v>
      </c>
      <c r="AG580" s="11">
        <f t="shared" si="16"/>
        <v>3715.3890000000001</v>
      </c>
    </row>
    <row r="581" spans="1:33">
      <c r="A581" s="2">
        <f t="shared" si="17"/>
        <v>578</v>
      </c>
      <c r="B581" s="2">
        <v>242</v>
      </c>
      <c r="C581" s="3" t="s">
        <v>615</v>
      </c>
      <c r="D581" s="4" t="s">
        <v>653</v>
      </c>
      <c r="E581" s="4" t="s">
        <v>1581</v>
      </c>
      <c r="F581" s="2">
        <v>18361</v>
      </c>
      <c r="G581" s="6"/>
      <c r="H581" s="5">
        <v>1</v>
      </c>
      <c r="I581" s="4" t="s">
        <v>22</v>
      </c>
      <c r="J581" s="15">
        <v>3950.65</v>
      </c>
      <c r="K581" s="16">
        <v>3950.65</v>
      </c>
      <c r="L581" s="17">
        <v>84819090</v>
      </c>
      <c r="M581" s="18">
        <v>7.4999999999999997E-2</v>
      </c>
      <c r="N581" s="16"/>
      <c r="O581" s="16"/>
      <c r="P581" s="16"/>
      <c r="Q581" s="18">
        <v>0.1</v>
      </c>
      <c r="R581" s="16"/>
      <c r="S581" s="19">
        <v>0.18</v>
      </c>
      <c r="T581" s="16" t="s">
        <v>28</v>
      </c>
      <c r="U581" s="20">
        <v>296.29874999999998</v>
      </c>
      <c r="V581" s="21"/>
      <c r="W581" s="21">
        <v>29.629874999999998</v>
      </c>
      <c r="X581" s="21">
        <v>769.7841525</v>
      </c>
      <c r="Y581" s="22">
        <v>1095.7127774999999</v>
      </c>
      <c r="Z581" s="30">
        <v>351800186603</v>
      </c>
      <c r="AA581" s="31">
        <v>3005002</v>
      </c>
      <c r="AB581" t="s">
        <v>1810</v>
      </c>
      <c r="AC581">
        <v>2021</v>
      </c>
      <c r="AD581">
        <v>2023</v>
      </c>
      <c r="AF581" s="37">
        <f>VLOOKUP(AB581,Sheet2!$C$3:$E$8,3,FALSE)</f>
        <v>0.1</v>
      </c>
      <c r="AG581" s="11">
        <f t="shared" ref="AG581:AG644" si="18">K581*(1-AF581)</f>
        <v>3555.585</v>
      </c>
    </row>
    <row r="582" spans="1:33">
      <c r="A582" s="2">
        <f t="shared" ref="A582:A645" si="19">A581+1</f>
        <v>579</v>
      </c>
      <c r="B582" s="2">
        <v>131</v>
      </c>
      <c r="C582" s="3" t="s">
        <v>578</v>
      </c>
      <c r="D582" s="4" t="s">
        <v>582</v>
      </c>
      <c r="E582" s="4" t="s">
        <v>1531</v>
      </c>
      <c r="F582" s="2">
        <v>7679</v>
      </c>
      <c r="G582" s="6"/>
      <c r="H582" s="5">
        <v>1</v>
      </c>
      <c r="I582" s="4" t="s">
        <v>22</v>
      </c>
      <c r="J582" s="15">
        <v>3937.08</v>
      </c>
      <c r="K582" s="16">
        <v>3937.08</v>
      </c>
      <c r="L582" s="17">
        <v>40169320</v>
      </c>
      <c r="M582" s="18">
        <v>0.1</v>
      </c>
      <c r="N582" s="16"/>
      <c r="O582" s="16"/>
      <c r="P582" s="16"/>
      <c r="Q582" s="18">
        <v>0.1</v>
      </c>
      <c r="R582" s="16"/>
      <c r="S582" s="19">
        <v>0.18</v>
      </c>
      <c r="T582" s="16" t="s">
        <v>40</v>
      </c>
      <c r="U582" s="20">
        <v>393.70800000000003</v>
      </c>
      <c r="V582" s="21"/>
      <c r="W582" s="21">
        <v>39.370800000000003</v>
      </c>
      <c r="X582" s="21">
        <v>786.62858399999982</v>
      </c>
      <c r="Y582" s="22">
        <v>1219.7073839999998</v>
      </c>
      <c r="Z582" s="30">
        <v>171901402573</v>
      </c>
      <c r="AA582" s="31" t="s">
        <v>580</v>
      </c>
      <c r="AB582" t="s">
        <v>1811</v>
      </c>
      <c r="AC582">
        <v>2021</v>
      </c>
      <c r="AD582">
        <v>2023</v>
      </c>
      <c r="AF582" s="37">
        <f>VLOOKUP(AB582,Sheet2!$C$3:$E$8,3,FALSE)</f>
        <v>0.5</v>
      </c>
      <c r="AG582" s="11">
        <f t="shared" si="18"/>
        <v>1968.54</v>
      </c>
    </row>
    <row r="583" spans="1:33">
      <c r="A583" s="2">
        <f t="shared" si="19"/>
        <v>580</v>
      </c>
      <c r="B583" s="2">
        <v>99</v>
      </c>
      <c r="C583" s="3" t="s">
        <v>448</v>
      </c>
      <c r="D583" s="4" t="s">
        <v>546</v>
      </c>
      <c r="E583" s="4" t="s">
        <v>1500</v>
      </c>
      <c r="F583" s="2">
        <v>7246</v>
      </c>
      <c r="G583" s="6"/>
      <c r="H583" s="33">
        <v>1</v>
      </c>
      <c r="I583" s="4" t="s">
        <v>22</v>
      </c>
      <c r="J583" s="15">
        <v>3926.02</v>
      </c>
      <c r="K583" s="16">
        <v>3926.02</v>
      </c>
      <c r="L583" s="17">
        <v>84229090</v>
      </c>
      <c r="M583" s="18">
        <v>7.4999999999999997E-2</v>
      </c>
      <c r="N583" s="16"/>
      <c r="O583" s="16"/>
      <c r="P583" s="16"/>
      <c r="Q583" s="18">
        <v>0.1</v>
      </c>
      <c r="R583" s="16"/>
      <c r="S583" s="19">
        <v>0.18</v>
      </c>
      <c r="T583" s="16" t="s">
        <v>496</v>
      </c>
      <c r="U583" s="20">
        <v>294.45150000000001</v>
      </c>
      <c r="V583" s="21"/>
      <c r="W583" s="21">
        <v>29.445150000000002</v>
      </c>
      <c r="X583" s="21">
        <v>764.98499699999979</v>
      </c>
      <c r="Y583" s="22">
        <v>1088.8816469999997</v>
      </c>
      <c r="Z583" s="30">
        <v>171801924210</v>
      </c>
      <c r="AA583" s="31" t="s">
        <v>450</v>
      </c>
      <c r="AB583" t="s">
        <v>1810</v>
      </c>
      <c r="AC583">
        <v>2021</v>
      </c>
      <c r="AD583">
        <v>2023</v>
      </c>
      <c r="AF583" s="37">
        <f>VLOOKUP(AB583,Sheet2!$C$3:$E$8,3,FALSE)</f>
        <v>0.1</v>
      </c>
      <c r="AG583" s="11">
        <f t="shared" si="18"/>
        <v>3533.4180000000001</v>
      </c>
    </row>
    <row r="584" spans="1:33">
      <c r="A584" s="2">
        <f t="shared" si="19"/>
        <v>581</v>
      </c>
      <c r="B584" s="2">
        <v>137</v>
      </c>
      <c r="C584" s="3" t="s">
        <v>586</v>
      </c>
      <c r="D584" s="4" t="s">
        <v>589</v>
      </c>
      <c r="E584" s="4" t="s">
        <v>1536</v>
      </c>
      <c r="F584" s="2">
        <v>7844</v>
      </c>
      <c r="G584" s="6"/>
      <c r="H584" s="33">
        <v>1</v>
      </c>
      <c r="I584" s="4" t="s">
        <v>22</v>
      </c>
      <c r="J584" s="15">
        <v>3902.67</v>
      </c>
      <c r="K584" s="16">
        <v>3902.67</v>
      </c>
      <c r="L584" s="17">
        <v>84799090</v>
      </c>
      <c r="M584" s="18">
        <v>7.4999999999999997E-2</v>
      </c>
      <c r="N584" s="16"/>
      <c r="O584" s="16"/>
      <c r="P584" s="16"/>
      <c r="Q584" s="18">
        <v>0.1</v>
      </c>
      <c r="R584" s="16"/>
      <c r="S584" s="19">
        <v>0.18</v>
      </c>
      <c r="T584" s="16" t="s">
        <v>59</v>
      </c>
      <c r="U584" s="20">
        <v>292.70024999999998</v>
      </c>
      <c r="V584" s="21"/>
      <c r="W584" s="21">
        <v>29.270025</v>
      </c>
      <c r="X584" s="21">
        <v>760.43524949999994</v>
      </c>
      <c r="Y584" s="22">
        <v>1082.4055245</v>
      </c>
      <c r="Z584" s="30">
        <v>171902754354</v>
      </c>
      <c r="AA584" s="31" t="s">
        <v>588</v>
      </c>
      <c r="AB584" t="s">
        <v>1813</v>
      </c>
      <c r="AC584">
        <v>2021</v>
      </c>
      <c r="AD584">
        <v>2023</v>
      </c>
      <c r="AF584" s="37">
        <f>VLOOKUP(AB584,Sheet2!$C$3:$E$8,3,FALSE)</f>
        <v>0.3</v>
      </c>
      <c r="AG584" s="11">
        <f t="shared" si="18"/>
        <v>2731.8689999999997</v>
      </c>
    </row>
    <row r="585" spans="1:33">
      <c r="A585" s="2">
        <f t="shared" si="19"/>
        <v>582</v>
      </c>
      <c r="B585" s="2">
        <v>141</v>
      </c>
      <c r="C585" s="3" t="s">
        <v>268</v>
      </c>
      <c r="D585" s="4" t="s">
        <v>388</v>
      </c>
      <c r="E585" s="4" t="s">
        <v>1380</v>
      </c>
      <c r="F585" s="2">
        <v>2352</v>
      </c>
      <c r="G585" s="6"/>
      <c r="H585" s="5">
        <v>7</v>
      </c>
      <c r="I585" s="4" t="s">
        <v>22</v>
      </c>
      <c r="J585" s="15">
        <v>555.95999999999992</v>
      </c>
      <c r="K585" s="16">
        <v>3891.7199999999993</v>
      </c>
      <c r="L585" s="17">
        <v>84821011</v>
      </c>
      <c r="M585" s="18">
        <v>7.4999999999999997E-2</v>
      </c>
      <c r="N585" s="16"/>
      <c r="O585" s="16"/>
      <c r="P585" s="16"/>
      <c r="Q585" s="18">
        <v>0.1</v>
      </c>
      <c r="R585" s="16"/>
      <c r="S585" s="19">
        <v>0.18</v>
      </c>
      <c r="T585" s="16" t="s">
        <v>47</v>
      </c>
      <c r="U585" s="20">
        <v>291.87899999999996</v>
      </c>
      <c r="V585" s="21"/>
      <c r="W585" s="21">
        <v>29.187899999999999</v>
      </c>
      <c r="X585" s="21">
        <v>758.30164199999979</v>
      </c>
      <c r="Y585" s="22">
        <v>1079.3685419999997</v>
      </c>
      <c r="Z585" s="30">
        <v>171801881672</v>
      </c>
      <c r="AA585" s="31" t="s">
        <v>270</v>
      </c>
      <c r="AB585" t="s">
        <v>1810</v>
      </c>
      <c r="AC585">
        <v>2021</v>
      </c>
      <c r="AD585">
        <v>2023</v>
      </c>
      <c r="AF585" s="37">
        <f>VLOOKUP(AB585,Sheet2!$C$3:$E$8,3,FALSE)</f>
        <v>0.1</v>
      </c>
      <c r="AG585" s="11">
        <f t="shared" si="18"/>
        <v>3502.5479999999993</v>
      </c>
    </row>
    <row r="586" spans="1:33">
      <c r="A586" s="2">
        <f t="shared" si="19"/>
        <v>583</v>
      </c>
      <c r="B586" s="2">
        <v>288</v>
      </c>
      <c r="C586" s="3" t="s">
        <v>37</v>
      </c>
      <c r="D586" s="4" t="s">
        <v>252</v>
      </c>
      <c r="E586" s="4" t="s">
        <v>1261</v>
      </c>
      <c r="F586" s="2">
        <v>1338</v>
      </c>
      <c r="G586" s="6"/>
      <c r="H586" s="5">
        <v>2</v>
      </c>
      <c r="I586" s="4" t="s">
        <v>22</v>
      </c>
      <c r="J586" s="15">
        <v>1911.42</v>
      </c>
      <c r="K586" s="16">
        <v>3822.84</v>
      </c>
      <c r="L586" s="17">
        <v>73182100</v>
      </c>
      <c r="M586" s="18">
        <v>0.15</v>
      </c>
      <c r="N586" s="16"/>
      <c r="O586" s="16"/>
      <c r="P586" s="16"/>
      <c r="Q586" s="18">
        <v>0.1</v>
      </c>
      <c r="R586" s="16"/>
      <c r="S586" s="19">
        <v>0.18</v>
      </c>
      <c r="T586" s="16" t="s">
        <v>36</v>
      </c>
      <c r="U586" s="20">
        <v>573.42600000000004</v>
      </c>
      <c r="V586" s="21"/>
      <c r="W586" s="21">
        <v>57.342600000000004</v>
      </c>
      <c r="X586" s="21">
        <v>801.6495480000001</v>
      </c>
      <c r="Y586" s="22">
        <v>1432.4181480000002</v>
      </c>
      <c r="Z586" s="30">
        <v>171703360253</v>
      </c>
      <c r="AA586" s="31" t="s">
        <v>170</v>
      </c>
      <c r="AB586" t="s">
        <v>1810</v>
      </c>
      <c r="AC586">
        <v>2021</v>
      </c>
      <c r="AD586">
        <v>2023</v>
      </c>
      <c r="AF586" s="37">
        <f>VLOOKUP(AB586,Sheet2!$C$3:$E$8,3,FALSE)</f>
        <v>0.1</v>
      </c>
      <c r="AG586" s="11">
        <f t="shared" si="18"/>
        <v>3440.556</v>
      </c>
    </row>
    <row r="587" spans="1:33">
      <c r="A587" s="2">
        <f t="shared" si="19"/>
        <v>584</v>
      </c>
      <c r="B587" s="2">
        <v>110</v>
      </c>
      <c r="C587" s="3" t="s">
        <v>268</v>
      </c>
      <c r="D587" s="4" t="s">
        <v>357</v>
      </c>
      <c r="E587" s="4" t="s">
        <v>1349</v>
      </c>
      <c r="F587" s="2">
        <v>2318</v>
      </c>
      <c r="G587" s="6"/>
      <c r="H587" s="33">
        <v>1</v>
      </c>
      <c r="I587" s="4" t="s">
        <v>22</v>
      </c>
      <c r="J587" s="15">
        <v>3779.34</v>
      </c>
      <c r="K587" s="16">
        <v>3779.34</v>
      </c>
      <c r="L587" s="17">
        <v>85030090</v>
      </c>
      <c r="M587" s="18">
        <v>7.4999999999999997E-2</v>
      </c>
      <c r="N587" s="16"/>
      <c r="O587" s="16"/>
      <c r="P587" s="16"/>
      <c r="Q587" s="18">
        <v>0.1</v>
      </c>
      <c r="R587" s="16"/>
      <c r="S587" s="19">
        <v>0.18</v>
      </c>
      <c r="T587" s="16" t="s">
        <v>32</v>
      </c>
      <c r="U587" s="20">
        <v>283.45049999999998</v>
      </c>
      <c r="V587" s="21"/>
      <c r="W587" s="21">
        <v>28.345050000000001</v>
      </c>
      <c r="X587" s="21">
        <v>736.40439900000001</v>
      </c>
      <c r="Y587" s="22">
        <v>1048.1999490000001</v>
      </c>
      <c r="Z587" s="30">
        <v>171802178892</v>
      </c>
      <c r="AA587" s="31" t="s">
        <v>307</v>
      </c>
      <c r="AB587" t="s">
        <v>1810</v>
      </c>
      <c r="AC587">
        <v>2021</v>
      </c>
      <c r="AD587">
        <v>2023</v>
      </c>
      <c r="AF587" s="37">
        <f>VLOOKUP(AB587,Sheet2!$C$3:$E$8,3,FALSE)</f>
        <v>0.1</v>
      </c>
      <c r="AG587" s="11">
        <f t="shared" si="18"/>
        <v>3401.4060000000004</v>
      </c>
    </row>
    <row r="588" spans="1:33">
      <c r="A588" s="2">
        <f t="shared" si="19"/>
        <v>585</v>
      </c>
      <c r="B588" s="2">
        <v>93</v>
      </c>
      <c r="C588" s="3" t="s">
        <v>268</v>
      </c>
      <c r="D588" s="4" t="s">
        <v>340</v>
      </c>
      <c r="E588" s="4" t="s">
        <v>1332</v>
      </c>
      <c r="F588" s="2">
        <v>2297</v>
      </c>
      <c r="G588" s="6"/>
      <c r="H588" s="33">
        <v>1</v>
      </c>
      <c r="I588" s="4" t="s">
        <v>22</v>
      </c>
      <c r="J588" s="15">
        <v>3747.06</v>
      </c>
      <c r="K588" s="16">
        <v>3747.06</v>
      </c>
      <c r="L588" s="17">
        <v>85030090</v>
      </c>
      <c r="M588" s="18">
        <v>7.4999999999999997E-2</v>
      </c>
      <c r="N588" s="16"/>
      <c r="O588" s="16"/>
      <c r="P588" s="16"/>
      <c r="Q588" s="18">
        <v>0.1</v>
      </c>
      <c r="R588" s="16"/>
      <c r="S588" s="19">
        <v>0.18</v>
      </c>
      <c r="T588" s="16" t="s">
        <v>32</v>
      </c>
      <c r="U588" s="20">
        <v>281.02949999999998</v>
      </c>
      <c r="V588" s="21"/>
      <c r="W588" s="21">
        <v>28.10295</v>
      </c>
      <c r="X588" s="21">
        <v>730.11464100000001</v>
      </c>
      <c r="Y588" s="22">
        <v>1039.247091</v>
      </c>
      <c r="Z588" s="30">
        <v>171802178892</v>
      </c>
      <c r="AA588" s="31" t="s">
        <v>307</v>
      </c>
      <c r="AB588" t="s">
        <v>1810</v>
      </c>
      <c r="AC588">
        <v>2021</v>
      </c>
      <c r="AD588">
        <v>2023</v>
      </c>
      <c r="AF588" s="37">
        <f>VLOOKUP(AB588,Sheet2!$C$3:$E$8,3,FALSE)</f>
        <v>0.1</v>
      </c>
      <c r="AG588" s="11">
        <f t="shared" si="18"/>
        <v>3372.3539999999998</v>
      </c>
    </row>
    <row r="589" spans="1:33">
      <c r="A589" s="2">
        <f t="shared" si="19"/>
        <v>586</v>
      </c>
      <c r="B589" s="2">
        <v>168</v>
      </c>
      <c r="C589" s="3" t="s">
        <v>37</v>
      </c>
      <c r="D589" s="4" t="s">
        <v>137</v>
      </c>
      <c r="E589" s="4" t="s">
        <v>1155</v>
      </c>
      <c r="F589" s="2">
        <v>808</v>
      </c>
      <c r="G589" s="6"/>
      <c r="H589" s="5">
        <v>2</v>
      </c>
      <c r="I589" s="4" t="s">
        <v>22</v>
      </c>
      <c r="J589" s="15">
        <v>1844.4</v>
      </c>
      <c r="K589" s="16">
        <v>3688.8</v>
      </c>
      <c r="L589" s="17">
        <v>40169340</v>
      </c>
      <c r="M589" s="18">
        <v>0.1</v>
      </c>
      <c r="N589" s="16"/>
      <c r="O589" s="16"/>
      <c r="P589" s="16"/>
      <c r="Q589" s="18">
        <v>0.1</v>
      </c>
      <c r="R589" s="16"/>
      <c r="S589" s="19">
        <v>0.18</v>
      </c>
      <c r="T589" s="16" t="s">
        <v>40</v>
      </c>
      <c r="U589" s="20">
        <v>368.88000000000005</v>
      </c>
      <c r="V589" s="21"/>
      <c r="W589" s="21">
        <v>36.888000000000005</v>
      </c>
      <c r="X589" s="21">
        <v>737.02224000000001</v>
      </c>
      <c r="Y589" s="22">
        <v>1142.79024</v>
      </c>
      <c r="Z589" s="30">
        <v>171901200074</v>
      </c>
      <c r="AA589" s="31" t="s">
        <v>83</v>
      </c>
      <c r="AB589" t="s">
        <v>1810</v>
      </c>
      <c r="AC589">
        <v>2021</v>
      </c>
      <c r="AD589">
        <v>2023</v>
      </c>
      <c r="AF589" s="37">
        <f>VLOOKUP(AB589,Sheet2!$C$3:$E$8,3,FALSE)</f>
        <v>0.1</v>
      </c>
      <c r="AG589" s="11">
        <f t="shared" si="18"/>
        <v>3319.92</v>
      </c>
    </row>
    <row r="590" spans="1:33">
      <c r="A590" s="2">
        <f t="shared" si="19"/>
        <v>587</v>
      </c>
      <c r="B590" s="2">
        <v>33</v>
      </c>
      <c r="C590" s="3" t="s">
        <v>37</v>
      </c>
      <c r="D590" s="4" t="s">
        <v>770</v>
      </c>
      <c r="E590" s="4" t="s">
        <v>1660</v>
      </c>
      <c r="F590" s="2">
        <v>58</v>
      </c>
      <c r="G590" s="6"/>
      <c r="H590" s="33">
        <v>4</v>
      </c>
      <c r="I590" s="4" t="s">
        <v>22</v>
      </c>
      <c r="J590" s="15">
        <v>3669.9</v>
      </c>
      <c r="K590" s="16">
        <v>3669.9</v>
      </c>
      <c r="L590" s="17">
        <v>85389000</v>
      </c>
      <c r="M590" s="18">
        <v>7.4999999999999997E-2</v>
      </c>
      <c r="N590" s="16"/>
      <c r="O590" s="16"/>
      <c r="P590" s="16"/>
      <c r="Q590" s="18">
        <v>0.1</v>
      </c>
      <c r="R590" s="16"/>
      <c r="S590" s="19">
        <v>0.18</v>
      </c>
      <c r="T590" s="16" t="s">
        <v>771</v>
      </c>
      <c r="U590" s="20">
        <v>275.24250000000001</v>
      </c>
      <c r="V590" s="21"/>
      <c r="W590" s="21">
        <v>27.524250000000002</v>
      </c>
      <c r="X590" s="21">
        <v>715.080015</v>
      </c>
      <c r="Y590" s="22">
        <v>1017.846765</v>
      </c>
      <c r="Z590" s="27"/>
      <c r="AA590" s="28"/>
      <c r="AB590" t="s">
        <v>1810</v>
      </c>
      <c r="AC590">
        <v>2021</v>
      </c>
      <c r="AD590">
        <v>2023</v>
      </c>
      <c r="AF590" s="37">
        <f>VLOOKUP(AB590,Sheet2!$C$3:$E$8,3,FALSE)</f>
        <v>0.1</v>
      </c>
      <c r="AG590" s="11">
        <f t="shared" si="18"/>
        <v>3302.9100000000003</v>
      </c>
    </row>
    <row r="591" spans="1:33">
      <c r="A591" s="2">
        <f t="shared" si="19"/>
        <v>588</v>
      </c>
      <c r="B591" s="2">
        <v>91</v>
      </c>
      <c r="C591" s="3" t="s">
        <v>268</v>
      </c>
      <c r="D591" s="4" t="s">
        <v>338</v>
      </c>
      <c r="E591" s="4" t="s">
        <v>1330</v>
      </c>
      <c r="F591" s="2">
        <v>2295</v>
      </c>
      <c r="G591" s="6"/>
      <c r="H591" s="33">
        <v>39</v>
      </c>
      <c r="I591" s="4" t="s">
        <v>22</v>
      </c>
      <c r="J591" s="15">
        <v>92.66</v>
      </c>
      <c r="K591" s="16">
        <v>3613.74</v>
      </c>
      <c r="L591" s="17">
        <v>73181500</v>
      </c>
      <c r="M591" s="18">
        <v>0.25</v>
      </c>
      <c r="N591" s="16"/>
      <c r="O591" s="16"/>
      <c r="P591" s="16"/>
      <c r="Q591" s="18">
        <v>0.1</v>
      </c>
      <c r="R591" s="16"/>
      <c r="S591" s="19">
        <v>0.18</v>
      </c>
      <c r="T591" s="16" t="s">
        <v>36</v>
      </c>
      <c r="U591" s="20">
        <v>903.43499999999995</v>
      </c>
      <c r="V591" s="21"/>
      <c r="W591" s="21">
        <v>90.343500000000006</v>
      </c>
      <c r="X591" s="21">
        <v>829.3533299999998</v>
      </c>
      <c r="Y591" s="22">
        <v>1823.1318299999998</v>
      </c>
      <c r="Z591" s="30">
        <v>171801881672</v>
      </c>
      <c r="AA591" s="31" t="s">
        <v>270</v>
      </c>
      <c r="AB591" t="s">
        <v>1810</v>
      </c>
      <c r="AC591">
        <v>2021</v>
      </c>
      <c r="AD591">
        <v>2023</v>
      </c>
      <c r="AF591" s="37">
        <f>VLOOKUP(AB591,Sheet2!$C$3:$E$8,3,FALSE)</f>
        <v>0.1</v>
      </c>
      <c r="AG591" s="11">
        <f t="shared" si="18"/>
        <v>3252.366</v>
      </c>
    </row>
    <row r="592" spans="1:33">
      <c r="A592" s="2">
        <f t="shared" si="19"/>
        <v>589</v>
      </c>
      <c r="B592" s="2">
        <v>207</v>
      </c>
      <c r="C592" s="3" t="s">
        <v>177</v>
      </c>
      <c r="D592" s="4" t="s">
        <v>180</v>
      </c>
      <c r="E592" s="4" t="s">
        <v>1193</v>
      </c>
      <c r="F592" s="2">
        <v>1197</v>
      </c>
      <c r="G592" s="6"/>
      <c r="H592" s="33">
        <v>1</v>
      </c>
      <c r="I592" s="4" t="s">
        <v>22</v>
      </c>
      <c r="J592" s="15">
        <v>3606.06</v>
      </c>
      <c r="K592" s="16">
        <v>3606.06</v>
      </c>
      <c r="L592" s="17">
        <v>73181500</v>
      </c>
      <c r="M592" s="18">
        <v>0.25</v>
      </c>
      <c r="N592" s="16"/>
      <c r="O592" s="16"/>
      <c r="P592" s="16"/>
      <c r="Q592" s="18">
        <v>0.1</v>
      </c>
      <c r="R592" s="16"/>
      <c r="S592" s="19">
        <v>0.18</v>
      </c>
      <c r="T592" s="16" t="s">
        <v>36</v>
      </c>
      <c r="U592" s="20">
        <v>901.51499999999999</v>
      </c>
      <c r="V592" s="21"/>
      <c r="W592" s="21">
        <v>90.151499999999999</v>
      </c>
      <c r="X592" s="21">
        <v>827.59076999999991</v>
      </c>
      <c r="Y592" s="22">
        <v>1819.2572700000001</v>
      </c>
      <c r="Z592" s="30">
        <v>172000416210</v>
      </c>
      <c r="AA592" s="31" t="s">
        <v>179</v>
      </c>
      <c r="AB592" t="s">
        <v>1810</v>
      </c>
      <c r="AC592">
        <v>2021</v>
      </c>
      <c r="AD592">
        <v>2023</v>
      </c>
      <c r="AF592" s="37">
        <f>VLOOKUP(AB592,Sheet2!$C$3:$E$8,3,FALSE)</f>
        <v>0.1</v>
      </c>
      <c r="AG592" s="11">
        <f t="shared" si="18"/>
        <v>3245.4540000000002</v>
      </c>
    </row>
    <row r="593" spans="1:33">
      <c r="A593" s="2">
        <f t="shared" si="19"/>
        <v>590</v>
      </c>
      <c r="B593" s="2">
        <v>79</v>
      </c>
      <c r="C593" s="3" t="s">
        <v>448</v>
      </c>
      <c r="D593" s="4" t="s">
        <v>525</v>
      </c>
      <c r="E593" s="4" t="s">
        <v>1480</v>
      </c>
      <c r="F593" s="2">
        <v>7221</v>
      </c>
      <c r="G593" s="6"/>
      <c r="H593" s="33">
        <v>2</v>
      </c>
      <c r="I593" s="4" t="s">
        <v>22</v>
      </c>
      <c r="J593" s="15">
        <v>1760.415</v>
      </c>
      <c r="K593" s="16">
        <v>3520.83</v>
      </c>
      <c r="L593" s="17">
        <v>83021090</v>
      </c>
      <c r="M593" s="18">
        <v>0.15</v>
      </c>
      <c r="N593" s="16"/>
      <c r="O593" s="16"/>
      <c r="P593" s="16"/>
      <c r="Q593" s="18">
        <v>0.1</v>
      </c>
      <c r="R593" s="16"/>
      <c r="S593" s="19">
        <v>0.18</v>
      </c>
      <c r="T593" s="16" t="s">
        <v>149</v>
      </c>
      <c r="U593" s="20">
        <v>528.12450000000001</v>
      </c>
      <c r="V593" s="21"/>
      <c r="W593" s="21">
        <v>52.812450000000005</v>
      </c>
      <c r="X593" s="21">
        <v>738.31805099999997</v>
      </c>
      <c r="Y593" s="22">
        <v>1319.255001</v>
      </c>
      <c r="Z593" s="30">
        <v>171801924210</v>
      </c>
      <c r="AA593" s="31" t="s">
        <v>450</v>
      </c>
      <c r="AB593" t="s">
        <v>1810</v>
      </c>
      <c r="AC593">
        <v>2021</v>
      </c>
      <c r="AD593">
        <v>2023</v>
      </c>
      <c r="AF593" s="37">
        <f>VLOOKUP(AB593,Sheet2!$C$3:$E$8,3,FALSE)</f>
        <v>0.1</v>
      </c>
      <c r="AG593" s="11">
        <f t="shared" si="18"/>
        <v>3168.7469999999998</v>
      </c>
    </row>
    <row r="594" spans="1:33">
      <c r="A594" s="2">
        <f t="shared" si="19"/>
        <v>591</v>
      </c>
      <c r="B594" s="2">
        <v>62</v>
      </c>
      <c r="C594" s="3" t="s">
        <v>616</v>
      </c>
      <c r="D594" s="4" t="s">
        <v>827</v>
      </c>
      <c r="E594" s="4" t="s">
        <v>1689</v>
      </c>
      <c r="F594" s="2">
        <v>89</v>
      </c>
      <c r="G594" s="6"/>
      <c r="H594" s="5">
        <v>3</v>
      </c>
      <c r="I594" s="4" t="s">
        <v>22</v>
      </c>
      <c r="J594" s="15">
        <v>3471.6199999999899</v>
      </c>
      <c r="K594" s="16">
        <v>3471.6199999999899</v>
      </c>
      <c r="L594" s="17">
        <v>392690</v>
      </c>
      <c r="M594" s="18">
        <v>7.4999999999999997E-2</v>
      </c>
      <c r="N594" s="16"/>
      <c r="O594" s="16"/>
      <c r="P594" s="16"/>
      <c r="Q594" s="18">
        <v>0.1</v>
      </c>
      <c r="R594" s="16"/>
      <c r="S594" s="19">
        <v>0.18</v>
      </c>
      <c r="T594" s="16" t="s">
        <v>828</v>
      </c>
      <c r="U594" s="20">
        <v>260.37149999999923</v>
      </c>
      <c r="V594" s="21"/>
      <c r="W594" s="21">
        <v>26.037149999999926</v>
      </c>
      <c r="X594" s="21">
        <v>676.44515699999806</v>
      </c>
      <c r="Y594" s="22">
        <v>962.85380699999723</v>
      </c>
      <c r="Z594" s="27"/>
      <c r="AA594" s="28"/>
      <c r="AB594" t="s">
        <v>1810</v>
      </c>
      <c r="AC594">
        <v>2021</v>
      </c>
      <c r="AD594">
        <v>2023</v>
      </c>
      <c r="AF594" s="37">
        <f>VLOOKUP(AB594,Sheet2!$C$3:$E$8,3,FALSE)</f>
        <v>0.1</v>
      </c>
      <c r="AG594" s="11">
        <f t="shared" si="18"/>
        <v>3124.457999999991</v>
      </c>
    </row>
    <row r="595" spans="1:33">
      <c r="A595" s="2">
        <f t="shared" si="19"/>
        <v>592</v>
      </c>
      <c r="B595" s="2">
        <v>251</v>
      </c>
      <c r="C595" s="3" t="s">
        <v>615</v>
      </c>
      <c r="D595" s="4" t="s">
        <v>659</v>
      </c>
      <c r="E595" s="4" t="s">
        <v>1587</v>
      </c>
      <c r="F595" s="2">
        <v>18643</v>
      </c>
      <c r="G595" s="6"/>
      <c r="H595" s="33">
        <v>3</v>
      </c>
      <c r="I595" s="4" t="s">
        <v>22</v>
      </c>
      <c r="J595" s="15">
        <v>1129.18</v>
      </c>
      <c r="K595" s="16">
        <v>3387.54</v>
      </c>
      <c r="L595" s="17">
        <v>84819090</v>
      </c>
      <c r="M595" s="18">
        <v>7.4999999999999997E-2</v>
      </c>
      <c r="N595" s="16"/>
      <c r="O595" s="16"/>
      <c r="P595" s="16"/>
      <c r="Q595" s="18">
        <v>0.1</v>
      </c>
      <c r="R595" s="16"/>
      <c r="S595" s="19">
        <v>0.18</v>
      </c>
      <c r="T595" s="16" t="s">
        <v>28</v>
      </c>
      <c r="U595" s="20">
        <v>254.06549999999999</v>
      </c>
      <c r="V595" s="21"/>
      <c r="W595" s="21">
        <v>25.406549999999999</v>
      </c>
      <c r="X595" s="21">
        <v>660.06216900000004</v>
      </c>
      <c r="Y595" s="22">
        <v>939.53421900000001</v>
      </c>
      <c r="Z595" s="30">
        <v>351800186603</v>
      </c>
      <c r="AA595" s="31">
        <v>3005002</v>
      </c>
      <c r="AB595" t="s">
        <v>1810</v>
      </c>
      <c r="AC595">
        <v>2021</v>
      </c>
      <c r="AD595">
        <v>2023</v>
      </c>
      <c r="AF595" s="37">
        <f>VLOOKUP(AB595,Sheet2!$C$3:$E$8,3,FALSE)</f>
        <v>0.1</v>
      </c>
      <c r="AG595" s="11">
        <f t="shared" si="18"/>
        <v>3048.7860000000001</v>
      </c>
    </row>
    <row r="596" spans="1:33">
      <c r="A596" s="2">
        <f t="shared" si="19"/>
        <v>593</v>
      </c>
      <c r="B596" s="2">
        <v>259</v>
      </c>
      <c r="C596" s="3" t="s">
        <v>615</v>
      </c>
      <c r="D596" s="4" t="s">
        <v>667</v>
      </c>
      <c r="E596" s="4" t="s">
        <v>1595</v>
      </c>
      <c r="F596" s="2">
        <v>18655</v>
      </c>
      <c r="G596" s="6"/>
      <c r="H596" s="33">
        <v>3</v>
      </c>
      <c r="I596" s="4" t="s">
        <v>22</v>
      </c>
      <c r="J596" s="15">
        <v>1129.18</v>
      </c>
      <c r="K596" s="16">
        <v>3387.54</v>
      </c>
      <c r="L596" s="17">
        <v>84819090</v>
      </c>
      <c r="M596" s="18">
        <v>7.4999999999999997E-2</v>
      </c>
      <c r="N596" s="16"/>
      <c r="O596" s="16"/>
      <c r="P596" s="16"/>
      <c r="Q596" s="18">
        <v>0.1</v>
      </c>
      <c r="R596" s="16"/>
      <c r="S596" s="19">
        <v>0.18</v>
      </c>
      <c r="T596" s="16" t="s">
        <v>28</v>
      </c>
      <c r="U596" s="20">
        <v>254.06549999999999</v>
      </c>
      <c r="V596" s="21"/>
      <c r="W596" s="21">
        <v>25.406549999999999</v>
      </c>
      <c r="X596" s="21">
        <v>660.06216900000004</v>
      </c>
      <c r="Y596" s="22">
        <v>939.53421900000001</v>
      </c>
      <c r="Z596" s="30">
        <v>351800186603</v>
      </c>
      <c r="AA596" s="31">
        <v>3005002</v>
      </c>
      <c r="AB596" t="s">
        <v>1810</v>
      </c>
      <c r="AC596">
        <v>2021</v>
      </c>
      <c r="AD596">
        <v>2023</v>
      </c>
      <c r="AF596" s="37">
        <f>VLOOKUP(AB596,Sheet2!$C$3:$E$8,3,FALSE)</f>
        <v>0.1</v>
      </c>
      <c r="AG596" s="11">
        <f t="shared" si="18"/>
        <v>3048.7860000000001</v>
      </c>
    </row>
    <row r="597" spans="1:33">
      <c r="A597" s="2">
        <f t="shared" si="19"/>
        <v>594</v>
      </c>
      <c r="B597" s="2">
        <v>272</v>
      </c>
      <c r="C597" s="3" t="s">
        <v>615</v>
      </c>
      <c r="D597" s="4" t="s">
        <v>680</v>
      </c>
      <c r="E597" s="4" t="s">
        <v>1608</v>
      </c>
      <c r="F597" s="2">
        <v>18670</v>
      </c>
      <c r="G597" s="6"/>
      <c r="H597" s="33">
        <v>3</v>
      </c>
      <c r="I597" s="4" t="s">
        <v>22</v>
      </c>
      <c r="J597" s="15">
        <v>1129.18</v>
      </c>
      <c r="K597" s="16">
        <v>3387.54</v>
      </c>
      <c r="L597" s="17">
        <v>84819090</v>
      </c>
      <c r="M597" s="18">
        <v>7.4999999999999997E-2</v>
      </c>
      <c r="N597" s="16"/>
      <c r="O597" s="16"/>
      <c r="P597" s="16"/>
      <c r="Q597" s="18">
        <v>0.1</v>
      </c>
      <c r="R597" s="16"/>
      <c r="S597" s="19">
        <v>0.18</v>
      </c>
      <c r="T597" s="16" t="s">
        <v>28</v>
      </c>
      <c r="U597" s="20">
        <v>254.06549999999999</v>
      </c>
      <c r="V597" s="21"/>
      <c r="W597" s="21">
        <v>25.406549999999999</v>
      </c>
      <c r="X597" s="21">
        <v>660.06216900000004</v>
      </c>
      <c r="Y597" s="22">
        <v>939.53421900000001</v>
      </c>
      <c r="Z597" s="30">
        <v>351800186603</v>
      </c>
      <c r="AA597" s="31">
        <v>3005002</v>
      </c>
      <c r="AB597" t="s">
        <v>1810</v>
      </c>
      <c r="AC597">
        <v>2021</v>
      </c>
      <c r="AD597">
        <v>2023</v>
      </c>
      <c r="AF597" s="37">
        <f>VLOOKUP(AB597,Sheet2!$C$3:$E$8,3,FALSE)</f>
        <v>0.1</v>
      </c>
      <c r="AG597" s="11">
        <f t="shared" si="18"/>
        <v>3048.7860000000001</v>
      </c>
    </row>
    <row r="598" spans="1:33">
      <c r="A598" s="2">
        <f t="shared" si="19"/>
        <v>595</v>
      </c>
      <c r="B598" s="2">
        <v>238</v>
      </c>
      <c r="C598" s="3" t="s">
        <v>615</v>
      </c>
      <c r="D598" s="4" t="s">
        <v>649</v>
      </c>
      <c r="E598" s="4" t="s">
        <v>1577</v>
      </c>
      <c r="F598" s="2">
        <v>18357</v>
      </c>
      <c r="G598" s="6"/>
      <c r="H598" s="5">
        <v>1</v>
      </c>
      <c r="I598" s="4" t="s">
        <v>22</v>
      </c>
      <c r="J598" s="15">
        <v>3386.05</v>
      </c>
      <c r="K598" s="16">
        <v>3386.05</v>
      </c>
      <c r="L598" s="17">
        <v>84819090</v>
      </c>
      <c r="M598" s="18">
        <v>7.4999999999999997E-2</v>
      </c>
      <c r="N598" s="16"/>
      <c r="O598" s="16"/>
      <c r="P598" s="16"/>
      <c r="Q598" s="18">
        <v>0.1</v>
      </c>
      <c r="R598" s="16"/>
      <c r="S598" s="19">
        <v>0.18</v>
      </c>
      <c r="T598" s="16" t="s">
        <v>28</v>
      </c>
      <c r="U598" s="20">
        <v>253.95375000000001</v>
      </c>
      <c r="V598" s="21"/>
      <c r="W598" s="21">
        <v>25.395375000000001</v>
      </c>
      <c r="X598" s="21">
        <v>659.77184250000005</v>
      </c>
      <c r="Y598" s="22">
        <v>939.12096750000001</v>
      </c>
      <c r="Z598" s="30">
        <v>351800186603</v>
      </c>
      <c r="AA598" s="31">
        <v>3005002</v>
      </c>
      <c r="AB598" t="s">
        <v>1810</v>
      </c>
      <c r="AC598">
        <v>2021</v>
      </c>
      <c r="AD598">
        <v>2023</v>
      </c>
      <c r="AF598" s="37">
        <f>VLOOKUP(AB598,Sheet2!$C$3:$E$8,3,FALSE)</f>
        <v>0.1</v>
      </c>
      <c r="AG598" s="11">
        <f t="shared" si="18"/>
        <v>3047.4450000000002</v>
      </c>
    </row>
    <row r="599" spans="1:33">
      <c r="A599" s="2">
        <f t="shared" si="19"/>
        <v>596</v>
      </c>
      <c r="B599" s="2">
        <v>240</v>
      </c>
      <c r="C599" s="3" t="s">
        <v>615</v>
      </c>
      <c r="D599" s="4" t="s">
        <v>651</v>
      </c>
      <c r="E599" s="4" t="s">
        <v>1579</v>
      </c>
      <c r="F599" s="2">
        <v>18359</v>
      </c>
      <c r="G599" s="6"/>
      <c r="H599" s="5">
        <v>1</v>
      </c>
      <c r="I599" s="4" t="s">
        <v>22</v>
      </c>
      <c r="J599" s="15">
        <v>3386.05</v>
      </c>
      <c r="K599" s="16">
        <v>3386.05</v>
      </c>
      <c r="L599" s="17">
        <v>84819090</v>
      </c>
      <c r="M599" s="18">
        <v>7.4999999999999997E-2</v>
      </c>
      <c r="N599" s="16"/>
      <c r="O599" s="16"/>
      <c r="P599" s="16"/>
      <c r="Q599" s="18">
        <v>0.1</v>
      </c>
      <c r="R599" s="16"/>
      <c r="S599" s="19">
        <v>0.18</v>
      </c>
      <c r="T599" s="16" t="s">
        <v>28</v>
      </c>
      <c r="U599" s="20">
        <v>253.95375000000001</v>
      </c>
      <c r="V599" s="21"/>
      <c r="W599" s="21">
        <v>25.395375000000001</v>
      </c>
      <c r="X599" s="21">
        <v>659.77184250000005</v>
      </c>
      <c r="Y599" s="22">
        <v>939.12096750000001</v>
      </c>
      <c r="Z599" s="30">
        <v>351800186603</v>
      </c>
      <c r="AA599" s="31">
        <v>3005002</v>
      </c>
      <c r="AB599" t="s">
        <v>1810</v>
      </c>
      <c r="AC599">
        <v>2021</v>
      </c>
      <c r="AD599">
        <v>2023</v>
      </c>
      <c r="AF599" s="37">
        <f>VLOOKUP(AB599,Sheet2!$C$3:$E$8,3,FALSE)</f>
        <v>0.1</v>
      </c>
      <c r="AG599" s="11">
        <f t="shared" si="18"/>
        <v>3047.4450000000002</v>
      </c>
    </row>
    <row r="600" spans="1:33">
      <c r="A600" s="2">
        <f t="shared" si="19"/>
        <v>597</v>
      </c>
      <c r="B600" s="2">
        <v>241</v>
      </c>
      <c r="C600" s="3" t="s">
        <v>615</v>
      </c>
      <c r="D600" s="4" t="s">
        <v>652</v>
      </c>
      <c r="E600" s="4" t="s">
        <v>1580</v>
      </c>
      <c r="F600" s="2">
        <v>18360</v>
      </c>
      <c r="G600" s="6"/>
      <c r="H600" s="5">
        <v>1</v>
      </c>
      <c r="I600" s="4" t="s">
        <v>22</v>
      </c>
      <c r="J600" s="15">
        <v>3386.05</v>
      </c>
      <c r="K600" s="16">
        <v>3386.05</v>
      </c>
      <c r="L600" s="17">
        <v>84819090</v>
      </c>
      <c r="M600" s="18">
        <v>7.4999999999999997E-2</v>
      </c>
      <c r="N600" s="16"/>
      <c r="O600" s="16"/>
      <c r="P600" s="16"/>
      <c r="Q600" s="18">
        <v>0.1</v>
      </c>
      <c r="R600" s="16"/>
      <c r="S600" s="19">
        <v>0.18</v>
      </c>
      <c r="T600" s="16" t="s">
        <v>28</v>
      </c>
      <c r="U600" s="20">
        <v>253.95375000000001</v>
      </c>
      <c r="V600" s="21"/>
      <c r="W600" s="21">
        <v>25.395375000000001</v>
      </c>
      <c r="X600" s="21">
        <v>659.77184250000005</v>
      </c>
      <c r="Y600" s="22">
        <v>939.12096750000001</v>
      </c>
      <c r="Z600" s="30">
        <v>351800186603</v>
      </c>
      <c r="AA600" s="31">
        <v>3005002</v>
      </c>
      <c r="AB600" t="s">
        <v>1810</v>
      </c>
      <c r="AC600">
        <v>2021</v>
      </c>
      <c r="AD600">
        <v>2023</v>
      </c>
      <c r="AF600" s="37">
        <f>VLOOKUP(AB600,Sheet2!$C$3:$E$8,3,FALSE)</f>
        <v>0.1</v>
      </c>
      <c r="AG600" s="11">
        <f t="shared" si="18"/>
        <v>3047.4450000000002</v>
      </c>
    </row>
    <row r="601" spans="1:33">
      <c r="A601" s="2">
        <f t="shared" si="19"/>
        <v>598</v>
      </c>
      <c r="B601" s="2">
        <v>116</v>
      </c>
      <c r="C601" s="3" t="s">
        <v>905</v>
      </c>
      <c r="D601" s="4" t="s">
        <v>936</v>
      </c>
      <c r="E601" s="4" t="s">
        <v>1743</v>
      </c>
      <c r="F601" s="2">
        <v>682</v>
      </c>
      <c r="G601" s="6"/>
      <c r="H601" s="5">
        <v>2</v>
      </c>
      <c r="I601" s="4" t="s">
        <v>22</v>
      </c>
      <c r="J601" s="15">
        <v>3384.92</v>
      </c>
      <c r="K601" s="16">
        <v>3384.92</v>
      </c>
      <c r="L601" s="17">
        <v>84834000</v>
      </c>
      <c r="M601" s="18">
        <v>7.4999999999999997E-2</v>
      </c>
      <c r="N601" s="16"/>
      <c r="O601" s="16"/>
      <c r="P601" s="16"/>
      <c r="Q601" s="18">
        <v>0.1</v>
      </c>
      <c r="R601" s="16"/>
      <c r="S601" s="19">
        <v>0.18</v>
      </c>
      <c r="T601" s="16" t="s">
        <v>937</v>
      </c>
      <c r="U601" s="20">
        <v>253.869</v>
      </c>
      <c r="V601" s="21"/>
      <c r="W601" s="21">
        <v>25.386900000000001</v>
      </c>
      <c r="X601" s="21">
        <v>659.55166199999996</v>
      </c>
      <c r="Y601" s="22">
        <v>938.80756199999996</v>
      </c>
      <c r="Z601" s="27"/>
      <c r="AA601" s="28"/>
      <c r="AB601" t="s">
        <v>1810</v>
      </c>
      <c r="AC601">
        <v>2021</v>
      </c>
      <c r="AD601">
        <v>2023</v>
      </c>
      <c r="AF601" s="37">
        <f>VLOOKUP(AB601,Sheet2!$C$3:$E$8,3,FALSE)</f>
        <v>0.1</v>
      </c>
      <c r="AG601" s="11">
        <f t="shared" si="18"/>
        <v>3046.4280000000003</v>
      </c>
    </row>
    <row r="602" spans="1:33">
      <c r="A602" s="2">
        <f t="shared" si="19"/>
        <v>599</v>
      </c>
      <c r="B602" s="2">
        <v>115</v>
      </c>
      <c r="C602" s="3" t="s">
        <v>905</v>
      </c>
      <c r="D602" s="4" t="s">
        <v>934</v>
      </c>
      <c r="E602" s="4" t="s">
        <v>1742</v>
      </c>
      <c r="F602" s="2">
        <v>681</v>
      </c>
      <c r="G602" s="6"/>
      <c r="H602" s="5">
        <v>2</v>
      </c>
      <c r="I602" s="4" t="s">
        <v>22</v>
      </c>
      <c r="J602" s="15">
        <v>3384.67</v>
      </c>
      <c r="K602" s="16">
        <v>3384.67</v>
      </c>
      <c r="L602" s="17">
        <v>84834000</v>
      </c>
      <c r="M602" s="18">
        <v>7.4999999999999997E-2</v>
      </c>
      <c r="N602" s="16"/>
      <c r="O602" s="16"/>
      <c r="P602" s="16"/>
      <c r="Q602" s="18">
        <v>0.1</v>
      </c>
      <c r="R602" s="16"/>
      <c r="S602" s="19">
        <v>0.18</v>
      </c>
      <c r="T602" s="16" t="s">
        <v>935</v>
      </c>
      <c r="U602" s="20">
        <v>253.85024999999999</v>
      </c>
      <c r="V602" s="21"/>
      <c r="W602" s="21">
        <v>25.385024999999999</v>
      </c>
      <c r="X602" s="21">
        <v>659.5029495</v>
      </c>
      <c r="Y602" s="22">
        <v>938.7382245</v>
      </c>
      <c r="Z602" s="27"/>
      <c r="AA602" s="28"/>
      <c r="AB602" t="s">
        <v>1810</v>
      </c>
      <c r="AC602">
        <v>2021</v>
      </c>
      <c r="AD602">
        <v>2023</v>
      </c>
      <c r="AF602" s="37">
        <f>VLOOKUP(AB602,Sheet2!$C$3:$E$8,3,FALSE)</f>
        <v>0.1</v>
      </c>
      <c r="AG602" s="11">
        <f t="shared" si="18"/>
        <v>3046.203</v>
      </c>
    </row>
    <row r="603" spans="1:33">
      <c r="A603" s="2">
        <f t="shared" si="19"/>
        <v>600</v>
      </c>
      <c r="B603" s="2">
        <v>82</v>
      </c>
      <c r="C603" s="3" t="s">
        <v>268</v>
      </c>
      <c r="D603" s="4" t="s">
        <v>329</v>
      </c>
      <c r="E603" s="4" t="s">
        <v>1321</v>
      </c>
      <c r="F603" s="2">
        <v>2282</v>
      </c>
      <c r="G603" s="6"/>
      <c r="H603" s="33">
        <v>1</v>
      </c>
      <c r="I603" s="4" t="s">
        <v>22</v>
      </c>
      <c r="J603" s="15">
        <v>3297.51</v>
      </c>
      <c r="K603" s="16">
        <v>3297.51</v>
      </c>
      <c r="L603" s="17">
        <v>84839000</v>
      </c>
      <c r="M603" s="18">
        <v>7.4999999999999997E-2</v>
      </c>
      <c r="N603" s="16"/>
      <c r="O603" s="16"/>
      <c r="P603" s="16"/>
      <c r="Q603" s="18">
        <v>0.1</v>
      </c>
      <c r="R603" s="16"/>
      <c r="S603" s="19">
        <v>0.18</v>
      </c>
      <c r="T603" s="16" t="s">
        <v>23</v>
      </c>
      <c r="U603" s="20">
        <v>247.31325000000001</v>
      </c>
      <c r="V603" s="21"/>
      <c r="W603" s="21">
        <v>24.731325000000002</v>
      </c>
      <c r="X603" s="21">
        <v>642.51982350000003</v>
      </c>
      <c r="Y603" s="22">
        <v>914.56439850000004</v>
      </c>
      <c r="Z603" s="30">
        <v>171802178892</v>
      </c>
      <c r="AA603" s="31" t="s">
        <v>307</v>
      </c>
      <c r="AB603" t="s">
        <v>1810</v>
      </c>
      <c r="AC603">
        <v>2021</v>
      </c>
      <c r="AD603">
        <v>2023</v>
      </c>
      <c r="AF603" s="37">
        <f>VLOOKUP(AB603,Sheet2!$C$3:$E$8,3,FALSE)</f>
        <v>0.1</v>
      </c>
      <c r="AG603" s="11">
        <f t="shared" si="18"/>
        <v>2967.7590000000005</v>
      </c>
    </row>
    <row r="604" spans="1:33">
      <c r="A604" s="2">
        <f t="shared" si="19"/>
        <v>601</v>
      </c>
      <c r="B604" s="2">
        <v>265</v>
      </c>
      <c r="C604" s="3" t="s">
        <v>37</v>
      </c>
      <c r="D604" s="4" t="s">
        <v>233</v>
      </c>
      <c r="E604" s="4" t="s">
        <v>1242</v>
      </c>
      <c r="F604" s="2">
        <v>1298</v>
      </c>
      <c r="G604" s="6"/>
      <c r="H604" s="5">
        <v>2</v>
      </c>
      <c r="I604" s="4" t="s">
        <v>22</v>
      </c>
      <c r="J604" s="15">
        <v>1646.23</v>
      </c>
      <c r="K604" s="16">
        <v>3292.46</v>
      </c>
      <c r="L604" s="17">
        <v>84849000</v>
      </c>
      <c r="M604" s="18">
        <v>7.4999999999999997E-2</v>
      </c>
      <c r="N604" s="16"/>
      <c r="O604" s="16"/>
      <c r="P604" s="16"/>
      <c r="Q604" s="18">
        <v>0.1</v>
      </c>
      <c r="R604" s="16"/>
      <c r="S604" s="19">
        <v>0.18</v>
      </c>
      <c r="T604" s="16" t="s">
        <v>24</v>
      </c>
      <c r="U604" s="20">
        <v>246.93449999999999</v>
      </c>
      <c r="V604" s="21"/>
      <c r="W604" s="21">
        <v>24.693449999999999</v>
      </c>
      <c r="X604" s="21">
        <v>641.53583100000003</v>
      </c>
      <c r="Y604" s="22">
        <v>913.16378099999997</v>
      </c>
      <c r="Z604" s="30">
        <v>171703360253</v>
      </c>
      <c r="AA604" s="31" t="s">
        <v>170</v>
      </c>
      <c r="AB604" t="s">
        <v>1810</v>
      </c>
      <c r="AC604">
        <v>2021</v>
      </c>
      <c r="AD604">
        <v>2023</v>
      </c>
      <c r="AF604" s="37">
        <f>VLOOKUP(AB604,Sheet2!$C$3:$E$8,3,FALSE)</f>
        <v>0.1</v>
      </c>
      <c r="AG604" s="11">
        <f t="shared" si="18"/>
        <v>2963.2139999999999</v>
      </c>
    </row>
    <row r="605" spans="1:33">
      <c r="A605" s="2">
        <f t="shared" si="19"/>
        <v>602</v>
      </c>
      <c r="B605" s="2">
        <v>266</v>
      </c>
      <c r="C605" s="3" t="s">
        <v>37</v>
      </c>
      <c r="D605" s="4" t="s">
        <v>234</v>
      </c>
      <c r="E605" s="4" t="s">
        <v>1243</v>
      </c>
      <c r="F605" s="2">
        <v>1299</v>
      </c>
      <c r="G605" s="6"/>
      <c r="H605" s="5">
        <v>2</v>
      </c>
      <c r="I605" s="4" t="s">
        <v>22</v>
      </c>
      <c r="J605" s="15">
        <v>1646.23</v>
      </c>
      <c r="K605" s="16">
        <v>3292.46</v>
      </c>
      <c r="L605" s="17">
        <v>84849000</v>
      </c>
      <c r="M605" s="18">
        <v>7.4999999999999997E-2</v>
      </c>
      <c r="N605" s="16"/>
      <c r="O605" s="16"/>
      <c r="P605" s="16"/>
      <c r="Q605" s="18">
        <v>0.1</v>
      </c>
      <c r="R605" s="16"/>
      <c r="S605" s="19">
        <v>0.18</v>
      </c>
      <c r="T605" s="16" t="s">
        <v>24</v>
      </c>
      <c r="U605" s="20">
        <v>246.93449999999999</v>
      </c>
      <c r="V605" s="21"/>
      <c r="W605" s="21">
        <v>24.693449999999999</v>
      </c>
      <c r="X605" s="21">
        <v>641.53583100000003</v>
      </c>
      <c r="Y605" s="22">
        <v>913.16378099999997</v>
      </c>
      <c r="Z605" s="30">
        <v>171703360253</v>
      </c>
      <c r="AA605" s="31" t="s">
        <v>170</v>
      </c>
      <c r="AB605" t="s">
        <v>1810</v>
      </c>
      <c r="AC605">
        <v>2021</v>
      </c>
      <c r="AD605">
        <v>2023</v>
      </c>
      <c r="AF605" s="37">
        <f>VLOOKUP(AB605,Sheet2!$C$3:$E$8,3,FALSE)</f>
        <v>0.1</v>
      </c>
      <c r="AG605" s="11">
        <f t="shared" si="18"/>
        <v>2963.2139999999999</v>
      </c>
    </row>
    <row r="606" spans="1:33">
      <c r="A606" s="2">
        <f t="shared" si="19"/>
        <v>603</v>
      </c>
      <c r="B606" s="2">
        <v>183</v>
      </c>
      <c r="C606" s="3" t="s">
        <v>37</v>
      </c>
      <c r="D606" s="4" t="s">
        <v>153</v>
      </c>
      <c r="E606" s="4" t="s">
        <v>1170</v>
      </c>
      <c r="F606" s="2">
        <v>1046</v>
      </c>
      <c r="G606" s="6"/>
      <c r="H606" s="33">
        <v>8</v>
      </c>
      <c r="I606" s="4" t="s">
        <v>22</v>
      </c>
      <c r="J606" s="15">
        <v>396.45</v>
      </c>
      <c r="K606" s="16">
        <v>3171.6</v>
      </c>
      <c r="L606" s="17">
        <v>73182200</v>
      </c>
      <c r="M606" s="18">
        <v>0.15</v>
      </c>
      <c r="N606" s="16"/>
      <c r="O606" s="16"/>
      <c r="P606" s="16"/>
      <c r="Q606" s="18">
        <v>0.1</v>
      </c>
      <c r="R606" s="16"/>
      <c r="S606" s="19">
        <v>0.18</v>
      </c>
      <c r="T606" s="16" t="s">
        <v>36</v>
      </c>
      <c r="U606" s="20">
        <v>475.73999999999995</v>
      </c>
      <c r="V606" s="21"/>
      <c r="W606" s="21">
        <v>47.573999999999998</v>
      </c>
      <c r="X606" s="21">
        <v>665.08451999999988</v>
      </c>
      <c r="Y606" s="22">
        <v>1188.3985199999997</v>
      </c>
      <c r="Z606" s="30">
        <v>171900089082</v>
      </c>
      <c r="AA606" s="31">
        <v>1000171</v>
      </c>
      <c r="AB606" t="s">
        <v>1810</v>
      </c>
      <c r="AC606">
        <v>2021</v>
      </c>
      <c r="AD606">
        <v>2023</v>
      </c>
      <c r="AF606" s="37">
        <f>VLOOKUP(AB606,Sheet2!$C$3:$E$8,3,FALSE)</f>
        <v>0.1</v>
      </c>
      <c r="AG606" s="11">
        <f t="shared" si="18"/>
        <v>2854.44</v>
      </c>
    </row>
    <row r="607" spans="1:33">
      <c r="A607" s="2">
        <f t="shared" si="19"/>
        <v>604</v>
      </c>
      <c r="B607" s="2">
        <v>102</v>
      </c>
      <c r="C607" s="3" t="s">
        <v>268</v>
      </c>
      <c r="D607" s="4" t="s">
        <v>349</v>
      </c>
      <c r="E607" s="4" t="s">
        <v>1341</v>
      </c>
      <c r="F607" s="2">
        <v>2310</v>
      </c>
      <c r="G607" s="6"/>
      <c r="H607" s="33">
        <v>1</v>
      </c>
      <c r="I607" s="4" t="s">
        <v>22</v>
      </c>
      <c r="J607" s="15">
        <v>3108.01</v>
      </c>
      <c r="K607" s="16">
        <v>3108.01</v>
      </c>
      <c r="L607" s="17">
        <v>85030090</v>
      </c>
      <c r="M607" s="18">
        <v>7.4999999999999997E-2</v>
      </c>
      <c r="N607" s="16"/>
      <c r="O607" s="16"/>
      <c r="P607" s="16"/>
      <c r="Q607" s="18">
        <v>0.1</v>
      </c>
      <c r="R607" s="16"/>
      <c r="S607" s="19">
        <v>0.18</v>
      </c>
      <c r="T607" s="16" t="s">
        <v>32</v>
      </c>
      <c r="U607" s="20">
        <v>233.10075000000001</v>
      </c>
      <c r="V607" s="21"/>
      <c r="W607" s="21">
        <v>23.310075000000001</v>
      </c>
      <c r="X607" s="21">
        <v>605.59574850000001</v>
      </c>
      <c r="Y607" s="22">
        <v>862.00657350000006</v>
      </c>
      <c r="Z607" s="30">
        <v>171802178892</v>
      </c>
      <c r="AA607" s="31" t="s">
        <v>307</v>
      </c>
      <c r="AB607" t="s">
        <v>1810</v>
      </c>
      <c r="AC607">
        <v>2021</v>
      </c>
      <c r="AD607">
        <v>2023</v>
      </c>
      <c r="AF607" s="37">
        <f>VLOOKUP(AB607,Sheet2!$C$3:$E$8,3,FALSE)</f>
        <v>0.1</v>
      </c>
      <c r="AG607" s="11">
        <f t="shared" si="18"/>
        <v>2797.2090000000003</v>
      </c>
    </row>
    <row r="608" spans="1:33">
      <c r="A608" s="2">
        <f t="shared" si="19"/>
        <v>605</v>
      </c>
      <c r="B608" s="2">
        <v>138</v>
      </c>
      <c r="C608" s="3" t="s">
        <v>268</v>
      </c>
      <c r="D608" s="4" t="s">
        <v>385</v>
      </c>
      <c r="E608" s="4" t="s">
        <v>1377</v>
      </c>
      <c r="F608" s="2">
        <v>2349</v>
      </c>
      <c r="G608" s="6"/>
      <c r="H608" s="5">
        <v>7</v>
      </c>
      <c r="I608" s="4" t="s">
        <v>22</v>
      </c>
      <c r="J608" s="15">
        <v>442.38</v>
      </c>
      <c r="K608" s="16">
        <v>3096.66</v>
      </c>
      <c r="L608" s="17">
        <v>84821011</v>
      </c>
      <c r="M608" s="18">
        <v>7.4999999999999997E-2</v>
      </c>
      <c r="N608" s="16"/>
      <c r="O608" s="16"/>
      <c r="P608" s="16"/>
      <c r="Q608" s="18">
        <v>0.1</v>
      </c>
      <c r="R608" s="16"/>
      <c r="S608" s="19">
        <v>0.18</v>
      </c>
      <c r="T608" s="16" t="s">
        <v>47</v>
      </c>
      <c r="U608" s="20">
        <v>232.24949999999998</v>
      </c>
      <c r="V608" s="21"/>
      <c r="W608" s="21">
        <v>23.22495</v>
      </c>
      <c r="X608" s="21">
        <v>603.38420099999985</v>
      </c>
      <c r="Y608" s="22">
        <v>858.85865099999978</v>
      </c>
      <c r="Z608" s="30">
        <v>171801881672</v>
      </c>
      <c r="AA608" s="31" t="s">
        <v>270</v>
      </c>
      <c r="AB608" t="s">
        <v>1810</v>
      </c>
      <c r="AC608">
        <v>2021</v>
      </c>
      <c r="AD608">
        <v>2023</v>
      </c>
      <c r="AF608" s="37">
        <f>VLOOKUP(AB608,Sheet2!$C$3:$E$8,3,FALSE)</f>
        <v>0.1</v>
      </c>
      <c r="AG608" s="11">
        <f t="shared" si="18"/>
        <v>2786.9940000000001</v>
      </c>
    </row>
    <row r="609" spans="1:33">
      <c r="A609" s="2">
        <f t="shared" si="19"/>
        <v>606</v>
      </c>
      <c r="B609" s="2">
        <v>108</v>
      </c>
      <c r="C609" s="3" t="s">
        <v>448</v>
      </c>
      <c r="D609" s="4" t="s">
        <v>555</v>
      </c>
      <c r="E609" s="4" t="s">
        <v>1509</v>
      </c>
      <c r="F609" s="2">
        <v>7255</v>
      </c>
      <c r="G609" s="6"/>
      <c r="H609" s="33">
        <v>4</v>
      </c>
      <c r="I609" s="4" t="s">
        <v>22</v>
      </c>
      <c r="J609" s="15">
        <v>766.73</v>
      </c>
      <c r="K609" s="16">
        <v>3066.92</v>
      </c>
      <c r="L609" s="17">
        <v>73202000</v>
      </c>
      <c r="M609" s="18">
        <v>0.15</v>
      </c>
      <c r="N609" s="16"/>
      <c r="O609" s="16"/>
      <c r="P609" s="16"/>
      <c r="Q609" s="18">
        <v>0.1</v>
      </c>
      <c r="R609" s="16"/>
      <c r="S609" s="19">
        <v>0.18</v>
      </c>
      <c r="T609" s="16" t="s">
        <v>49</v>
      </c>
      <c r="U609" s="20">
        <v>460.03800000000001</v>
      </c>
      <c r="V609" s="21"/>
      <c r="W609" s="21">
        <v>46.003800000000005</v>
      </c>
      <c r="X609" s="21">
        <v>643.13312399999995</v>
      </c>
      <c r="Y609" s="22">
        <v>1149.1749239999999</v>
      </c>
      <c r="Z609" s="30">
        <v>171801924210</v>
      </c>
      <c r="AA609" s="31" t="s">
        <v>450</v>
      </c>
      <c r="AB609" t="s">
        <v>1810</v>
      </c>
      <c r="AC609">
        <v>2021</v>
      </c>
      <c r="AD609">
        <v>2023</v>
      </c>
      <c r="AF609" s="37">
        <f>VLOOKUP(AB609,Sheet2!$C$3:$E$8,3,FALSE)</f>
        <v>0.1</v>
      </c>
      <c r="AG609" s="11">
        <f t="shared" si="18"/>
        <v>2760.2280000000001</v>
      </c>
    </row>
    <row r="610" spans="1:33">
      <c r="A610" s="2">
        <f t="shared" si="19"/>
        <v>607</v>
      </c>
      <c r="B610" s="2">
        <v>152</v>
      </c>
      <c r="C610" s="3" t="s">
        <v>77</v>
      </c>
      <c r="D610" s="4" t="s">
        <v>121</v>
      </c>
      <c r="E610" s="4" t="s">
        <v>1139</v>
      </c>
      <c r="F610" s="2">
        <v>764</v>
      </c>
      <c r="G610" s="6"/>
      <c r="H610" s="5">
        <v>16</v>
      </c>
      <c r="I610" s="4" t="s">
        <v>22</v>
      </c>
      <c r="J610" s="15">
        <v>187.26625000000001</v>
      </c>
      <c r="K610" s="16">
        <v>2996.26</v>
      </c>
      <c r="L610" s="17">
        <v>84142090</v>
      </c>
      <c r="M610" s="18">
        <v>7.4999999999999997E-2</v>
      </c>
      <c r="N610" s="16"/>
      <c r="O610" s="16"/>
      <c r="P610" s="16"/>
      <c r="Q610" s="18">
        <v>0.1</v>
      </c>
      <c r="R610" s="16"/>
      <c r="S610" s="19">
        <v>0.18</v>
      </c>
      <c r="T610" s="16" t="s">
        <v>35</v>
      </c>
      <c r="U610" s="20">
        <v>224.71950000000001</v>
      </c>
      <c r="V610" s="21"/>
      <c r="W610" s="21">
        <v>22.471950000000003</v>
      </c>
      <c r="X610" s="21">
        <v>583.82126100000005</v>
      </c>
      <c r="Y610" s="22">
        <v>831.01271100000008</v>
      </c>
      <c r="Z610" s="30">
        <v>171801503742</v>
      </c>
      <c r="AA610" s="31" t="s">
        <v>115</v>
      </c>
      <c r="AB610" t="s">
        <v>1811</v>
      </c>
      <c r="AC610">
        <v>2021</v>
      </c>
      <c r="AD610">
        <v>2023</v>
      </c>
      <c r="AF610" s="37">
        <f>VLOOKUP(AB610,Sheet2!$C$3:$E$8,3,FALSE)</f>
        <v>0.5</v>
      </c>
      <c r="AG610" s="11">
        <f t="shared" si="18"/>
        <v>1498.13</v>
      </c>
    </row>
    <row r="611" spans="1:33">
      <c r="A611" s="2">
        <f t="shared" si="19"/>
        <v>608</v>
      </c>
      <c r="B611" s="2">
        <v>112</v>
      </c>
      <c r="C611" s="3" t="s">
        <v>448</v>
      </c>
      <c r="D611" s="4" t="s">
        <v>560</v>
      </c>
      <c r="E611" s="4" t="s">
        <v>1513</v>
      </c>
      <c r="F611" s="2">
        <v>7259</v>
      </c>
      <c r="G611" s="6"/>
      <c r="H611" s="33">
        <v>1</v>
      </c>
      <c r="I611" s="4" t="s">
        <v>22</v>
      </c>
      <c r="J611" s="15">
        <v>2969.48</v>
      </c>
      <c r="K611" s="16">
        <v>2969.48</v>
      </c>
      <c r="L611" s="17">
        <v>84229090</v>
      </c>
      <c r="M611" s="18">
        <v>7.4999999999999997E-2</v>
      </c>
      <c r="N611" s="16"/>
      <c r="O611" s="16"/>
      <c r="P611" s="16"/>
      <c r="Q611" s="18">
        <v>0.1</v>
      </c>
      <c r="R611" s="16"/>
      <c r="S611" s="19">
        <v>0.18</v>
      </c>
      <c r="T611" s="16" t="s">
        <v>496</v>
      </c>
      <c r="U611" s="20">
        <v>222.71099999999998</v>
      </c>
      <c r="V611" s="21"/>
      <c r="W611" s="21">
        <v>22.271100000000001</v>
      </c>
      <c r="X611" s="21">
        <v>578.60317799999996</v>
      </c>
      <c r="Y611" s="22">
        <v>823.5852779999999</v>
      </c>
      <c r="Z611" s="30">
        <v>171801924210</v>
      </c>
      <c r="AA611" s="31" t="s">
        <v>450</v>
      </c>
      <c r="AB611" t="s">
        <v>1810</v>
      </c>
      <c r="AC611">
        <v>2021</v>
      </c>
      <c r="AD611">
        <v>2023</v>
      </c>
      <c r="AF611" s="37">
        <f>VLOOKUP(AB611,Sheet2!$C$3:$E$8,3,FALSE)</f>
        <v>0.1</v>
      </c>
      <c r="AG611" s="11">
        <f t="shared" si="18"/>
        <v>2672.5320000000002</v>
      </c>
    </row>
    <row r="612" spans="1:33">
      <c r="A612" s="2">
        <f t="shared" si="19"/>
        <v>609</v>
      </c>
      <c r="B612" s="2">
        <v>258</v>
      </c>
      <c r="C612" s="3" t="s">
        <v>37</v>
      </c>
      <c r="D612" s="4" t="s">
        <v>226</v>
      </c>
      <c r="E612" s="4" t="s">
        <v>1235</v>
      </c>
      <c r="F612" s="2">
        <v>1291</v>
      </c>
      <c r="G612" s="6"/>
      <c r="H612" s="5">
        <v>18</v>
      </c>
      <c r="I612" s="4" t="s">
        <v>22</v>
      </c>
      <c r="J612" s="15">
        <v>159.57222222222222</v>
      </c>
      <c r="K612" s="16">
        <v>2872.3</v>
      </c>
      <c r="L612" s="17">
        <v>84149090</v>
      </c>
      <c r="M612" s="18">
        <v>7.4999999999999997E-2</v>
      </c>
      <c r="N612" s="16"/>
      <c r="O612" s="16"/>
      <c r="P612" s="16"/>
      <c r="Q612" s="18">
        <v>0.1</v>
      </c>
      <c r="R612" s="16"/>
      <c r="S612" s="19">
        <v>0.18</v>
      </c>
      <c r="T612" s="16" t="s">
        <v>26</v>
      </c>
      <c r="U612" s="20">
        <v>215.42250000000001</v>
      </c>
      <c r="V612" s="21"/>
      <c r="W612" s="21">
        <v>21.542250000000003</v>
      </c>
      <c r="X612" s="21">
        <v>559.66765500000008</v>
      </c>
      <c r="Y612" s="22">
        <v>796.63240500000006</v>
      </c>
      <c r="Z612" s="30">
        <v>171703360253</v>
      </c>
      <c r="AA612" s="31" t="s">
        <v>170</v>
      </c>
      <c r="AB612" t="s">
        <v>1810</v>
      </c>
      <c r="AC612">
        <v>2021</v>
      </c>
      <c r="AD612">
        <v>2023</v>
      </c>
      <c r="AF612" s="37">
        <f>VLOOKUP(AB612,Sheet2!$C$3:$E$8,3,FALSE)</f>
        <v>0.1</v>
      </c>
      <c r="AG612" s="11">
        <f t="shared" si="18"/>
        <v>2585.0700000000002</v>
      </c>
    </row>
    <row r="613" spans="1:33">
      <c r="A613" s="2">
        <f t="shared" si="19"/>
        <v>610</v>
      </c>
      <c r="B613" s="2">
        <v>148</v>
      </c>
      <c r="C613" s="3" t="s">
        <v>77</v>
      </c>
      <c r="D613" s="4" t="s">
        <v>117</v>
      </c>
      <c r="E613" s="4" t="s">
        <v>1135</v>
      </c>
      <c r="F613" s="2">
        <v>760</v>
      </c>
      <c r="G613" s="6"/>
      <c r="H613" s="5">
        <v>8</v>
      </c>
      <c r="I613" s="4" t="s">
        <v>22</v>
      </c>
      <c r="J613" s="15">
        <v>344.67750000000001</v>
      </c>
      <c r="K613" s="16">
        <v>2757.42</v>
      </c>
      <c r="L613" s="17">
        <v>84142090</v>
      </c>
      <c r="M613" s="18">
        <v>7.4999999999999997E-2</v>
      </c>
      <c r="N613" s="16"/>
      <c r="O613" s="16"/>
      <c r="P613" s="16"/>
      <c r="Q613" s="18">
        <v>0.1</v>
      </c>
      <c r="R613" s="16"/>
      <c r="S613" s="19">
        <v>0.18</v>
      </c>
      <c r="T613" s="16" t="s">
        <v>35</v>
      </c>
      <c r="U613" s="20">
        <v>206.8065</v>
      </c>
      <c r="V613" s="21"/>
      <c r="W613" s="21">
        <v>20.68065</v>
      </c>
      <c r="X613" s="21">
        <v>537.28328699999997</v>
      </c>
      <c r="Y613" s="22">
        <v>764.7704369999999</v>
      </c>
      <c r="Z613" s="30">
        <v>171801503742</v>
      </c>
      <c r="AA613" s="31" t="s">
        <v>115</v>
      </c>
      <c r="AB613" t="s">
        <v>1811</v>
      </c>
      <c r="AC613">
        <v>2021</v>
      </c>
      <c r="AD613">
        <v>2023</v>
      </c>
      <c r="AF613" s="37">
        <f>VLOOKUP(AB613,Sheet2!$C$3:$E$8,3,FALSE)</f>
        <v>0.5</v>
      </c>
      <c r="AG613" s="11">
        <f t="shared" si="18"/>
        <v>1378.71</v>
      </c>
    </row>
    <row r="614" spans="1:33">
      <c r="A614" s="2">
        <f t="shared" si="19"/>
        <v>611</v>
      </c>
      <c r="B614" s="2">
        <v>35</v>
      </c>
      <c r="C614" s="3" t="s">
        <v>37</v>
      </c>
      <c r="D614" s="4" t="s">
        <v>774</v>
      </c>
      <c r="E614" s="4" t="s">
        <v>1662</v>
      </c>
      <c r="F614" s="2">
        <v>60</v>
      </c>
      <c r="G614" s="6"/>
      <c r="H614" s="33">
        <v>1</v>
      </c>
      <c r="I614" s="4" t="s">
        <v>22</v>
      </c>
      <c r="J614" s="15">
        <v>2751.8299999999899</v>
      </c>
      <c r="K614" s="16">
        <v>2751.8299999999899</v>
      </c>
      <c r="L614" s="17">
        <v>85389000</v>
      </c>
      <c r="M614" s="18">
        <v>7.4999999999999997E-2</v>
      </c>
      <c r="N614" s="16"/>
      <c r="O614" s="16"/>
      <c r="P614" s="16"/>
      <c r="Q614" s="18">
        <v>0.1</v>
      </c>
      <c r="R614" s="16"/>
      <c r="S614" s="19">
        <v>0.18</v>
      </c>
      <c r="T614" s="16" t="s">
        <v>775</v>
      </c>
      <c r="U614" s="20">
        <v>206.38724999999923</v>
      </c>
      <c r="V614" s="21"/>
      <c r="W614" s="21">
        <v>20.638724999999923</v>
      </c>
      <c r="X614" s="21">
        <v>536.19407549999801</v>
      </c>
      <c r="Y614" s="22">
        <v>763.22005049999711</v>
      </c>
      <c r="Z614" s="27"/>
      <c r="AA614" s="28"/>
      <c r="AB614" t="s">
        <v>1810</v>
      </c>
      <c r="AC614">
        <v>2021</v>
      </c>
      <c r="AD614">
        <v>2023</v>
      </c>
      <c r="AF614" s="37">
        <f>VLOOKUP(AB614,Sheet2!$C$3:$E$8,3,FALSE)</f>
        <v>0.1</v>
      </c>
      <c r="AG614" s="11">
        <f t="shared" si="18"/>
        <v>2476.6469999999908</v>
      </c>
    </row>
    <row r="615" spans="1:33">
      <c r="A615" s="2">
        <f t="shared" si="19"/>
        <v>612</v>
      </c>
      <c r="B615" s="2">
        <v>98</v>
      </c>
      <c r="C615" s="3" t="s">
        <v>448</v>
      </c>
      <c r="D615" s="4" t="s">
        <v>545</v>
      </c>
      <c r="E615" s="4" t="s">
        <v>1499</v>
      </c>
      <c r="F615" s="2">
        <v>7245</v>
      </c>
      <c r="G615" s="6"/>
      <c r="H615" s="5">
        <v>1</v>
      </c>
      <c r="I615" s="4" t="s">
        <v>22</v>
      </c>
      <c r="J615" s="15">
        <v>2738.88</v>
      </c>
      <c r="K615" s="16">
        <v>2738.88</v>
      </c>
      <c r="L615" s="17">
        <v>84229090</v>
      </c>
      <c r="M615" s="18">
        <v>7.4999999999999997E-2</v>
      </c>
      <c r="N615" s="16"/>
      <c r="O615" s="16"/>
      <c r="P615" s="16"/>
      <c r="Q615" s="18">
        <v>0.1</v>
      </c>
      <c r="R615" s="16"/>
      <c r="S615" s="19">
        <v>0.18</v>
      </c>
      <c r="T615" s="16" t="s">
        <v>496</v>
      </c>
      <c r="U615" s="20">
        <v>205.416</v>
      </c>
      <c r="V615" s="21"/>
      <c r="W615" s="21">
        <v>20.541600000000003</v>
      </c>
      <c r="X615" s="21">
        <v>533.67076800000007</v>
      </c>
      <c r="Y615" s="22">
        <v>759.62836800000014</v>
      </c>
      <c r="Z615" s="30">
        <v>171801924210</v>
      </c>
      <c r="AA615" s="31" t="s">
        <v>450</v>
      </c>
      <c r="AB615" t="s">
        <v>1810</v>
      </c>
      <c r="AC615">
        <v>2021</v>
      </c>
      <c r="AD615">
        <v>2023</v>
      </c>
      <c r="AF615" s="37">
        <f>VLOOKUP(AB615,Sheet2!$C$3:$E$8,3,FALSE)</f>
        <v>0.1</v>
      </c>
      <c r="AG615" s="11">
        <f t="shared" si="18"/>
        <v>2464.9920000000002</v>
      </c>
    </row>
    <row r="616" spans="1:33">
      <c r="A616" s="2">
        <f t="shared" si="19"/>
        <v>613</v>
      </c>
      <c r="B616" s="2">
        <v>107</v>
      </c>
      <c r="C616" s="3" t="s">
        <v>268</v>
      </c>
      <c r="D616" s="4" t="s">
        <v>354</v>
      </c>
      <c r="E616" s="4" t="s">
        <v>1346</v>
      </c>
      <c r="F616" s="2">
        <v>2315</v>
      </c>
      <c r="G616" s="6"/>
      <c r="H616" s="5">
        <v>8</v>
      </c>
      <c r="I616" s="4" t="s">
        <v>22</v>
      </c>
      <c r="J616" s="15">
        <v>303.08999999999997</v>
      </c>
      <c r="K616" s="16">
        <v>2424.7199999999998</v>
      </c>
      <c r="L616" s="17">
        <v>73181500</v>
      </c>
      <c r="M616" s="18">
        <v>0.25</v>
      </c>
      <c r="N616" s="16"/>
      <c r="O616" s="16"/>
      <c r="P616" s="16"/>
      <c r="Q616" s="18">
        <v>0.1</v>
      </c>
      <c r="R616" s="16"/>
      <c r="S616" s="19">
        <v>0.18</v>
      </c>
      <c r="T616" s="16" t="s">
        <v>36</v>
      </c>
      <c r="U616" s="20">
        <v>606.17999999999995</v>
      </c>
      <c r="V616" s="21"/>
      <c r="W616" s="21">
        <v>60.617999999999995</v>
      </c>
      <c r="X616" s="21">
        <v>556.47323999999992</v>
      </c>
      <c r="Y616" s="22">
        <v>1223.27124</v>
      </c>
      <c r="Z616" s="30">
        <v>171801881672</v>
      </c>
      <c r="AA616" s="31" t="s">
        <v>270</v>
      </c>
      <c r="AB616" t="s">
        <v>1810</v>
      </c>
      <c r="AC616">
        <v>2021</v>
      </c>
      <c r="AD616">
        <v>2023</v>
      </c>
      <c r="AF616" s="37">
        <f>VLOOKUP(AB616,Sheet2!$C$3:$E$8,3,FALSE)</f>
        <v>0.1</v>
      </c>
      <c r="AG616" s="11">
        <f t="shared" si="18"/>
        <v>2182.248</v>
      </c>
    </row>
    <row r="617" spans="1:33">
      <c r="A617" s="2">
        <f t="shared" si="19"/>
        <v>614</v>
      </c>
      <c r="B617" s="2">
        <v>100</v>
      </c>
      <c r="C617" s="3" t="s">
        <v>268</v>
      </c>
      <c r="D617" s="4" t="s">
        <v>347</v>
      </c>
      <c r="E617" s="4" t="s">
        <v>1339</v>
      </c>
      <c r="F617" s="2">
        <v>2308</v>
      </c>
      <c r="G617" s="6"/>
      <c r="H617" s="33">
        <v>1</v>
      </c>
      <c r="I617" s="4" t="s">
        <v>22</v>
      </c>
      <c r="J617" s="15">
        <v>2417.54</v>
      </c>
      <c r="K617" s="16">
        <v>2417.54</v>
      </c>
      <c r="L617" s="17">
        <v>85030090</v>
      </c>
      <c r="M617" s="18">
        <v>7.4999999999999997E-2</v>
      </c>
      <c r="N617" s="16"/>
      <c r="O617" s="16"/>
      <c r="P617" s="16"/>
      <c r="Q617" s="18">
        <v>0.1</v>
      </c>
      <c r="R617" s="16"/>
      <c r="S617" s="19">
        <v>0.18</v>
      </c>
      <c r="T617" s="16" t="s">
        <v>32</v>
      </c>
      <c r="U617" s="20">
        <v>181.31549999999999</v>
      </c>
      <c r="V617" s="21"/>
      <c r="W617" s="21">
        <v>18.131550000000001</v>
      </c>
      <c r="X617" s="21">
        <v>471.05766900000003</v>
      </c>
      <c r="Y617" s="22">
        <v>670.50471900000002</v>
      </c>
      <c r="Z617" s="30">
        <v>171802178892</v>
      </c>
      <c r="AA617" s="31" t="s">
        <v>307</v>
      </c>
      <c r="AB617" t="s">
        <v>1810</v>
      </c>
      <c r="AC617">
        <v>2021</v>
      </c>
      <c r="AD617">
        <v>2023</v>
      </c>
      <c r="AF617" s="37">
        <f>VLOOKUP(AB617,Sheet2!$C$3:$E$8,3,FALSE)</f>
        <v>0.1</v>
      </c>
      <c r="AG617" s="11">
        <f t="shared" si="18"/>
        <v>2175.7860000000001</v>
      </c>
    </row>
    <row r="618" spans="1:33">
      <c r="A618" s="2">
        <f t="shared" si="19"/>
        <v>615</v>
      </c>
      <c r="B618" s="2">
        <v>65</v>
      </c>
      <c r="C618" s="3" t="s">
        <v>448</v>
      </c>
      <c r="D618" s="4" t="s">
        <v>511</v>
      </c>
      <c r="E618" s="4" t="s">
        <v>1466</v>
      </c>
      <c r="F618" s="2">
        <v>7202</v>
      </c>
      <c r="G618" s="6"/>
      <c r="H618" s="33">
        <v>4</v>
      </c>
      <c r="I618" s="4" t="s">
        <v>22</v>
      </c>
      <c r="J618" s="15">
        <v>601.08249999999998</v>
      </c>
      <c r="K618" s="16">
        <v>2404.33</v>
      </c>
      <c r="L618" s="17">
        <v>84839000</v>
      </c>
      <c r="M618" s="18">
        <v>7.4999999999999997E-2</v>
      </c>
      <c r="N618" s="16"/>
      <c r="O618" s="16"/>
      <c r="P618" s="16"/>
      <c r="Q618" s="18">
        <v>0.1</v>
      </c>
      <c r="R618" s="16"/>
      <c r="S618" s="19">
        <v>0.18</v>
      </c>
      <c r="T618" s="16" t="s">
        <v>23</v>
      </c>
      <c r="U618" s="20">
        <v>180.32474999999999</v>
      </c>
      <c r="V618" s="21"/>
      <c r="W618" s="21">
        <v>18.032475000000002</v>
      </c>
      <c r="X618" s="21">
        <v>468.48370049999994</v>
      </c>
      <c r="Y618" s="22">
        <v>666.84092549999991</v>
      </c>
      <c r="Z618" s="30">
        <v>171801924210</v>
      </c>
      <c r="AA618" s="31" t="s">
        <v>450</v>
      </c>
      <c r="AB618" t="s">
        <v>1810</v>
      </c>
      <c r="AC618">
        <v>2021</v>
      </c>
      <c r="AD618">
        <v>2023</v>
      </c>
      <c r="AF618" s="37">
        <f>VLOOKUP(AB618,Sheet2!$C$3:$E$8,3,FALSE)</f>
        <v>0.1</v>
      </c>
      <c r="AG618" s="11">
        <f t="shared" si="18"/>
        <v>2163.8969999999999</v>
      </c>
    </row>
    <row r="619" spans="1:33">
      <c r="A619" s="2">
        <f t="shared" si="19"/>
        <v>616</v>
      </c>
      <c r="B619" s="2">
        <v>158</v>
      </c>
      <c r="C619" s="3" t="s">
        <v>37</v>
      </c>
      <c r="D619" s="4" t="s">
        <v>604</v>
      </c>
      <c r="E619" s="4" t="s">
        <v>1550</v>
      </c>
      <c r="F619" s="2">
        <v>7910</v>
      </c>
      <c r="G619" s="6"/>
      <c r="H619" s="5">
        <v>2</v>
      </c>
      <c r="I619" s="4" t="s">
        <v>22</v>
      </c>
      <c r="J619" s="15">
        <v>1144.8</v>
      </c>
      <c r="K619" s="16">
        <v>2289.6</v>
      </c>
      <c r="L619" s="17">
        <v>73182200</v>
      </c>
      <c r="M619" s="18">
        <v>0.15</v>
      </c>
      <c r="N619" s="16"/>
      <c r="O619" s="16"/>
      <c r="P619" s="16"/>
      <c r="Q619" s="18">
        <v>0.1</v>
      </c>
      <c r="R619" s="16"/>
      <c r="S619" s="19">
        <v>0.18</v>
      </c>
      <c r="T619" s="16" t="s">
        <v>36</v>
      </c>
      <c r="U619" s="20">
        <v>343.44</v>
      </c>
      <c r="V619" s="21"/>
      <c r="W619" s="21">
        <v>34.344000000000001</v>
      </c>
      <c r="X619" s="21">
        <v>480.12912</v>
      </c>
      <c r="Y619" s="22">
        <v>857.91311999999994</v>
      </c>
      <c r="Z619" s="30">
        <v>171901200074</v>
      </c>
      <c r="AA619" s="31" t="s">
        <v>83</v>
      </c>
      <c r="AB619" t="s">
        <v>1810</v>
      </c>
      <c r="AC619">
        <v>2021</v>
      </c>
      <c r="AD619">
        <v>2023</v>
      </c>
      <c r="AF619" s="37">
        <f>VLOOKUP(AB619,Sheet2!$C$3:$E$8,3,FALSE)</f>
        <v>0.1</v>
      </c>
      <c r="AG619" s="11">
        <f t="shared" si="18"/>
        <v>2060.64</v>
      </c>
    </row>
    <row r="620" spans="1:33">
      <c r="A620" s="2">
        <f t="shared" si="19"/>
        <v>617</v>
      </c>
      <c r="B620" s="2">
        <v>81</v>
      </c>
      <c r="C620" s="3" t="s">
        <v>268</v>
      </c>
      <c r="D620" s="4" t="s">
        <v>328</v>
      </c>
      <c r="E620" s="4" t="s">
        <v>1320</v>
      </c>
      <c r="F620" s="2">
        <v>2280</v>
      </c>
      <c r="G620" s="6"/>
      <c r="H620" s="33">
        <v>7</v>
      </c>
      <c r="I620" s="4" t="s">
        <v>22</v>
      </c>
      <c r="J620" s="15">
        <v>325.81</v>
      </c>
      <c r="K620" s="16">
        <v>2280.67</v>
      </c>
      <c r="L620" s="17">
        <v>85030090</v>
      </c>
      <c r="M620" s="18">
        <v>7.4999999999999997E-2</v>
      </c>
      <c r="N620" s="16"/>
      <c r="O620" s="16"/>
      <c r="P620" s="16"/>
      <c r="Q620" s="18">
        <v>0.1</v>
      </c>
      <c r="R620" s="16"/>
      <c r="S620" s="19">
        <v>0.18</v>
      </c>
      <c r="T620" s="16" t="s">
        <v>32</v>
      </c>
      <c r="U620" s="20">
        <v>171.05025000000001</v>
      </c>
      <c r="V620" s="21"/>
      <c r="W620" s="21">
        <v>17.105025000000001</v>
      </c>
      <c r="X620" s="21">
        <v>444.38854950000001</v>
      </c>
      <c r="Y620" s="22">
        <v>632.54382450000003</v>
      </c>
      <c r="Z620" s="30">
        <v>171801881672</v>
      </c>
      <c r="AA620" s="31" t="s">
        <v>270</v>
      </c>
      <c r="AB620" t="s">
        <v>1810</v>
      </c>
      <c r="AC620">
        <v>2021</v>
      </c>
      <c r="AD620">
        <v>2023</v>
      </c>
      <c r="AF620" s="37">
        <f>VLOOKUP(AB620,Sheet2!$C$3:$E$8,3,FALSE)</f>
        <v>0.1</v>
      </c>
      <c r="AG620" s="11">
        <f t="shared" si="18"/>
        <v>2052.6030000000001</v>
      </c>
    </row>
    <row r="621" spans="1:33">
      <c r="A621" s="2">
        <f t="shared" si="19"/>
        <v>618</v>
      </c>
      <c r="B621" s="2">
        <v>248</v>
      </c>
      <c r="C621" s="3" t="s">
        <v>615</v>
      </c>
      <c r="D621" s="4" t="s">
        <v>656</v>
      </c>
      <c r="E621" s="4" t="s">
        <v>1584</v>
      </c>
      <c r="F621" s="2">
        <v>18633</v>
      </c>
      <c r="G621" s="6"/>
      <c r="H621" s="33">
        <v>2</v>
      </c>
      <c r="I621" s="4" t="s">
        <v>22</v>
      </c>
      <c r="J621" s="15">
        <v>1129.1849999999999</v>
      </c>
      <c r="K621" s="16">
        <v>2258.37</v>
      </c>
      <c r="L621" s="17">
        <v>84819090</v>
      </c>
      <c r="M621" s="18">
        <v>7.4999999999999997E-2</v>
      </c>
      <c r="N621" s="16"/>
      <c r="O621" s="16"/>
      <c r="P621" s="16"/>
      <c r="Q621" s="18">
        <v>0.1</v>
      </c>
      <c r="R621" s="16"/>
      <c r="S621" s="19">
        <v>0.18</v>
      </c>
      <c r="T621" s="16" t="s">
        <v>28</v>
      </c>
      <c r="U621" s="20">
        <v>169.37774999999999</v>
      </c>
      <c r="V621" s="21"/>
      <c r="W621" s="21">
        <v>16.937774999999998</v>
      </c>
      <c r="X621" s="21">
        <v>440.04339449999998</v>
      </c>
      <c r="Y621" s="22">
        <v>626.35891949999996</v>
      </c>
      <c r="Z621" s="30">
        <v>351800186603</v>
      </c>
      <c r="AA621" s="31">
        <v>3005002</v>
      </c>
      <c r="AB621" t="s">
        <v>1810</v>
      </c>
      <c r="AC621">
        <v>2021</v>
      </c>
      <c r="AD621">
        <v>2023</v>
      </c>
      <c r="AF621" s="37">
        <f>VLOOKUP(AB621,Sheet2!$C$3:$E$8,3,FALSE)</f>
        <v>0.1</v>
      </c>
      <c r="AG621" s="11">
        <f t="shared" si="18"/>
        <v>2032.5329999999999</v>
      </c>
    </row>
    <row r="622" spans="1:33">
      <c r="A622" s="2">
        <f t="shared" si="19"/>
        <v>619</v>
      </c>
      <c r="B622" s="2">
        <v>235</v>
      </c>
      <c r="C622" s="3" t="s">
        <v>615</v>
      </c>
      <c r="D622" s="4" t="s">
        <v>646</v>
      </c>
      <c r="E622" s="4" t="s">
        <v>1574</v>
      </c>
      <c r="F622" s="2">
        <v>18352</v>
      </c>
      <c r="G622" s="6"/>
      <c r="H622" s="5">
        <v>1</v>
      </c>
      <c r="I622" s="4" t="s">
        <v>22</v>
      </c>
      <c r="J622" s="15">
        <v>2257.61</v>
      </c>
      <c r="K622" s="16">
        <v>2257.61</v>
      </c>
      <c r="L622" s="17">
        <v>84819090</v>
      </c>
      <c r="M622" s="18">
        <v>7.4999999999999997E-2</v>
      </c>
      <c r="N622" s="16"/>
      <c r="O622" s="16"/>
      <c r="P622" s="16"/>
      <c r="Q622" s="18">
        <v>0.1</v>
      </c>
      <c r="R622" s="16"/>
      <c r="S622" s="19">
        <v>0.18</v>
      </c>
      <c r="T622" s="16" t="s">
        <v>28</v>
      </c>
      <c r="U622" s="20">
        <v>169.32075</v>
      </c>
      <c r="V622" s="21"/>
      <c r="W622" s="21">
        <v>16.932075000000001</v>
      </c>
      <c r="X622" s="21">
        <v>439.8953085</v>
      </c>
      <c r="Y622" s="22">
        <v>626.14813349999997</v>
      </c>
      <c r="Z622" s="30">
        <v>351800186603</v>
      </c>
      <c r="AA622" s="31">
        <v>3005002</v>
      </c>
      <c r="AB622" t="s">
        <v>1810</v>
      </c>
      <c r="AC622">
        <v>2021</v>
      </c>
      <c r="AD622">
        <v>2023</v>
      </c>
      <c r="AF622" s="37">
        <f>VLOOKUP(AB622,Sheet2!$C$3:$E$8,3,FALSE)</f>
        <v>0.1</v>
      </c>
      <c r="AG622" s="11">
        <f t="shared" si="18"/>
        <v>2031.8490000000002</v>
      </c>
    </row>
    <row r="623" spans="1:33">
      <c r="A623" s="2">
        <f t="shared" si="19"/>
        <v>620</v>
      </c>
      <c r="B623" s="2">
        <v>239</v>
      </c>
      <c r="C623" s="3" t="s">
        <v>615</v>
      </c>
      <c r="D623" s="4" t="s">
        <v>650</v>
      </c>
      <c r="E623" s="4" t="s">
        <v>1578</v>
      </c>
      <c r="F623" s="2">
        <v>18358</v>
      </c>
      <c r="G623" s="6"/>
      <c r="H623" s="5">
        <v>1</v>
      </c>
      <c r="I623" s="4" t="s">
        <v>22</v>
      </c>
      <c r="J623" s="15">
        <v>2257.61</v>
      </c>
      <c r="K623" s="16">
        <v>2257.61</v>
      </c>
      <c r="L623" s="17">
        <v>84819090</v>
      </c>
      <c r="M623" s="18">
        <v>7.4999999999999997E-2</v>
      </c>
      <c r="N623" s="16"/>
      <c r="O623" s="16"/>
      <c r="P623" s="16"/>
      <c r="Q623" s="18">
        <v>0.1</v>
      </c>
      <c r="R623" s="16"/>
      <c r="S623" s="19">
        <v>0.18</v>
      </c>
      <c r="T623" s="16" t="s">
        <v>28</v>
      </c>
      <c r="U623" s="20">
        <v>169.32075</v>
      </c>
      <c r="V623" s="21"/>
      <c r="W623" s="21">
        <v>16.932075000000001</v>
      </c>
      <c r="X623" s="21">
        <v>439.8953085</v>
      </c>
      <c r="Y623" s="22">
        <v>626.14813349999997</v>
      </c>
      <c r="Z623" s="30">
        <v>351800186603</v>
      </c>
      <c r="AA623" s="31">
        <v>3005002</v>
      </c>
      <c r="AB623" t="s">
        <v>1810</v>
      </c>
      <c r="AC623">
        <v>2021</v>
      </c>
      <c r="AD623">
        <v>2023</v>
      </c>
      <c r="AF623" s="37">
        <f>VLOOKUP(AB623,Sheet2!$C$3:$E$8,3,FALSE)</f>
        <v>0.1</v>
      </c>
      <c r="AG623" s="11">
        <f t="shared" si="18"/>
        <v>2031.8490000000002</v>
      </c>
    </row>
    <row r="624" spans="1:33">
      <c r="A624" s="2">
        <f t="shared" si="19"/>
        <v>621</v>
      </c>
      <c r="B624" s="2">
        <v>243</v>
      </c>
      <c r="C624" s="3" t="s">
        <v>615</v>
      </c>
      <c r="D624" s="4" t="s">
        <v>654</v>
      </c>
      <c r="E624" s="4" t="s">
        <v>1582</v>
      </c>
      <c r="F624" s="2">
        <v>18362</v>
      </c>
      <c r="G624" s="6"/>
      <c r="H624" s="5">
        <v>1</v>
      </c>
      <c r="I624" s="4" t="s">
        <v>22</v>
      </c>
      <c r="J624" s="15">
        <v>2257.61</v>
      </c>
      <c r="K624" s="16">
        <v>2257.61</v>
      </c>
      <c r="L624" s="17">
        <v>84819090</v>
      </c>
      <c r="M624" s="18">
        <v>7.4999999999999997E-2</v>
      </c>
      <c r="N624" s="16"/>
      <c r="O624" s="16"/>
      <c r="P624" s="16"/>
      <c r="Q624" s="18">
        <v>0.1</v>
      </c>
      <c r="R624" s="16"/>
      <c r="S624" s="19">
        <v>0.18</v>
      </c>
      <c r="T624" s="16" t="s">
        <v>28</v>
      </c>
      <c r="U624" s="20">
        <v>169.32075</v>
      </c>
      <c r="V624" s="21"/>
      <c r="W624" s="21">
        <v>16.932075000000001</v>
      </c>
      <c r="X624" s="21">
        <v>439.8953085</v>
      </c>
      <c r="Y624" s="22">
        <v>626.14813349999997</v>
      </c>
      <c r="Z624" s="30">
        <v>351800186603</v>
      </c>
      <c r="AA624" s="31">
        <v>3005002</v>
      </c>
      <c r="AB624" t="s">
        <v>1810</v>
      </c>
      <c r="AC624">
        <v>2021</v>
      </c>
      <c r="AD624">
        <v>2023</v>
      </c>
      <c r="AF624" s="37">
        <f>VLOOKUP(AB624,Sheet2!$C$3:$E$8,3,FALSE)</f>
        <v>0.1</v>
      </c>
      <c r="AG624" s="11">
        <f t="shared" si="18"/>
        <v>2031.8490000000002</v>
      </c>
    </row>
    <row r="625" spans="1:33">
      <c r="A625" s="2">
        <f t="shared" si="19"/>
        <v>622</v>
      </c>
      <c r="B625" s="2">
        <v>244</v>
      </c>
      <c r="C625" s="3" t="s">
        <v>615</v>
      </c>
      <c r="D625" s="4" t="s">
        <v>655</v>
      </c>
      <c r="E625" s="4" t="s">
        <v>1583</v>
      </c>
      <c r="F625" s="2">
        <v>18363</v>
      </c>
      <c r="G625" s="6"/>
      <c r="H625" s="5">
        <v>1</v>
      </c>
      <c r="I625" s="4" t="s">
        <v>22</v>
      </c>
      <c r="J625" s="15">
        <v>2257.61</v>
      </c>
      <c r="K625" s="16">
        <v>2257.61</v>
      </c>
      <c r="L625" s="17">
        <v>84819090</v>
      </c>
      <c r="M625" s="18">
        <v>7.4999999999999997E-2</v>
      </c>
      <c r="N625" s="16"/>
      <c r="O625" s="16"/>
      <c r="P625" s="16"/>
      <c r="Q625" s="18">
        <v>0.1</v>
      </c>
      <c r="R625" s="16"/>
      <c r="S625" s="19">
        <v>0.18</v>
      </c>
      <c r="T625" s="16" t="s">
        <v>28</v>
      </c>
      <c r="U625" s="20">
        <v>169.32075</v>
      </c>
      <c r="V625" s="21"/>
      <c r="W625" s="21">
        <v>16.932075000000001</v>
      </c>
      <c r="X625" s="21">
        <v>439.8953085</v>
      </c>
      <c r="Y625" s="22">
        <v>626.14813349999997</v>
      </c>
      <c r="Z625" s="30">
        <v>351800186603</v>
      </c>
      <c r="AA625" s="31">
        <v>3005002</v>
      </c>
      <c r="AB625" t="s">
        <v>1810</v>
      </c>
      <c r="AC625">
        <v>2021</v>
      </c>
      <c r="AD625">
        <v>2023</v>
      </c>
      <c r="AF625" s="37">
        <f>VLOOKUP(AB625,Sheet2!$C$3:$E$8,3,FALSE)</f>
        <v>0.1</v>
      </c>
      <c r="AG625" s="11">
        <f t="shared" si="18"/>
        <v>2031.8490000000002</v>
      </c>
    </row>
    <row r="626" spans="1:33">
      <c r="A626" s="2">
        <f t="shared" si="19"/>
        <v>623</v>
      </c>
      <c r="B626" s="2">
        <v>1</v>
      </c>
      <c r="C626" s="3" t="s">
        <v>452</v>
      </c>
      <c r="D626" s="4" t="s">
        <v>458</v>
      </c>
      <c r="E626" s="4" t="s">
        <v>1425</v>
      </c>
      <c r="F626" s="2">
        <v>4836</v>
      </c>
      <c r="G626" s="6"/>
      <c r="H626" s="33">
        <v>24</v>
      </c>
      <c r="I626" s="4" t="s">
        <v>22</v>
      </c>
      <c r="J626" s="15">
        <v>92</v>
      </c>
      <c r="K626" s="16">
        <v>2208</v>
      </c>
      <c r="L626" s="17">
        <v>84289090</v>
      </c>
      <c r="M626" s="18">
        <v>7.4999999999999997E-2</v>
      </c>
      <c r="N626" s="16"/>
      <c r="O626" s="16"/>
      <c r="P626" s="16"/>
      <c r="Q626" s="18">
        <v>0.1</v>
      </c>
      <c r="R626" s="16"/>
      <c r="S626" s="19">
        <v>0.18</v>
      </c>
      <c r="T626" s="16" t="s">
        <v>457</v>
      </c>
      <c r="U626" s="20">
        <v>165.6</v>
      </c>
      <c r="V626" s="21"/>
      <c r="W626" s="21">
        <v>16.559999999999999</v>
      </c>
      <c r="X626" s="21">
        <v>430.22879999999998</v>
      </c>
      <c r="Y626" s="22">
        <v>612.38879999999995</v>
      </c>
      <c r="Z626" s="30">
        <v>171901244045</v>
      </c>
      <c r="AA626" s="31" t="s">
        <v>454</v>
      </c>
      <c r="AB626" t="s">
        <v>1810</v>
      </c>
      <c r="AC626">
        <v>2021</v>
      </c>
      <c r="AD626">
        <v>2023</v>
      </c>
      <c r="AF626" s="37">
        <f>VLOOKUP(AB626,Sheet2!$C$3:$E$8,3,FALSE)</f>
        <v>0.1</v>
      </c>
      <c r="AG626" s="11">
        <f t="shared" si="18"/>
        <v>1987.2</v>
      </c>
    </row>
    <row r="627" spans="1:33">
      <c r="A627" s="2">
        <f t="shared" si="19"/>
        <v>624</v>
      </c>
      <c r="B627" s="2">
        <v>105</v>
      </c>
      <c r="C627" s="3" t="s">
        <v>448</v>
      </c>
      <c r="D627" s="4" t="s">
        <v>552</v>
      </c>
      <c r="E627" s="4" t="s">
        <v>1506</v>
      </c>
      <c r="F627" s="2">
        <v>7252</v>
      </c>
      <c r="G627" s="6"/>
      <c r="H627" s="33">
        <v>2</v>
      </c>
      <c r="I627" s="4" t="s">
        <v>22</v>
      </c>
      <c r="J627" s="15">
        <v>1076.71</v>
      </c>
      <c r="K627" s="16">
        <v>2153.42</v>
      </c>
      <c r="L627" s="17">
        <v>84229090</v>
      </c>
      <c r="M627" s="18">
        <v>7.4999999999999997E-2</v>
      </c>
      <c r="N627" s="16"/>
      <c r="O627" s="16"/>
      <c r="P627" s="16"/>
      <c r="Q627" s="18">
        <v>0.1</v>
      </c>
      <c r="R627" s="16"/>
      <c r="S627" s="19">
        <v>0.18</v>
      </c>
      <c r="T627" s="16" t="s">
        <v>496</v>
      </c>
      <c r="U627" s="20">
        <v>161.50649999999999</v>
      </c>
      <c r="V627" s="21"/>
      <c r="W627" s="21">
        <v>16.150649999999999</v>
      </c>
      <c r="X627" s="21">
        <v>419.593887</v>
      </c>
      <c r="Y627" s="22">
        <v>597.251037</v>
      </c>
      <c r="Z627" s="30">
        <v>171801924210</v>
      </c>
      <c r="AA627" s="31" t="s">
        <v>450</v>
      </c>
      <c r="AB627" t="s">
        <v>1810</v>
      </c>
      <c r="AC627">
        <v>2021</v>
      </c>
      <c r="AD627">
        <v>2023</v>
      </c>
      <c r="AF627" s="37">
        <f>VLOOKUP(AB627,Sheet2!$C$3:$E$8,3,FALSE)</f>
        <v>0.1</v>
      </c>
      <c r="AG627" s="11">
        <f t="shared" si="18"/>
        <v>1938.0780000000002</v>
      </c>
    </row>
    <row r="628" spans="1:33">
      <c r="A628" s="2">
        <f t="shared" si="19"/>
        <v>625</v>
      </c>
      <c r="B628" s="2">
        <v>181</v>
      </c>
      <c r="C628" s="3" t="s">
        <v>37</v>
      </c>
      <c r="D628" s="4" t="s">
        <v>151</v>
      </c>
      <c r="E628" s="4" t="s">
        <v>1168</v>
      </c>
      <c r="F628" s="2">
        <v>1044</v>
      </c>
      <c r="G628" s="6"/>
      <c r="H628" s="5">
        <v>1</v>
      </c>
      <c r="I628" s="4" t="s">
        <v>22</v>
      </c>
      <c r="J628" s="15">
        <v>2098.8000000000002</v>
      </c>
      <c r="K628" s="16">
        <v>2098.8000000000002</v>
      </c>
      <c r="L628" s="17">
        <v>73182100</v>
      </c>
      <c r="M628" s="18">
        <v>0.15</v>
      </c>
      <c r="N628" s="16"/>
      <c r="O628" s="16"/>
      <c r="P628" s="16"/>
      <c r="Q628" s="18">
        <v>0.1</v>
      </c>
      <c r="R628" s="16"/>
      <c r="S628" s="19">
        <v>0.18</v>
      </c>
      <c r="T628" s="16" t="s">
        <v>36</v>
      </c>
      <c r="U628" s="20">
        <v>314.82</v>
      </c>
      <c r="V628" s="21"/>
      <c r="W628" s="21">
        <v>31.481999999999999</v>
      </c>
      <c r="X628" s="21">
        <v>440.11836000000005</v>
      </c>
      <c r="Y628" s="22">
        <v>786.42036000000007</v>
      </c>
      <c r="Z628" s="30">
        <v>171901200074</v>
      </c>
      <c r="AA628" s="31" t="s">
        <v>83</v>
      </c>
      <c r="AB628" t="s">
        <v>1810</v>
      </c>
      <c r="AC628">
        <v>2021</v>
      </c>
      <c r="AD628">
        <v>2023</v>
      </c>
      <c r="AF628" s="37">
        <f>VLOOKUP(AB628,Sheet2!$C$3:$E$8,3,FALSE)</f>
        <v>0.1</v>
      </c>
      <c r="AG628" s="11">
        <f t="shared" si="18"/>
        <v>1888.9200000000003</v>
      </c>
    </row>
    <row r="629" spans="1:33">
      <c r="A629" s="2">
        <f t="shared" si="19"/>
        <v>626</v>
      </c>
      <c r="B629" s="2">
        <v>77</v>
      </c>
      <c r="C629" s="3" t="s">
        <v>268</v>
      </c>
      <c r="D629" s="4" t="s">
        <v>324</v>
      </c>
      <c r="E629" s="4" t="s">
        <v>1316</v>
      </c>
      <c r="F629" s="2">
        <v>2272</v>
      </c>
      <c r="G629" s="6"/>
      <c r="H629" s="33">
        <v>12</v>
      </c>
      <c r="I629" s="4" t="s">
        <v>22</v>
      </c>
      <c r="J629" s="15">
        <v>173.36666666666667</v>
      </c>
      <c r="K629" s="16">
        <v>2080.4</v>
      </c>
      <c r="L629" s="17">
        <v>40169990</v>
      </c>
      <c r="M629" s="18">
        <v>0.1</v>
      </c>
      <c r="N629" s="16"/>
      <c r="O629" s="16"/>
      <c r="P629" s="16"/>
      <c r="Q629" s="18">
        <v>0.1</v>
      </c>
      <c r="R629" s="16"/>
      <c r="S629" s="19">
        <v>0.18</v>
      </c>
      <c r="T629" s="16" t="s">
        <v>40</v>
      </c>
      <c r="U629" s="20">
        <v>208.04000000000002</v>
      </c>
      <c r="V629" s="21"/>
      <c r="W629" s="21">
        <v>20.804000000000002</v>
      </c>
      <c r="X629" s="21">
        <v>415.66392000000002</v>
      </c>
      <c r="Y629" s="22">
        <v>644.50792000000001</v>
      </c>
      <c r="Z629" s="30">
        <v>171801881672</v>
      </c>
      <c r="AA629" s="31" t="s">
        <v>270</v>
      </c>
      <c r="AB629" t="s">
        <v>1812</v>
      </c>
      <c r="AC629">
        <v>2021</v>
      </c>
      <c r="AD629">
        <v>2023</v>
      </c>
      <c r="AF629" s="47">
        <v>0</v>
      </c>
      <c r="AG629" s="11">
        <f t="shared" si="18"/>
        <v>2080.4</v>
      </c>
    </row>
    <row r="630" spans="1:33">
      <c r="A630" s="2">
        <f t="shared" si="19"/>
        <v>627</v>
      </c>
      <c r="B630" s="2">
        <v>52</v>
      </c>
      <c r="C630" s="3" t="s">
        <v>616</v>
      </c>
      <c r="D630" s="4" t="s">
        <v>808</v>
      </c>
      <c r="E630" s="4" t="s">
        <v>1679</v>
      </c>
      <c r="F630" s="2">
        <v>78</v>
      </c>
      <c r="G630" s="6"/>
      <c r="H630" s="33">
        <v>2</v>
      </c>
      <c r="I630" s="4" t="s">
        <v>22</v>
      </c>
      <c r="J630" s="15">
        <v>2070.9299999999898</v>
      </c>
      <c r="K630" s="16">
        <v>2070.9299999999898</v>
      </c>
      <c r="L630" s="17">
        <v>731822</v>
      </c>
      <c r="M630" s="18">
        <v>7.4999999999999997E-2</v>
      </c>
      <c r="N630" s="16"/>
      <c r="O630" s="16"/>
      <c r="P630" s="16"/>
      <c r="Q630" s="18">
        <v>0.1</v>
      </c>
      <c r="R630" s="16"/>
      <c r="S630" s="19">
        <v>0.18</v>
      </c>
      <c r="T630" s="16" t="s">
        <v>809</v>
      </c>
      <c r="U630" s="20">
        <v>155.31974999999923</v>
      </c>
      <c r="V630" s="21"/>
      <c r="W630" s="21">
        <v>15.531974999999925</v>
      </c>
      <c r="X630" s="21">
        <v>403.52071049999796</v>
      </c>
      <c r="Y630" s="22">
        <v>574.3724354999971</v>
      </c>
      <c r="Z630" s="27"/>
      <c r="AA630" s="28"/>
      <c r="AB630" t="s">
        <v>1810</v>
      </c>
      <c r="AC630">
        <v>2021</v>
      </c>
      <c r="AD630">
        <v>2023</v>
      </c>
      <c r="AF630" s="37">
        <f>VLOOKUP(AB630,Sheet2!$C$3:$E$8,3,FALSE)</f>
        <v>0.1</v>
      </c>
      <c r="AG630" s="11">
        <f t="shared" si="18"/>
        <v>1863.8369999999909</v>
      </c>
    </row>
    <row r="631" spans="1:33">
      <c r="A631" s="2">
        <f t="shared" si="19"/>
        <v>628</v>
      </c>
      <c r="B631" s="2">
        <v>146</v>
      </c>
      <c r="C631" s="3" t="s">
        <v>77</v>
      </c>
      <c r="D631" s="4" t="s">
        <v>114</v>
      </c>
      <c r="E631" s="4" t="s">
        <v>1133</v>
      </c>
      <c r="F631" s="2">
        <v>758</v>
      </c>
      <c r="G631" s="6"/>
      <c r="H631" s="5">
        <v>8</v>
      </c>
      <c r="I631" s="4" t="s">
        <v>22</v>
      </c>
      <c r="J631" s="15">
        <v>255.11625000000001</v>
      </c>
      <c r="K631" s="16">
        <v>2040.93</v>
      </c>
      <c r="L631" s="17">
        <v>84142090</v>
      </c>
      <c r="M631" s="18">
        <v>7.4999999999999997E-2</v>
      </c>
      <c r="N631" s="16"/>
      <c r="O631" s="16"/>
      <c r="P631" s="16"/>
      <c r="Q631" s="18">
        <v>0.1</v>
      </c>
      <c r="R631" s="16"/>
      <c r="S631" s="19">
        <v>0.18</v>
      </c>
      <c r="T631" s="16" t="s">
        <v>35</v>
      </c>
      <c r="U631" s="20">
        <v>153.06975</v>
      </c>
      <c r="V631" s="21"/>
      <c r="W631" s="21">
        <v>15.306975000000001</v>
      </c>
      <c r="X631" s="21">
        <v>397.67521049999999</v>
      </c>
      <c r="Y631" s="22">
        <v>566.05193550000001</v>
      </c>
      <c r="Z631" s="30">
        <v>171801503742</v>
      </c>
      <c r="AA631" s="31" t="s">
        <v>115</v>
      </c>
      <c r="AB631" t="s">
        <v>1811</v>
      </c>
      <c r="AC631">
        <v>2021</v>
      </c>
      <c r="AD631">
        <v>2023</v>
      </c>
      <c r="AF631" s="37">
        <f>VLOOKUP(AB631,Sheet2!$C$3:$E$8,3,FALSE)</f>
        <v>0.5</v>
      </c>
      <c r="AG631" s="11">
        <f t="shared" si="18"/>
        <v>1020.465</v>
      </c>
    </row>
    <row r="632" spans="1:33">
      <c r="A632" s="2">
        <f t="shared" si="19"/>
        <v>629</v>
      </c>
      <c r="B632" s="2">
        <v>43</v>
      </c>
      <c r="C632" s="3" t="s">
        <v>43</v>
      </c>
      <c r="D632" s="4" t="s">
        <v>50</v>
      </c>
      <c r="E632" s="4" t="s">
        <v>1089</v>
      </c>
      <c r="F632" s="2">
        <v>164</v>
      </c>
      <c r="G632" s="6"/>
      <c r="H632" s="33">
        <v>3</v>
      </c>
      <c r="I632" s="4" t="s">
        <v>22</v>
      </c>
      <c r="J632" s="15">
        <v>678</v>
      </c>
      <c r="K632" s="16">
        <v>2034</v>
      </c>
      <c r="L632" s="17">
        <v>84779000</v>
      </c>
      <c r="M632" s="18">
        <v>7.4999999999999997E-2</v>
      </c>
      <c r="N632" s="16"/>
      <c r="O632" s="16"/>
      <c r="P632" s="16"/>
      <c r="Q632" s="18">
        <v>0.1</v>
      </c>
      <c r="R632" s="16"/>
      <c r="S632" s="19">
        <v>0.18</v>
      </c>
      <c r="T632" s="16" t="s">
        <v>38</v>
      </c>
      <c r="U632" s="20">
        <v>152.54999999999998</v>
      </c>
      <c r="V632" s="21"/>
      <c r="W632" s="21">
        <v>15.254999999999999</v>
      </c>
      <c r="X632" s="21">
        <v>396.32490000000001</v>
      </c>
      <c r="Y632" s="22">
        <v>564.12990000000002</v>
      </c>
      <c r="Z632" s="30">
        <v>171902416475</v>
      </c>
      <c r="AA632" s="31" t="s">
        <v>51</v>
      </c>
      <c r="AB632" t="s">
        <v>1810</v>
      </c>
      <c r="AC632">
        <v>2021</v>
      </c>
      <c r="AD632">
        <v>2023</v>
      </c>
      <c r="AF632" s="37">
        <f>VLOOKUP(AB632,Sheet2!$C$3:$E$8,3,FALSE)</f>
        <v>0.1</v>
      </c>
      <c r="AG632" s="11">
        <f t="shared" si="18"/>
        <v>1830.6000000000001</v>
      </c>
    </row>
    <row r="633" spans="1:33">
      <c r="A633" s="2">
        <f t="shared" si="19"/>
        <v>630</v>
      </c>
      <c r="B633" s="2">
        <v>152</v>
      </c>
      <c r="C633" s="3" t="s">
        <v>586</v>
      </c>
      <c r="D633" s="4" t="s">
        <v>601</v>
      </c>
      <c r="E633" s="4" t="s">
        <v>1547</v>
      </c>
      <c r="F633" s="2">
        <v>7878</v>
      </c>
      <c r="G633" s="6"/>
      <c r="H633" s="5">
        <v>6</v>
      </c>
      <c r="I633" s="4" t="s">
        <v>22</v>
      </c>
      <c r="J633" s="15">
        <v>334.51333333333332</v>
      </c>
      <c r="K633" s="16">
        <v>2007.08</v>
      </c>
      <c r="L633" s="17">
        <v>73269099</v>
      </c>
      <c r="M633" s="18">
        <v>0.25</v>
      </c>
      <c r="N633" s="16"/>
      <c r="O633" s="16"/>
      <c r="P633" s="16"/>
      <c r="Q633" s="18">
        <v>0.1</v>
      </c>
      <c r="R633" s="16"/>
      <c r="S633" s="19">
        <v>0.18</v>
      </c>
      <c r="T633" s="16" t="s">
        <v>60</v>
      </c>
      <c r="U633" s="20">
        <v>501.77</v>
      </c>
      <c r="V633" s="21"/>
      <c r="W633" s="21">
        <v>50.177</v>
      </c>
      <c r="X633" s="21">
        <v>460.62486000000001</v>
      </c>
      <c r="Y633" s="22">
        <v>1012.57186</v>
      </c>
      <c r="Z633" s="30">
        <v>171902754354</v>
      </c>
      <c r="AA633" s="31" t="s">
        <v>588</v>
      </c>
      <c r="AB633" t="s">
        <v>1810</v>
      </c>
      <c r="AC633">
        <v>2021</v>
      </c>
      <c r="AD633">
        <v>2023</v>
      </c>
      <c r="AF633" s="37">
        <f>VLOOKUP(AB633,Sheet2!$C$3:$E$8,3,FALSE)</f>
        <v>0.1</v>
      </c>
      <c r="AG633" s="11">
        <f t="shared" si="18"/>
        <v>1806.3720000000001</v>
      </c>
    </row>
    <row r="634" spans="1:33">
      <c r="A634" s="2">
        <f t="shared" si="19"/>
        <v>631</v>
      </c>
      <c r="B634" s="2">
        <v>140</v>
      </c>
      <c r="C634" s="3" t="s">
        <v>268</v>
      </c>
      <c r="D634" s="4" t="s">
        <v>387</v>
      </c>
      <c r="E634" s="4" t="s">
        <v>1379</v>
      </c>
      <c r="F634" s="2">
        <v>2351</v>
      </c>
      <c r="G634" s="6"/>
      <c r="H634" s="5">
        <v>9</v>
      </c>
      <c r="I634" s="4" t="s">
        <v>22</v>
      </c>
      <c r="J634" s="15">
        <v>215.21</v>
      </c>
      <c r="K634" s="16">
        <v>1936.89</v>
      </c>
      <c r="L634" s="17">
        <v>84821011</v>
      </c>
      <c r="M634" s="18">
        <v>7.4999999999999997E-2</v>
      </c>
      <c r="N634" s="16"/>
      <c r="O634" s="16"/>
      <c r="P634" s="16"/>
      <c r="Q634" s="18">
        <v>0.1</v>
      </c>
      <c r="R634" s="16"/>
      <c r="S634" s="19">
        <v>0.18</v>
      </c>
      <c r="T634" s="16" t="s">
        <v>47</v>
      </c>
      <c r="U634" s="20">
        <v>145.26675</v>
      </c>
      <c r="V634" s="21"/>
      <c r="W634" s="21">
        <v>14.526675000000001</v>
      </c>
      <c r="X634" s="21">
        <v>377.40301650000004</v>
      </c>
      <c r="Y634" s="22">
        <v>537.19644149999999</v>
      </c>
      <c r="Z634" s="30">
        <v>171801881672</v>
      </c>
      <c r="AA634" s="31" t="s">
        <v>270</v>
      </c>
      <c r="AB634" t="s">
        <v>1810</v>
      </c>
      <c r="AC634">
        <v>2021</v>
      </c>
      <c r="AD634">
        <v>2023</v>
      </c>
      <c r="AF634" s="37">
        <f>VLOOKUP(AB634,Sheet2!$C$3:$E$8,3,FALSE)</f>
        <v>0.1</v>
      </c>
      <c r="AG634" s="11">
        <f t="shared" si="18"/>
        <v>1743.201</v>
      </c>
    </row>
    <row r="635" spans="1:33">
      <c r="A635" s="2">
        <f t="shared" si="19"/>
        <v>632</v>
      </c>
      <c r="B635" s="2">
        <v>160</v>
      </c>
      <c r="C635" s="3" t="s">
        <v>37</v>
      </c>
      <c r="D635" s="4" t="s">
        <v>606</v>
      </c>
      <c r="E635" s="4" t="s">
        <v>1552</v>
      </c>
      <c r="F635" s="2">
        <v>7912</v>
      </c>
      <c r="G635" s="6"/>
      <c r="H635" s="5">
        <v>2</v>
      </c>
      <c r="I635" s="4" t="s">
        <v>22</v>
      </c>
      <c r="J635" s="15">
        <v>954</v>
      </c>
      <c r="K635" s="16">
        <v>1908</v>
      </c>
      <c r="L635" s="17">
        <v>40169390</v>
      </c>
      <c r="M635" s="18">
        <v>0.1</v>
      </c>
      <c r="N635" s="16"/>
      <c r="O635" s="16"/>
      <c r="P635" s="16"/>
      <c r="Q635" s="18">
        <v>0.1</v>
      </c>
      <c r="R635" s="16"/>
      <c r="S635" s="19">
        <v>0.18</v>
      </c>
      <c r="T635" s="16" t="s">
        <v>40</v>
      </c>
      <c r="U635" s="20">
        <v>190.8</v>
      </c>
      <c r="V635" s="21"/>
      <c r="W635" s="21">
        <v>19.080000000000002</v>
      </c>
      <c r="X635" s="21">
        <v>381.21840000000003</v>
      </c>
      <c r="Y635" s="22">
        <v>591.09840000000008</v>
      </c>
      <c r="Z635" s="30">
        <v>171901200074</v>
      </c>
      <c r="AA635" s="31" t="s">
        <v>83</v>
      </c>
      <c r="AB635" t="s">
        <v>1810</v>
      </c>
      <c r="AC635">
        <v>2021</v>
      </c>
      <c r="AD635">
        <v>2023</v>
      </c>
      <c r="AF635" s="37">
        <f>VLOOKUP(AB635,Sheet2!$C$3:$E$8,3,FALSE)</f>
        <v>0.1</v>
      </c>
      <c r="AG635" s="11">
        <f t="shared" si="18"/>
        <v>1717.2</v>
      </c>
    </row>
    <row r="636" spans="1:33">
      <c r="A636" s="2">
        <f t="shared" si="19"/>
        <v>633</v>
      </c>
      <c r="B636" s="2">
        <v>80</v>
      </c>
      <c r="C636" s="3" t="s">
        <v>268</v>
      </c>
      <c r="D636" s="4" t="s">
        <v>327</v>
      </c>
      <c r="E636" s="4" t="s">
        <v>1319</v>
      </c>
      <c r="F636" s="2">
        <v>2279</v>
      </c>
      <c r="G636" s="6"/>
      <c r="H636" s="5">
        <v>16</v>
      </c>
      <c r="I636" s="4" t="s">
        <v>22</v>
      </c>
      <c r="J636" s="15">
        <v>114.78</v>
      </c>
      <c r="K636" s="16">
        <v>1836.48</v>
      </c>
      <c r="L636" s="17">
        <v>73181500</v>
      </c>
      <c r="M636" s="18">
        <v>0.25</v>
      </c>
      <c r="N636" s="16"/>
      <c r="O636" s="16"/>
      <c r="P636" s="16"/>
      <c r="Q636" s="18">
        <v>0.1</v>
      </c>
      <c r="R636" s="16"/>
      <c r="S636" s="19">
        <v>0.18</v>
      </c>
      <c r="T636" s="16" t="s">
        <v>36</v>
      </c>
      <c r="U636" s="20">
        <v>459.12</v>
      </c>
      <c r="V636" s="21"/>
      <c r="W636" s="21">
        <v>45.912000000000006</v>
      </c>
      <c r="X636" s="21">
        <v>421.47215999999992</v>
      </c>
      <c r="Y636" s="22">
        <v>926.50415999999996</v>
      </c>
      <c r="Z636" s="30">
        <v>171801881672</v>
      </c>
      <c r="AA636" s="31" t="s">
        <v>270</v>
      </c>
      <c r="AB636" t="s">
        <v>1810</v>
      </c>
      <c r="AC636">
        <v>2021</v>
      </c>
      <c r="AD636">
        <v>2023</v>
      </c>
      <c r="AF636" s="37">
        <f>VLOOKUP(AB636,Sheet2!$C$3:$E$8,3,FALSE)</f>
        <v>0.1</v>
      </c>
      <c r="AG636" s="11">
        <f t="shared" si="18"/>
        <v>1652.8320000000001</v>
      </c>
    </row>
    <row r="637" spans="1:33">
      <c r="A637" s="2">
        <f t="shared" si="19"/>
        <v>634</v>
      </c>
      <c r="B637" s="2">
        <v>171</v>
      </c>
      <c r="C637" s="3" t="s">
        <v>37</v>
      </c>
      <c r="D637" s="4" t="s">
        <v>140</v>
      </c>
      <c r="E637" s="4" t="s">
        <v>1158</v>
      </c>
      <c r="F637" s="2">
        <v>811</v>
      </c>
      <c r="G637" s="6"/>
      <c r="H637" s="5">
        <v>1</v>
      </c>
      <c r="I637" s="4" t="s">
        <v>22</v>
      </c>
      <c r="J637" s="15">
        <v>1780.8</v>
      </c>
      <c r="K637" s="16">
        <v>1780.8</v>
      </c>
      <c r="L637" s="17">
        <v>40169340</v>
      </c>
      <c r="M637" s="18">
        <v>0.1</v>
      </c>
      <c r="N637" s="16"/>
      <c r="O637" s="16"/>
      <c r="P637" s="16"/>
      <c r="Q637" s="18">
        <v>0.1</v>
      </c>
      <c r="R637" s="16"/>
      <c r="S637" s="19">
        <v>0.18</v>
      </c>
      <c r="T637" s="16" t="s">
        <v>40</v>
      </c>
      <c r="U637" s="20">
        <v>178.08</v>
      </c>
      <c r="V637" s="21"/>
      <c r="W637" s="21">
        <v>17.808000000000003</v>
      </c>
      <c r="X637" s="21">
        <v>355.80383999999998</v>
      </c>
      <c r="Y637" s="22">
        <v>551.69183999999996</v>
      </c>
      <c r="Z637" s="30">
        <v>171901200074</v>
      </c>
      <c r="AA637" s="31" t="s">
        <v>83</v>
      </c>
      <c r="AB637" t="s">
        <v>1810</v>
      </c>
      <c r="AC637">
        <v>2021</v>
      </c>
      <c r="AD637">
        <v>2023</v>
      </c>
      <c r="AF637" s="37">
        <f>VLOOKUP(AB637,Sheet2!$C$3:$E$8,3,FALSE)</f>
        <v>0.1</v>
      </c>
      <c r="AG637" s="11">
        <f t="shared" si="18"/>
        <v>1602.72</v>
      </c>
    </row>
    <row r="638" spans="1:33">
      <c r="A638" s="2">
        <f t="shared" si="19"/>
        <v>635</v>
      </c>
      <c r="B638" s="2">
        <v>172</v>
      </c>
      <c r="C638" s="3" t="s">
        <v>37</v>
      </c>
      <c r="D638" s="4" t="s">
        <v>141</v>
      </c>
      <c r="E638" s="4" t="s">
        <v>1159</v>
      </c>
      <c r="F638" s="2">
        <v>812</v>
      </c>
      <c r="G638" s="6"/>
      <c r="H638" s="5">
        <v>1</v>
      </c>
      <c r="I638" s="4" t="s">
        <v>22</v>
      </c>
      <c r="J638" s="15">
        <v>1780.8</v>
      </c>
      <c r="K638" s="16">
        <v>1780.8</v>
      </c>
      <c r="L638" s="17">
        <v>40169340</v>
      </c>
      <c r="M638" s="18">
        <v>0.1</v>
      </c>
      <c r="N638" s="16"/>
      <c r="O638" s="16"/>
      <c r="P638" s="16"/>
      <c r="Q638" s="18">
        <v>0.1</v>
      </c>
      <c r="R638" s="16"/>
      <c r="S638" s="19">
        <v>0.18</v>
      </c>
      <c r="T638" s="16" t="s">
        <v>40</v>
      </c>
      <c r="U638" s="20">
        <v>178.08</v>
      </c>
      <c r="V638" s="21"/>
      <c r="W638" s="21">
        <v>17.808000000000003</v>
      </c>
      <c r="X638" s="21">
        <v>355.80383999999998</v>
      </c>
      <c r="Y638" s="22">
        <v>551.69183999999996</v>
      </c>
      <c r="Z638" s="30">
        <v>171901200074</v>
      </c>
      <c r="AA638" s="31" t="s">
        <v>83</v>
      </c>
      <c r="AB638" t="s">
        <v>1810</v>
      </c>
      <c r="AC638">
        <v>2021</v>
      </c>
      <c r="AD638">
        <v>2023</v>
      </c>
      <c r="AF638" s="37">
        <f>VLOOKUP(AB638,Sheet2!$C$3:$E$8,3,FALSE)</f>
        <v>0.1</v>
      </c>
      <c r="AG638" s="11">
        <f t="shared" si="18"/>
        <v>1602.72</v>
      </c>
    </row>
    <row r="639" spans="1:33">
      <c r="A639" s="2">
        <f t="shared" si="19"/>
        <v>636</v>
      </c>
      <c r="B639" s="2">
        <v>173</v>
      </c>
      <c r="C639" s="3" t="s">
        <v>37</v>
      </c>
      <c r="D639" s="4" t="s">
        <v>142</v>
      </c>
      <c r="E639" s="4" t="s">
        <v>1160</v>
      </c>
      <c r="F639" s="2">
        <v>813</v>
      </c>
      <c r="G639" s="6"/>
      <c r="H639" s="5">
        <v>1</v>
      </c>
      <c r="I639" s="4" t="s">
        <v>22</v>
      </c>
      <c r="J639" s="15">
        <v>1780.8</v>
      </c>
      <c r="K639" s="16">
        <v>1780.8</v>
      </c>
      <c r="L639" s="17">
        <v>40169340</v>
      </c>
      <c r="M639" s="18">
        <v>0.1</v>
      </c>
      <c r="N639" s="16"/>
      <c r="O639" s="16"/>
      <c r="P639" s="16"/>
      <c r="Q639" s="18">
        <v>0.1</v>
      </c>
      <c r="R639" s="16"/>
      <c r="S639" s="19">
        <v>0.18</v>
      </c>
      <c r="T639" s="16" t="s">
        <v>40</v>
      </c>
      <c r="U639" s="20">
        <v>178.08</v>
      </c>
      <c r="V639" s="21"/>
      <c r="W639" s="21">
        <v>17.808000000000003</v>
      </c>
      <c r="X639" s="21">
        <v>355.80383999999998</v>
      </c>
      <c r="Y639" s="22">
        <v>551.69183999999996</v>
      </c>
      <c r="Z639" s="30">
        <v>171901200074</v>
      </c>
      <c r="AA639" s="31" t="s">
        <v>83</v>
      </c>
      <c r="AB639" t="s">
        <v>1810</v>
      </c>
      <c r="AC639">
        <v>2021</v>
      </c>
      <c r="AD639">
        <v>2023</v>
      </c>
      <c r="AF639" s="37">
        <f>VLOOKUP(AB639,Sheet2!$C$3:$E$8,3,FALSE)</f>
        <v>0.1</v>
      </c>
      <c r="AG639" s="11">
        <f t="shared" si="18"/>
        <v>1602.72</v>
      </c>
    </row>
    <row r="640" spans="1:33">
      <c r="A640" s="2">
        <f t="shared" si="19"/>
        <v>637</v>
      </c>
      <c r="B640" s="2">
        <v>253</v>
      </c>
      <c r="C640" s="3" t="s">
        <v>37</v>
      </c>
      <c r="D640" s="4" t="s">
        <v>221</v>
      </c>
      <c r="E640" s="4" t="s">
        <v>1230</v>
      </c>
      <c r="F640" s="2">
        <v>1286</v>
      </c>
      <c r="G640" s="6"/>
      <c r="H640" s="5">
        <v>2</v>
      </c>
      <c r="I640" s="4" t="s">
        <v>22</v>
      </c>
      <c r="J640" s="15">
        <v>849.52</v>
      </c>
      <c r="K640" s="16">
        <v>1699.04</v>
      </c>
      <c r="L640" s="17">
        <v>84149090</v>
      </c>
      <c r="M640" s="18">
        <v>7.4999999999999997E-2</v>
      </c>
      <c r="N640" s="16"/>
      <c r="O640" s="16"/>
      <c r="P640" s="16"/>
      <c r="Q640" s="18">
        <v>0.1</v>
      </c>
      <c r="R640" s="16"/>
      <c r="S640" s="19">
        <v>0.18</v>
      </c>
      <c r="T640" s="16" t="s">
        <v>26</v>
      </c>
      <c r="U640" s="20">
        <v>127.428</v>
      </c>
      <c r="V640" s="21"/>
      <c r="W640" s="21">
        <v>12.742800000000001</v>
      </c>
      <c r="X640" s="21">
        <v>331.05794399999996</v>
      </c>
      <c r="Y640" s="22">
        <v>471.22874399999995</v>
      </c>
      <c r="Z640" s="30">
        <v>171703360253</v>
      </c>
      <c r="AA640" s="31" t="s">
        <v>170</v>
      </c>
      <c r="AB640" t="s">
        <v>1810</v>
      </c>
      <c r="AC640">
        <v>2021</v>
      </c>
      <c r="AD640">
        <v>2023</v>
      </c>
      <c r="AF640" s="37">
        <f>VLOOKUP(AB640,Sheet2!$C$3:$E$8,3,FALSE)</f>
        <v>0.1</v>
      </c>
      <c r="AG640" s="11">
        <f t="shared" si="18"/>
        <v>1529.136</v>
      </c>
    </row>
    <row r="641" spans="1:33">
      <c r="A641" s="2">
        <f t="shared" si="19"/>
        <v>638</v>
      </c>
      <c r="B641" s="2">
        <v>99</v>
      </c>
      <c r="C641" s="3" t="s">
        <v>441</v>
      </c>
      <c r="D641" s="4" t="s">
        <v>900</v>
      </c>
      <c r="E641" s="4" t="s">
        <v>1726</v>
      </c>
      <c r="F641" s="2">
        <v>499</v>
      </c>
      <c r="G641" s="6"/>
      <c r="H641" s="33">
        <v>10</v>
      </c>
      <c r="I641" s="4" t="s">
        <v>901</v>
      </c>
      <c r="J641" s="15">
        <v>1688.8199999999899</v>
      </c>
      <c r="K641" s="16">
        <v>1688.8199999999899</v>
      </c>
      <c r="L641" s="17">
        <v>85389000</v>
      </c>
      <c r="M641" s="18">
        <v>7.4999999999999997E-2</v>
      </c>
      <c r="N641" s="16"/>
      <c r="O641" s="16"/>
      <c r="P641" s="16"/>
      <c r="Q641" s="18">
        <v>0.1</v>
      </c>
      <c r="R641" s="16"/>
      <c r="S641" s="19">
        <v>0.18</v>
      </c>
      <c r="T641" s="16" t="s">
        <v>902</v>
      </c>
      <c r="U641" s="20">
        <v>126.66149999999924</v>
      </c>
      <c r="V641" s="21"/>
      <c r="W641" s="21">
        <v>12.666149999999924</v>
      </c>
      <c r="X641" s="21">
        <v>329.06657699999806</v>
      </c>
      <c r="Y641" s="22">
        <v>468.39422699999722</v>
      </c>
      <c r="Z641" s="27"/>
      <c r="AA641" s="28"/>
      <c r="AB641" t="s">
        <v>1810</v>
      </c>
      <c r="AC641">
        <v>2021</v>
      </c>
      <c r="AD641">
        <v>2023</v>
      </c>
      <c r="AF641" s="37">
        <f>VLOOKUP(AB641,Sheet2!$C$3:$E$8,3,FALSE)</f>
        <v>0.1</v>
      </c>
      <c r="AG641" s="11">
        <f t="shared" si="18"/>
        <v>1519.937999999991</v>
      </c>
    </row>
    <row r="642" spans="1:33">
      <c r="A642" s="2">
        <f t="shared" si="19"/>
        <v>639</v>
      </c>
      <c r="B642" s="2">
        <v>58</v>
      </c>
      <c r="C642" s="3" t="s">
        <v>268</v>
      </c>
      <c r="D642" s="4" t="s">
        <v>304</v>
      </c>
      <c r="E642" s="4" t="s">
        <v>1297</v>
      </c>
      <c r="F642" s="2">
        <v>2247</v>
      </c>
      <c r="G642" s="6"/>
      <c r="H642" s="33">
        <v>29</v>
      </c>
      <c r="I642" s="4" t="s">
        <v>22</v>
      </c>
      <c r="J642" s="15">
        <v>57.39</v>
      </c>
      <c r="K642" s="16">
        <v>1664.31</v>
      </c>
      <c r="L642" s="17">
        <v>73170099</v>
      </c>
      <c r="M642" s="18">
        <v>0.15</v>
      </c>
      <c r="N642" s="16"/>
      <c r="O642" s="16"/>
      <c r="P642" s="16"/>
      <c r="Q642" s="18">
        <v>0.1</v>
      </c>
      <c r="R642" s="16"/>
      <c r="S642" s="19">
        <v>0.18</v>
      </c>
      <c r="T642" s="16" t="s">
        <v>303</v>
      </c>
      <c r="U642" s="20">
        <v>249.64649999999997</v>
      </c>
      <c r="V642" s="21"/>
      <c r="W642" s="21">
        <v>24.964649999999999</v>
      </c>
      <c r="X642" s="21">
        <v>349.00580699999995</v>
      </c>
      <c r="Y642" s="22">
        <v>623.61695699999996</v>
      </c>
      <c r="Z642" s="30">
        <v>171801881672</v>
      </c>
      <c r="AA642" s="31" t="s">
        <v>270</v>
      </c>
      <c r="AB642" t="s">
        <v>1810</v>
      </c>
      <c r="AC642">
        <v>2021</v>
      </c>
      <c r="AD642">
        <v>2023</v>
      </c>
      <c r="AF642" s="37">
        <f>VLOOKUP(AB642,Sheet2!$C$3:$E$8,3,FALSE)</f>
        <v>0.1</v>
      </c>
      <c r="AG642" s="11">
        <f t="shared" si="18"/>
        <v>1497.8789999999999</v>
      </c>
    </row>
    <row r="643" spans="1:33">
      <c r="A643" s="2">
        <f t="shared" si="19"/>
        <v>640</v>
      </c>
      <c r="B643" s="2">
        <v>142</v>
      </c>
      <c r="C643" s="3" t="s">
        <v>268</v>
      </c>
      <c r="D643" s="4" t="s">
        <v>389</v>
      </c>
      <c r="E643" s="4" t="s">
        <v>1381</v>
      </c>
      <c r="F643" s="2">
        <v>2353</v>
      </c>
      <c r="G643" s="6"/>
      <c r="H643" s="33">
        <v>5</v>
      </c>
      <c r="I643" s="4" t="s">
        <v>22</v>
      </c>
      <c r="J643" s="15">
        <v>324.61</v>
      </c>
      <c r="K643" s="16">
        <v>1623.0500000000002</v>
      </c>
      <c r="L643" s="17" t="s">
        <v>290</v>
      </c>
      <c r="M643" s="18">
        <v>0.15</v>
      </c>
      <c r="N643" s="16"/>
      <c r="O643" s="16"/>
      <c r="P643" s="16"/>
      <c r="Q643" s="18">
        <v>0.1</v>
      </c>
      <c r="R643" s="16"/>
      <c r="S643" s="19">
        <v>0.18</v>
      </c>
      <c r="T643" s="16" t="s">
        <v>30</v>
      </c>
      <c r="U643" s="20">
        <v>243.45750000000001</v>
      </c>
      <c r="V643" s="21"/>
      <c r="W643" s="21">
        <v>24.345750000000002</v>
      </c>
      <c r="X643" s="21">
        <v>340.35358500000001</v>
      </c>
      <c r="Y643" s="22">
        <v>608.156835</v>
      </c>
      <c r="Z643" s="30">
        <v>171802178892</v>
      </c>
      <c r="AA643" s="31" t="s">
        <v>307</v>
      </c>
      <c r="AB643" t="s">
        <v>1810</v>
      </c>
      <c r="AC643">
        <v>2021</v>
      </c>
      <c r="AD643">
        <v>2023</v>
      </c>
      <c r="AF643" s="37">
        <f>VLOOKUP(AB643,Sheet2!$C$3:$E$8,3,FALSE)</f>
        <v>0.1</v>
      </c>
      <c r="AG643" s="11">
        <f t="shared" si="18"/>
        <v>1460.7450000000001</v>
      </c>
    </row>
    <row r="644" spans="1:33">
      <c r="A644" s="2">
        <f t="shared" si="19"/>
        <v>641</v>
      </c>
      <c r="B644" s="2">
        <v>108</v>
      </c>
      <c r="C644" s="3" t="s">
        <v>268</v>
      </c>
      <c r="D644" s="4" t="s">
        <v>355</v>
      </c>
      <c r="E644" s="4" t="s">
        <v>1347</v>
      </c>
      <c r="F644" s="2">
        <v>2316</v>
      </c>
      <c r="G644" s="6"/>
      <c r="H644" s="5">
        <v>9</v>
      </c>
      <c r="I644" s="4" t="s">
        <v>22</v>
      </c>
      <c r="J644" s="15">
        <v>179.94</v>
      </c>
      <c r="K644" s="16">
        <v>1619.46</v>
      </c>
      <c r="L644" s="17">
        <v>40169340</v>
      </c>
      <c r="M644" s="18">
        <v>0.1</v>
      </c>
      <c r="N644" s="16"/>
      <c r="O644" s="16"/>
      <c r="P644" s="16"/>
      <c r="Q644" s="18">
        <v>0.1</v>
      </c>
      <c r="R644" s="16"/>
      <c r="S644" s="19">
        <v>0.18</v>
      </c>
      <c r="T644" s="16" t="s">
        <v>40</v>
      </c>
      <c r="U644" s="20">
        <v>161.94600000000003</v>
      </c>
      <c r="V644" s="21"/>
      <c r="W644" s="21">
        <v>16.194600000000005</v>
      </c>
      <c r="X644" s="21">
        <v>323.568108</v>
      </c>
      <c r="Y644" s="22">
        <v>501.708708</v>
      </c>
      <c r="Z644" s="30">
        <v>171801881672</v>
      </c>
      <c r="AA644" s="31" t="s">
        <v>270</v>
      </c>
      <c r="AB644" t="s">
        <v>1810</v>
      </c>
      <c r="AC644">
        <v>2021</v>
      </c>
      <c r="AD644">
        <v>2023</v>
      </c>
      <c r="AF644" s="37">
        <f>VLOOKUP(AB644,Sheet2!$C$3:$E$8,3,FALSE)</f>
        <v>0.1</v>
      </c>
      <c r="AG644" s="11">
        <f t="shared" si="18"/>
        <v>1457.5140000000001</v>
      </c>
    </row>
    <row r="645" spans="1:33">
      <c r="A645" s="2">
        <f t="shared" si="19"/>
        <v>642</v>
      </c>
      <c r="B645" s="2">
        <v>219</v>
      </c>
      <c r="C645" s="3" t="s">
        <v>395</v>
      </c>
      <c r="D645" s="4" t="s">
        <v>410</v>
      </c>
      <c r="E645" s="4" t="s">
        <v>1396</v>
      </c>
      <c r="F645" s="2">
        <v>2877</v>
      </c>
      <c r="G645" s="6"/>
      <c r="H645" s="33">
        <v>2</v>
      </c>
      <c r="I645" s="4" t="s">
        <v>22</v>
      </c>
      <c r="J645" s="15">
        <v>806.93499999999995</v>
      </c>
      <c r="K645" s="16">
        <v>1613.87</v>
      </c>
      <c r="L645" s="17">
        <v>85441190</v>
      </c>
      <c r="M645" s="18">
        <v>0.1</v>
      </c>
      <c r="N645" s="16"/>
      <c r="O645" s="16"/>
      <c r="P645" s="16"/>
      <c r="Q645" s="18">
        <v>0.1</v>
      </c>
      <c r="R645" s="16"/>
      <c r="S645" s="19">
        <v>0.18</v>
      </c>
      <c r="T645" s="16" t="s">
        <v>35</v>
      </c>
      <c r="U645" s="20">
        <v>161.387</v>
      </c>
      <c r="V645" s="21"/>
      <c r="W645" s="21">
        <v>16.1387</v>
      </c>
      <c r="X645" s="21">
        <v>322.45122599999996</v>
      </c>
      <c r="Y645" s="22">
        <v>499.97692599999993</v>
      </c>
      <c r="Z645" s="30">
        <v>171902723882</v>
      </c>
      <c r="AA645" s="31" t="s">
        <v>402</v>
      </c>
      <c r="AB645" t="s">
        <v>1813</v>
      </c>
      <c r="AC645">
        <v>2021</v>
      </c>
      <c r="AD645">
        <v>2023</v>
      </c>
      <c r="AF645" s="37">
        <f>VLOOKUP(AB645,Sheet2!$C$3:$E$8,3,FALSE)</f>
        <v>0.3</v>
      </c>
      <c r="AG645" s="11">
        <f t="shared" ref="AG645:AG708" si="20">K645*(1-AF645)</f>
        <v>1129.7089999999998</v>
      </c>
    </row>
    <row r="646" spans="1:33">
      <c r="A646" s="2">
        <f t="shared" ref="A646:A709" si="21">A645+1</f>
        <v>643</v>
      </c>
      <c r="B646" s="2">
        <v>153</v>
      </c>
      <c r="C646" s="3" t="s">
        <v>77</v>
      </c>
      <c r="D646" s="4" t="s">
        <v>122</v>
      </c>
      <c r="E646" s="4" t="s">
        <v>1140</v>
      </c>
      <c r="F646" s="2">
        <v>765</v>
      </c>
      <c r="G646" s="6"/>
      <c r="H646" s="5">
        <v>8</v>
      </c>
      <c r="I646" s="4" t="s">
        <v>22</v>
      </c>
      <c r="J646" s="15">
        <v>187.26625000000001</v>
      </c>
      <c r="K646" s="16">
        <v>1498.13</v>
      </c>
      <c r="L646" s="17">
        <v>84142090</v>
      </c>
      <c r="M646" s="18">
        <v>7.4999999999999997E-2</v>
      </c>
      <c r="N646" s="16"/>
      <c r="O646" s="16"/>
      <c r="P646" s="16"/>
      <c r="Q646" s="18">
        <v>0.1</v>
      </c>
      <c r="R646" s="16"/>
      <c r="S646" s="19">
        <v>0.18</v>
      </c>
      <c r="T646" s="16" t="s">
        <v>35</v>
      </c>
      <c r="U646" s="20">
        <v>112.35975000000001</v>
      </c>
      <c r="V646" s="21"/>
      <c r="W646" s="21">
        <v>11.235975000000002</v>
      </c>
      <c r="X646" s="21">
        <v>291.91063050000002</v>
      </c>
      <c r="Y646" s="22">
        <v>415.50635550000004</v>
      </c>
      <c r="Z646" s="30">
        <v>171801503742</v>
      </c>
      <c r="AA646" s="31" t="s">
        <v>115</v>
      </c>
      <c r="AB646" t="s">
        <v>1811</v>
      </c>
      <c r="AC646">
        <v>2021</v>
      </c>
      <c r="AD646">
        <v>2023</v>
      </c>
      <c r="AF646" s="37">
        <f>VLOOKUP(AB646,Sheet2!$C$3:$E$8,3,FALSE)</f>
        <v>0.5</v>
      </c>
      <c r="AG646" s="11">
        <f t="shared" si="20"/>
        <v>749.06500000000005</v>
      </c>
    </row>
    <row r="647" spans="1:33">
      <c r="A647" s="2">
        <f t="shared" si="21"/>
        <v>644</v>
      </c>
      <c r="B647" s="2">
        <v>154</v>
      </c>
      <c r="C647" s="3" t="s">
        <v>77</v>
      </c>
      <c r="D647" s="4" t="s">
        <v>123</v>
      </c>
      <c r="E647" s="4" t="s">
        <v>1141</v>
      </c>
      <c r="F647" s="2">
        <v>766</v>
      </c>
      <c r="G647" s="6"/>
      <c r="H647" s="5">
        <v>8</v>
      </c>
      <c r="I647" s="4" t="s">
        <v>22</v>
      </c>
      <c r="J647" s="15">
        <v>187.26625000000001</v>
      </c>
      <c r="K647" s="16">
        <v>1498.13</v>
      </c>
      <c r="L647" s="17">
        <v>84142090</v>
      </c>
      <c r="M647" s="18">
        <v>7.4999999999999997E-2</v>
      </c>
      <c r="N647" s="16"/>
      <c r="O647" s="16"/>
      <c r="P647" s="16"/>
      <c r="Q647" s="18">
        <v>0.1</v>
      </c>
      <c r="R647" s="16"/>
      <c r="S647" s="19">
        <v>0.18</v>
      </c>
      <c r="T647" s="16" t="s">
        <v>35</v>
      </c>
      <c r="U647" s="20">
        <v>112.35975000000001</v>
      </c>
      <c r="V647" s="21"/>
      <c r="W647" s="21">
        <v>11.235975000000002</v>
      </c>
      <c r="X647" s="21">
        <v>291.91063050000002</v>
      </c>
      <c r="Y647" s="22">
        <v>415.50635550000004</v>
      </c>
      <c r="Z647" s="30">
        <v>171801503742</v>
      </c>
      <c r="AA647" s="31" t="s">
        <v>115</v>
      </c>
      <c r="AB647" t="s">
        <v>1811</v>
      </c>
      <c r="AC647">
        <v>2021</v>
      </c>
      <c r="AD647">
        <v>2023</v>
      </c>
      <c r="AF647" s="37">
        <f>VLOOKUP(AB647,Sheet2!$C$3:$E$8,3,FALSE)</f>
        <v>0.5</v>
      </c>
      <c r="AG647" s="11">
        <f t="shared" si="20"/>
        <v>749.06500000000005</v>
      </c>
    </row>
    <row r="648" spans="1:33">
      <c r="A648" s="2">
        <f t="shared" si="21"/>
        <v>645</v>
      </c>
      <c r="B648" s="2">
        <v>157</v>
      </c>
      <c r="C648" s="3" t="s">
        <v>37</v>
      </c>
      <c r="D648" s="4" t="s">
        <v>603</v>
      </c>
      <c r="E648" s="4" t="s">
        <v>1549</v>
      </c>
      <c r="F648" s="2">
        <v>7909</v>
      </c>
      <c r="G648" s="6"/>
      <c r="H648" s="5">
        <v>2</v>
      </c>
      <c r="I648" s="4" t="s">
        <v>22</v>
      </c>
      <c r="J648" s="15">
        <v>699.6</v>
      </c>
      <c r="K648" s="16">
        <v>1399.2</v>
      </c>
      <c r="L648" s="17">
        <v>40169320</v>
      </c>
      <c r="M648" s="18">
        <v>0.1</v>
      </c>
      <c r="N648" s="16"/>
      <c r="O648" s="16"/>
      <c r="P648" s="16"/>
      <c r="Q648" s="18">
        <v>0.1</v>
      </c>
      <c r="R648" s="16"/>
      <c r="S648" s="19">
        <v>0.18</v>
      </c>
      <c r="T648" s="16" t="s">
        <v>40</v>
      </c>
      <c r="U648" s="20">
        <v>139.92000000000002</v>
      </c>
      <c r="V648" s="21"/>
      <c r="W648" s="21">
        <v>13.992000000000003</v>
      </c>
      <c r="X648" s="21">
        <v>279.56016</v>
      </c>
      <c r="Y648" s="22">
        <v>433.47216000000003</v>
      </c>
      <c r="Z648" s="30">
        <v>171901200074</v>
      </c>
      <c r="AA648" s="31" t="s">
        <v>83</v>
      </c>
      <c r="AB648" t="s">
        <v>1811</v>
      </c>
      <c r="AC648">
        <v>2021</v>
      </c>
      <c r="AD648">
        <v>2023</v>
      </c>
      <c r="AF648" s="37">
        <f>VLOOKUP(AB648,Sheet2!$C$3:$E$8,3,FALSE)</f>
        <v>0.5</v>
      </c>
      <c r="AG648" s="11">
        <f t="shared" si="20"/>
        <v>699.6</v>
      </c>
    </row>
    <row r="649" spans="1:33">
      <c r="A649" s="2">
        <f t="shared" si="21"/>
        <v>646</v>
      </c>
      <c r="B649" s="2">
        <v>134</v>
      </c>
      <c r="C649" s="3" t="s">
        <v>578</v>
      </c>
      <c r="D649" s="4" t="s">
        <v>585</v>
      </c>
      <c r="E649" s="4" t="s">
        <v>1534</v>
      </c>
      <c r="F649" s="2">
        <v>7682</v>
      </c>
      <c r="G649" s="6"/>
      <c r="H649" s="5">
        <v>1</v>
      </c>
      <c r="I649" s="4" t="s">
        <v>22</v>
      </c>
      <c r="J649" s="15">
        <v>1377.98</v>
      </c>
      <c r="K649" s="16">
        <v>1377.98</v>
      </c>
      <c r="L649" s="17">
        <v>40169320</v>
      </c>
      <c r="M649" s="18">
        <v>0.1</v>
      </c>
      <c r="N649" s="16"/>
      <c r="O649" s="16"/>
      <c r="P649" s="16"/>
      <c r="Q649" s="18">
        <v>0.1</v>
      </c>
      <c r="R649" s="16"/>
      <c r="S649" s="19">
        <v>0.18</v>
      </c>
      <c r="T649" s="16" t="s">
        <v>40</v>
      </c>
      <c r="U649" s="20">
        <v>137.798</v>
      </c>
      <c r="V649" s="21"/>
      <c r="W649" s="21">
        <v>13.779800000000002</v>
      </c>
      <c r="X649" s="21">
        <v>275.320404</v>
      </c>
      <c r="Y649" s="22">
        <v>426.89820399999996</v>
      </c>
      <c r="Z649" s="30">
        <v>171901402573</v>
      </c>
      <c r="AA649" s="31" t="s">
        <v>580</v>
      </c>
      <c r="AB649" t="s">
        <v>1811</v>
      </c>
      <c r="AC649">
        <v>2021</v>
      </c>
      <c r="AD649">
        <v>2023</v>
      </c>
      <c r="AF649" s="37">
        <f>VLOOKUP(AB649,Sheet2!$C$3:$E$8,3,FALSE)</f>
        <v>0.5</v>
      </c>
      <c r="AG649" s="11">
        <f t="shared" si="20"/>
        <v>688.99</v>
      </c>
    </row>
    <row r="650" spans="1:33">
      <c r="A650" s="2">
        <f t="shared" si="21"/>
        <v>647</v>
      </c>
      <c r="B650" s="2">
        <v>149</v>
      </c>
      <c r="C650" s="3" t="s">
        <v>77</v>
      </c>
      <c r="D650" s="4" t="s">
        <v>118</v>
      </c>
      <c r="E650" s="4" t="s">
        <v>1136</v>
      </c>
      <c r="F650" s="2">
        <v>761</v>
      </c>
      <c r="G650" s="6"/>
      <c r="H650" s="5">
        <v>6</v>
      </c>
      <c r="I650" s="4" t="s">
        <v>22</v>
      </c>
      <c r="J650" s="15">
        <v>224.58333333333334</v>
      </c>
      <c r="K650" s="16">
        <v>1347.5</v>
      </c>
      <c r="L650" s="17">
        <v>84142090</v>
      </c>
      <c r="M650" s="18">
        <v>7.4999999999999997E-2</v>
      </c>
      <c r="N650" s="16"/>
      <c r="O650" s="16"/>
      <c r="P650" s="16"/>
      <c r="Q650" s="18">
        <v>0.1</v>
      </c>
      <c r="R650" s="16"/>
      <c r="S650" s="19">
        <v>0.18</v>
      </c>
      <c r="T650" s="16" t="s">
        <v>35</v>
      </c>
      <c r="U650" s="20">
        <v>101.0625</v>
      </c>
      <c r="V650" s="21"/>
      <c r="W650" s="21">
        <v>10.106250000000001</v>
      </c>
      <c r="X650" s="21">
        <v>262.56037500000002</v>
      </c>
      <c r="Y650" s="22">
        <v>373.72912500000001</v>
      </c>
      <c r="Z650" s="30">
        <v>171801503742</v>
      </c>
      <c r="AA650" s="31" t="s">
        <v>115</v>
      </c>
      <c r="AB650" t="s">
        <v>1811</v>
      </c>
      <c r="AC650">
        <v>2021</v>
      </c>
      <c r="AD650">
        <v>2023</v>
      </c>
      <c r="AF650" s="37">
        <f>VLOOKUP(AB650,Sheet2!$C$3:$E$8,3,FALSE)</f>
        <v>0.5</v>
      </c>
      <c r="AG650" s="11">
        <f t="shared" si="20"/>
        <v>673.75</v>
      </c>
    </row>
    <row r="651" spans="1:33">
      <c r="A651" s="2">
        <f t="shared" si="21"/>
        <v>648</v>
      </c>
      <c r="B651" s="2">
        <v>64</v>
      </c>
      <c r="C651" s="3" t="s">
        <v>268</v>
      </c>
      <c r="D651" s="4" t="s">
        <v>311</v>
      </c>
      <c r="E651" s="4" t="s">
        <v>1303</v>
      </c>
      <c r="F651" s="2">
        <v>2255</v>
      </c>
      <c r="G651" s="6"/>
      <c r="H651" s="5">
        <v>7</v>
      </c>
      <c r="I651" s="4" t="s">
        <v>22</v>
      </c>
      <c r="J651" s="15">
        <v>191.29999999999998</v>
      </c>
      <c r="K651" s="16">
        <v>1339.1</v>
      </c>
      <c r="L651" s="17">
        <v>73182990</v>
      </c>
      <c r="M651" s="18">
        <v>0.25</v>
      </c>
      <c r="N651" s="16"/>
      <c r="O651" s="16"/>
      <c r="P651" s="16"/>
      <c r="Q651" s="18">
        <v>0.1</v>
      </c>
      <c r="R651" s="16"/>
      <c r="S651" s="19">
        <v>0.18</v>
      </c>
      <c r="T651" s="16" t="s">
        <v>36</v>
      </c>
      <c r="U651" s="20">
        <v>334.77499999999998</v>
      </c>
      <c r="V651" s="21"/>
      <c r="W651" s="21">
        <v>33.477499999999999</v>
      </c>
      <c r="X651" s="21">
        <v>307.32344999999998</v>
      </c>
      <c r="Y651" s="22">
        <v>675.57594999999992</v>
      </c>
      <c r="Z651" s="30">
        <v>171801881672</v>
      </c>
      <c r="AA651" s="31" t="s">
        <v>270</v>
      </c>
      <c r="AB651" t="s">
        <v>1810</v>
      </c>
      <c r="AC651">
        <v>2021</v>
      </c>
      <c r="AD651">
        <v>2023</v>
      </c>
      <c r="AF651" s="37">
        <f>VLOOKUP(AB651,Sheet2!$C$3:$E$8,3,FALSE)</f>
        <v>0.1</v>
      </c>
      <c r="AG651" s="11">
        <f t="shared" si="20"/>
        <v>1205.19</v>
      </c>
    </row>
    <row r="652" spans="1:33">
      <c r="A652" s="2">
        <f t="shared" si="21"/>
        <v>649</v>
      </c>
      <c r="B652" s="2">
        <v>250</v>
      </c>
      <c r="C652" s="3" t="s">
        <v>37</v>
      </c>
      <c r="D652" s="4" t="s">
        <v>218</v>
      </c>
      <c r="E652" s="4" t="s">
        <v>1227</v>
      </c>
      <c r="F652" s="2">
        <v>1283</v>
      </c>
      <c r="G652" s="6"/>
      <c r="H652" s="5">
        <v>1</v>
      </c>
      <c r="I652" s="4" t="s">
        <v>22</v>
      </c>
      <c r="J652" s="15">
        <v>1327.66</v>
      </c>
      <c r="K652" s="16">
        <v>1327.66</v>
      </c>
      <c r="L652" s="17">
        <v>84149090</v>
      </c>
      <c r="M652" s="18">
        <v>7.4999999999999997E-2</v>
      </c>
      <c r="N652" s="16"/>
      <c r="O652" s="16"/>
      <c r="P652" s="16"/>
      <c r="Q652" s="18">
        <v>0.1</v>
      </c>
      <c r="R652" s="16"/>
      <c r="S652" s="19">
        <v>0.18</v>
      </c>
      <c r="T652" s="16" t="s">
        <v>26</v>
      </c>
      <c r="U652" s="20">
        <v>99.5745</v>
      </c>
      <c r="V652" s="21"/>
      <c r="W652" s="21">
        <v>9.9574500000000015</v>
      </c>
      <c r="X652" s="21">
        <v>258.69455099999999</v>
      </c>
      <c r="Y652" s="22">
        <v>368.22650099999998</v>
      </c>
      <c r="Z652" s="30">
        <v>171703360253</v>
      </c>
      <c r="AA652" s="31" t="s">
        <v>170</v>
      </c>
      <c r="AB652" t="s">
        <v>1810</v>
      </c>
      <c r="AC652">
        <v>2021</v>
      </c>
      <c r="AD652">
        <v>2023</v>
      </c>
      <c r="AF652" s="37">
        <f>VLOOKUP(AB652,Sheet2!$C$3:$E$8,3,FALSE)</f>
        <v>0.1</v>
      </c>
      <c r="AG652" s="11">
        <f t="shared" si="20"/>
        <v>1194.894</v>
      </c>
    </row>
    <row r="653" spans="1:33">
      <c r="A653" s="2">
        <f t="shared" si="21"/>
        <v>650</v>
      </c>
      <c r="B653" s="2">
        <v>128</v>
      </c>
      <c r="C653" s="3" t="s">
        <v>37</v>
      </c>
      <c r="D653" s="4" t="s">
        <v>94</v>
      </c>
      <c r="E653" s="4" t="s">
        <v>1116</v>
      </c>
      <c r="F653" s="2">
        <v>520</v>
      </c>
      <c r="G653" s="6"/>
      <c r="H653" s="33">
        <v>1</v>
      </c>
      <c r="I653" s="4" t="s">
        <v>22</v>
      </c>
      <c r="J653" s="15">
        <v>1272</v>
      </c>
      <c r="K653" s="16">
        <v>1272</v>
      </c>
      <c r="L653" s="17">
        <v>84149090</v>
      </c>
      <c r="M653" s="18">
        <v>7.4999999999999997E-2</v>
      </c>
      <c r="N653" s="16"/>
      <c r="O653" s="16"/>
      <c r="P653" s="16"/>
      <c r="Q653" s="18">
        <v>0.1</v>
      </c>
      <c r="R653" s="16"/>
      <c r="S653" s="19">
        <v>0.18</v>
      </c>
      <c r="T653" s="16" t="s">
        <v>26</v>
      </c>
      <c r="U653" s="20">
        <v>95.399999999999991</v>
      </c>
      <c r="V653" s="21"/>
      <c r="W653" s="21">
        <v>9.5399999999999991</v>
      </c>
      <c r="X653" s="21">
        <v>247.8492</v>
      </c>
      <c r="Y653" s="22">
        <v>352.78919999999999</v>
      </c>
      <c r="Z653" s="30">
        <v>171901200074</v>
      </c>
      <c r="AA653" s="31" t="s">
        <v>83</v>
      </c>
      <c r="AB653" t="s">
        <v>1810</v>
      </c>
      <c r="AC653">
        <v>2021</v>
      </c>
      <c r="AD653">
        <v>2023</v>
      </c>
      <c r="AF653" s="37">
        <f>VLOOKUP(AB653,Sheet2!$C$3:$E$8,3,FALSE)</f>
        <v>0.1</v>
      </c>
      <c r="AG653" s="11">
        <f t="shared" si="20"/>
        <v>1144.8</v>
      </c>
    </row>
    <row r="654" spans="1:33">
      <c r="A654" s="2">
        <f t="shared" si="21"/>
        <v>651</v>
      </c>
      <c r="B654" s="2">
        <v>139</v>
      </c>
      <c r="C654" s="3" t="s">
        <v>586</v>
      </c>
      <c r="D654" s="4" t="s">
        <v>591</v>
      </c>
      <c r="E654" s="4" t="s">
        <v>1538</v>
      </c>
      <c r="F654" s="2">
        <v>7846</v>
      </c>
      <c r="G654" s="6"/>
      <c r="H654" s="33">
        <v>1</v>
      </c>
      <c r="I654" s="4" t="s">
        <v>22</v>
      </c>
      <c r="J654" s="15">
        <v>1237.7</v>
      </c>
      <c r="K654" s="16">
        <v>1237.7</v>
      </c>
      <c r="L654" s="17">
        <v>73181500</v>
      </c>
      <c r="M654" s="18">
        <v>0.25</v>
      </c>
      <c r="N654" s="16"/>
      <c r="O654" s="16"/>
      <c r="P654" s="16"/>
      <c r="Q654" s="18">
        <v>0.1</v>
      </c>
      <c r="R654" s="16"/>
      <c r="S654" s="19">
        <v>0.18</v>
      </c>
      <c r="T654" s="16" t="s">
        <v>36</v>
      </c>
      <c r="U654" s="20">
        <v>309.42500000000001</v>
      </c>
      <c r="V654" s="21"/>
      <c r="W654" s="21">
        <v>30.942500000000003</v>
      </c>
      <c r="X654" s="21">
        <v>284.05214999999998</v>
      </c>
      <c r="Y654" s="22">
        <v>624.41965000000005</v>
      </c>
      <c r="Z654" s="30">
        <v>171902754354</v>
      </c>
      <c r="AA654" s="31" t="s">
        <v>588</v>
      </c>
      <c r="AB654" t="s">
        <v>1810</v>
      </c>
      <c r="AC654">
        <v>2021</v>
      </c>
      <c r="AD654">
        <v>2023</v>
      </c>
      <c r="AF654" s="37">
        <f>VLOOKUP(AB654,Sheet2!$C$3:$E$8,3,FALSE)</f>
        <v>0.1</v>
      </c>
      <c r="AG654" s="11">
        <f t="shared" si="20"/>
        <v>1113.93</v>
      </c>
    </row>
    <row r="655" spans="1:33">
      <c r="A655" s="2">
        <f t="shared" si="21"/>
        <v>652</v>
      </c>
      <c r="B655" s="2">
        <v>144</v>
      </c>
      <c r="C655" s="3" t="s">
        <v>586</v>
      </c>
      <c r="D655" s="4" t="s">
        <v>596</v>
      </c>
      <c r="E655" s="4" t="s">
        <v>1543</v>
      </c>
      <c r="F655" s="2">
        <v>7851</v>
      </c>
      <c r="G655" s="6"/>
      <c r="H655" s="33">
        <v>1</v>
      </c>
      <c r="I655" s="4" t="s">
        <v>22</v>
      </c>
      <c r="J655" s="15">
        <v>1226.55</v>
      </c>
      <c r="K655" s="16">
        <v>1226.55</v>
      </c>
      <c r="L655" s="17">
        <v>73269099</v>
      </c>
      <c r="M655" s="18">
        <v>0.25</v>
      </c>
      <c r="N655" s="16"/>
      <c r="O655" s="16"/>
      <c r="P655" s="16"/>
      <c r="Q655" s="18">
        <v>0.1</v>
      </c>
      <c r="R655" s="16"/>
      <c r="S655" s="19">
        <v>0.18</v>
      </c>
      <c r="T655" s="16" t="s">
        <v>60</v>
      </c>
      <c r="U655" s="20">
        <v>306.63749999999999</v>
      </c>
      <c r="V655" s="21"/>
      <c r="W655" s="21">
        <v>30.66375</v>
      </c>
      <c r="X655" s="21">
        <v>281.493225</v>
      </c>
      <c r="Y655" s="22">
        <v>618.79447499999992</v>
      </c>
      <c r="Z655" s="30">
        <v>171902754354</v>
      </c>
      <c r="AA655" s="31" t="s">
        <v>588</v>
      </c>
      <c r="AB655" t="s">
        <v>1810</v>
      </c>
      <c r="AC655">
        <v>2021</v>
      </c>
      <c r="AD655">
        <v>2023</v>
      </c>
      <c r="AF655" s="37">
        <f>VLOOKUP(AB655,Sheet2!$C$3:$E$8,3,FALSE)</f>
        <v>0.1</v>
      </c>
      <c r="AG655" s="11">
        <f t="shared" si="20"/>
        <v>1103.895</v>
      </c>
    </row>
    <row r="656" spans="1:33">
      <c r="A656" s="2">
        <f t="shared" si="21"/>
        <v>653</v>
      </c>
      <c r="B656" s="2">
        <v>65</v>
      </c>
      <c r="C656" s="3" t="s">
        <v>268</v>
      </c>
      <c r="D656" s="4" t="s">
        <v>312</v>
      </c>
      <c r="E656" s="4" t="s">
        <v>1304</v>
      </c>
      <c r="F656" s="2">
        <v>2256</v>
      </c>
      <c r="G656" s="6"/>
      <c r="H656" s="5">
        <v>4</v>
      </c>
      <c r="I656" s="4" t="s">
        <v>22</v>
      </c>
      <c r="J656" s="15">
        <v>296.51</v>
      </c>
      <c r="K656" s="16">
        <v>1186.04</v>
      </c>
      <c r="L656" s="17">
        <v>73182910</v>
      </c>
      <c r="M656" s="18">
        <v>0.15</v>
      </c>
      <c r="N656" s="16"/>
      <c r="O656" s="16"/>
      <c r="P656" s="16"/>
      <c r="Q656" s="18">
        <v>0.1</v>
      </c>
      <c r="R656" s="16"/>
      <c r="S656" s="19">
        <v>0.18</v>
      </c>
      <c r="T656" s="16" t="s">
        <v>36</v>
      </c>
      <c r="U656" s="20">
        <v>177.90599999999998</v>
      </c>
      <c r="V656" s="21"/>
      <c r="W656" s="21">
        <v>17.790599999999998</v>
      </c>
      <c r="X656" s="21">
        <v>248.71258799999998</v>
      </c>
      <c r="Y656" s="22">
        <v>444.40918799999997</v>
      </c>
      <c r="Z656" s="30">
        <v>171801881672</v>
      </c>
      <c r="AA656" s="31" t="s">
        <v>270</v>
      </c>
      <c r="AB656" t="s">
        <v>1810</v>
      </c>
      <c r="AC656">
        <v>2021</v>
      </c>
      <c r="AD656">
        <v>2023</v>
      </c>
      <c r="AF656" s="37">
        <f>VLOOKUP(AB656,Sheet2!$C$3:$E$8,3,FALSE)</f>
        <v>0.1</v>
      </c>
      <c r="AG656" s="11">
        <f t="shared" si="20"/>
        <v>1067.4359999999999</v>
      </c>
    </row>
    <row r="657" spans="1:33">
      <c r="A657" s="2">
        <f t="shared" si="21"/>
        <v>654</v>
      </c>
      <c r="B657" s="2">
        <v>117</v>
      </c>
      <c r="C657" s="3" t="s">
        <v>905</v>
      </c>
      <c r="D657" s="4" t="s">
        <v>938</v>
      </c>
      <c r="E657" s="4" t="s">
        <v>1744</v>
      </c>
      <c r="F657" s="2">
        <v>683</v>
      </c>
      <c r="G657" s="6"/>
      <c r="H657" s="33">
        <v>1</v>
      </c>
      <c r="I657" s="4" t="s">
        <v>22</v>
      </c>
      <c r="J657" s="15">
        <v>1151.3099999999899</v>
      </c>
      <c r="K657" s="16">
        <v>1151.3099999999899</v>
      </c>
      <c r="L657" s="17">
        <v>84834000</v>
      </c>
      <c r="M657" s="18">
        <v>7.4999999999999997E-2</v>
      </c>
      <c r="N657" s="16"/>
      <c r="O657" s="16"/>
      <c r="P657" s="16"/>
      <c r="Q657" s="18">
        <v>0.1</v>
      </c>
      <c r="R657" s="16"/>
      <c r="S657" s="19">
        <v>0.18</v>
      </c>
      <c r="T657" s="16" t="s">
        <v>939</v>
      </c>
      <c r="U657" s="20">
        <v>86.34824999999924</v>
      </c>
      <c r="V657" s="21"/>
      <c r="W657" s="21">
        <v>8.6348249999999247</v>
      </c>
      <c r="X657" s="21">
        <v>224.33275349999803</v>
      </c>
      <c r="Y657" s="22">
        <v>319.31582849999722</v>
      </c>
      <c r="Z657" s="27"/>
      <c r="AA657" s="28"/>
      <c r="AB657" t="s">
        <v>1812</v>
      </c>
      <c r="AC657">
        <v>2021</v>
      </c>
      <c r="AD657">
        <v>2023</v>
      </c>
      <c r="AF657" s="47">
        <v>0</v>
      </c>
      <c r="AG657" s="11">
        <f t="shared" si="20"/>
        <v>1151.3099999999899</v>
      </c>
    </row>
    <row r="658" spans="1:33">
      <c r="A658" s="2">
        <f t="shared" si="21"/>
        <v>655</v>
      </c>
      <c r="B658" s="2">
        <v>145</v>
      </c>
      <c r="C658" s="3" t="s">
        <v>268</v>
      </c>
      <c r="D658" s="4" t="s">
        <v>392</v>
      </c>
      <c r="E658" s="4" t="s">
        <v>1384</v>
      </c>
      <c r="F658" s="2">
        <v>2356</v>
      </c>
      <c r="G658" s="6"/>
      <c r="H658" s="5">
        <v>12</v>
      </c>
      <c r="I658" s="4" t="s">
        <v>22</v>
      </c>
      <c r="J658" s="15">
        <v>95.649999999999991</v>
      </c>
      <c r="K658" s="16">
        <v>1147.8</v>
      </c>
      <c r="L658" s="17">
        <v>40169330</v>
      </c>
      <c r="M658" s="18">
        <v>0.1</v>
      </c>
      <c r="N658" s="16"/>
      <c r="O658" s="16"/>
      <c r="P658" s="16"/>
      <c r="Q658" s="18">
        <v>0.1</v>
      </c>
      <c r="R658" s="16"/>
      <c r="S658" s="19">
        <v>0.18</v>
      </c>
      <c r="T658" s="16" t="s">
        <v>40</v>
      </c>
      <c r="U658" s="20">
        <v>114.78</v>
      </c>
      <c r="V658" s="21"/>
      <c r="W658" s="21">
        <v>11.478000000000002</v>
      </c>
      <c r="X658" s="21">
        <v>229.33043999999998</v>
      </c>
      <c r="Y658" s="22">
        <v>355.58843999999999</v>
      </c>
      <c r="Z658" s="30">
        <v>171801881672</v>
      </c>
      <c r="AA658" s="31" t="s">
        <v>270</v>
      </c>
      <c r="AB658" t="s">
        <v>1810</v>
      </c>
      <c r="AC658">
        <v>2021</v>
      </c>
      <c r="AD658">
        <v>2023</v>
      </c>
      <c r="AF658" s="37">
        <f>VLOOKUP(AB658,Sheet2!$C$3:$E$8,3,FALSE)</f>
        <v>0.1</v>
      </c>
      <c r="AG658" s="11">
        <f t="shared" si="20"/>
        <v>1033.02</v>
      </c>
    </row>
    <row r="659" spans="1:33">
      <c r="A659" s="2">
        <f t="shared" si="21"/>
        <v>656</v>
      </c>
      <c r="B659" s="2">
        <v>264</v>
      </c>
      <c r="C659" s="3" t="s">
        <v>615</v>
      </c>
      <c r="D659" s="4" t="s">
        <v>672</v>
      </c>
      <c r="E659" s="4" t="s">
        <v>1600</v>
      </c>
      <c r="F659" s="2">
        <v>18662</v>
      </c>
      <c r="G659" s="6"/>
      <c r="H659" s="33">
        <v>2</v>
      </c>
      <c r="I659" s="4" t="s">
        <v>22</v>
      </c>
      <c r="J659" s="15">
        <v>564.59500000000003</v>
      </c>
      <c r="K659" s="16">
        <v>1129.19</v>
      </c>
      <c r="L659" s="17">
        <v>84819090</v>
      </c>
      <c r="M659" s="18">
        <v>7.4999999999999997E-2</v>
      </c>
      <c r="N659" s="16"/>
      <c r="O659" s="16"/>
      <c r="P659" s="16"/>
      <c r="Q659" s="18">
        <v>0.1</v>
      </c>
      <c r="R659" s="16"/>
      <c r="S659" s="19">
        <v>0.18</v>
      </c>
      <c r="T659" s="16" t="s">
        <v>28</v>
      </c>
      <c r="U659" s="20">
        <v>84.689250000000001</v>
      </c>
      <c r="V659" s="21"/>
      <c r="W659" s="21">
        <v>8.4689250000000005</v>
      </c>
      <c r="X659" s="21">
        <v>220.02267149999997</v>
      </c>
      <c r="Y659" s="22">
        <v>313.18084649999997</v>
      </c>
      <c r="Z659" s="30">
        <v>351800186603</v>
      </c>
      <c r="AA659" s="31">
        <v>3005002</v>
      </c>
      <c r="AB659" t="s">
        <v>1810</v>
      </c>
      <c r="AC659">
        <v>2021</v>
      </c>
      <c r="AD659">
        <v>2023</v>
      </c>
      <c r="AF659" s="37">
        <f>VLOOKUP(AB659,Sheet2!$C$3:$E$8,3,FALSE)</f>
        <v>0.1</v>
      </c>
      <c r="AG659" s="11">
        <f t="shared" si="20"/>
        <v>1016.2710000000001</v>
      </c>
    </row>
    <row r="660" spans="1:33">
      <c r="A660" s="2">
        <f t="shared" si="21"/>
        <v>657</v>
      </c>
      <c r="B660" s="2">
        <v>265</v>
      </c>
      <c r="C660" s="3" t="s">
        <v>615</v>
      </c>
      <c r="D660" s="4" t="s">
        <v>673</v>
      </c>
      <c r="E660" s="4" t="s">
        <v>1601</v>
      </c>
      <c r="F660" s="2">
        <v>18663</v>
      </c>
      <c r="G660" s="6"/>
      <c r="H660" s="33">
        <v>2</v>
      </c>
      <c r="I660" s="4" t="s">
        <v>22</v>
      </c>
      <c r="J660" s="15">
        <v>564.59500000000003</v>
      </c>
      <c r="K660" s="16">
        <v>1129.19</v>
      </c>
      <c r="L660" s="17">
        <v>84819090</v>
      </c>
      <c r="M660" s="18">
        <v>7.4999999999999997E-2</v>
      </c>
      <c r="N660" s="16"/>
      <c r="O660" s="16"/>
      <c r="P660" s="16"/>
      <c r="Q660" s="18">
        <v>0.1</v>
      </c>
      <c r="R660" s="16"/>
      <c r="S660" s="19">
        <v>0.18</v>
      </c>
      <c r="T660" s="16" t="s">
        <v>28</v>
      </c>
      <c r="U660" s="20">
        <v>84.689250000000001</v>
      </c>
      <c r="V660" s="21"/>
      <c r="W660" s="21">
        <v>8.4689250000000005</v>
      </c>
      <c r="X660" s="21">
        <v>220.02267149999997</v>
      </c>
      <c r="Y660" s="22">
        <v>313.18084649999997</v>
      </c>
      <c r="Z660" s="30">
        <v>351800186603</v>
      </c>
      <c r="AA660" s="31">
        <v>3005002</v>
      </c>
      <c r="AB660" t="s">
        <v>1810</v>
      </c>
      <c r="AC660">
        <v>2021</v>
      </c>
      <c r="AD660">
        <v>2023</v>
      </c>
      <c r="AF660" s="37">
        <f>VLOOKUP(AB660,Sheet2!$C$3:$E$8,3,FALSE)</f>
        <v>0.1</v>
      </c>
      <c r="AG660" s="11">
        <f t="shared" si="20"/>
        <v>1016.2710000000001</v>
      </c>
    </row>
    <row r="661" spans="1:33">
      <c r="A661" s="2">
        <f t="shared" si="21"/>
        <v>658</v>
      </c>
      <c r="B661" s="2">
        <v>273</v>
      </c>
      <c r="C661" s="3" t="s">
        <v>615</v>
      </c>
      <c r="D661" s="4" t="s">
        <v>681</v>
      </c>
      <c r="E661" s="4" t="s">
        <v>1609</v>
      </c>
      <c r="F661" s="2">
        <v>18671</v>
      </c>
      <c r="G661" s="6"/>
      <c r="H661" s="33">
        <v>2</v>
      </c>
      <c r="I661" s="4" t="s">
        <v>22</v>
      </c>
      <c r="J661" s="15">
        <v>564.59500000000003</v>
      </c>
      <c r="K661" s="16">
        <v>1129.19</v>
      </c>
      <c r="L661" s="17">
        <v>84819090</v>
      </c>
      <c r="M661" s="18">
        <v>7.4999999999999997E-2</v>
      </c>
      <c r="N661" s="16"/>
      <c r="O661" s="16"/>
      <c r="P661" s="16"/>
      <c r="Q661" s="18">
        <v>0.1</v>
      </c>
      <c r="R661" s="16"/>
      <c r="S661" s="19">
        <v>0.18</v>
      </c>
      <c r="T661" s="16" t="s">
        <v>28</v>
      </c>
      <c r="U661" s="20">
        <v>84.689250000000001</v>
      </c>
      <c r="V661" s="21"/>
      <c r="W661" s="21">
        <v>8.4689250000000005</v>
      </c>
      <c r="X661" s="21">
        <v>220.02267149999997</v>
      </c>
      <c r="Y661" s="22">
        <v>313.18084649999997</v>
      </c>
      <c r="Z661" s="30">
        <v>351800186603</v>
      </c>
      <c r="AA661" s="31">
        <v>3005002</v>
      </c>
      <c r="AB661" t="s">
        <v>1810</v>
      </c>
      <c r="AC661">
        <v>2021</v>
      </c>
      <c r="AD661">
        <v>2023</v>
      </c>
      <c r="AF661" s="37">
        <f>VLOOKUP(AB661,Sheet2!$C$3:$E$8,3,FALSE)</f>
        <v>0.1</v>
      </c>
      <c r="AG661" s="11">
        <f t="shared" si="20"/>
        <v>1016.2710000000001</v>
      </c>
    </row>
    <row r="662" spans="1:33">
      <c r="A662" s="2">
        <f t="shared" si="21"/>
        <v>659</v>
      </c>
      <c r="B662" s="2">
        <v>274</v>
      </c>
      <c r="C662" s="3" t="s">
        <v>615</v>
      </c>
      <c r="D662" s="4" t="s">
        <v>682</v>
      </c>
      <c r="E662" s="4" t="s">
        <v>1610</v>
      </c>
      <c r="F662" s="2">
        <v>18672</v>
      </c>
      <c r="G662" s="6"/>
      <c r="H662" s="33">
        <v>2</v>
      </c>
      <c r="I662" s="4" t="s">
        <v>22</v>
      </c>
      <c r="J662" s="15">
        <v>564.59500000000003</v>
      </c>
      <c r="K662" s="16">
        <v>1129.19</v>
      </c>
      <c r="L662" s="17">
        <v>84819090</v>
      </c>
      <c r="M662" s="18">
        <v>7.4999999999999997E-2</v>
      </c>
      <c r="N662" s="16"/>
      <c r="O662" s="16"/>
      <c r="P662" s="16"/>
      <c r="Q662" s="18">
        <v>0.1</v>
      </c>
      <c r="R662" s="16"/>
      <c r="S662" s="19">
        <v>0.18</v>
      </c>
      <c r="T662" s="16" t="s">
        <v>28</v>
      </c>
      <c r="U662" s="20">
        <v>84.689250000000001</v>
      </c>
      <c r="V662" s="21"/>
      <c r="W662" s="21">
        <v>8.4689250000000005</v>
      </c>
      <c r="X662" s="21">
        <v>220.02267149999997</v>
      </c>
      <c r="Y662" s="22">
        <v>313.18084649999997</v>
      </c>
      <c r="Z662" s="30">
        <v>351800186603</v>
      </c>
      <c r="AA662" s="31">
        <v>3005002</v>
      </c>
      <c r="AB662" t="s">
        <v>1810</v>
      </c>
      <c r="AC662">
        <v>2021</v>
      </c>
      <c r="AD662">
        <v>2023</v>
      </c>
      <c r="AF662" s="37">
        <f>VLOOKUP(AB662,Sheet2!$C$3:$E$8,3,FALSE)</f>
        <v>0.1</v>
      </c>
      <c r="AG662" s="11">
        <f t="shared" si="20"/>
        <v>1016.2710000000001</v>
      </c>
    </row>
    <row r="663" spans="1:33">
      <c r="A663" s="2">
        <f t="shared" si="21"/>
        <v>660</v>
      </c>
      <c r="B663" s="2">
        <v>275</v>
      </c>
      <c r="C663" s="3" t="s">
        <v>615</v>
      </c>
      <c r="D663" s="4" t="s">
        <v>683</v>
      </c>
      <c r="E663" s="4" t="s">
        <v>1611</v>
      </c>
      <c r="F663" s="2">
        <v>18673</v>
      </c>
      <c r="G663" s="6"/>
      <c r="H663" s="33">
        <v>2</v>
      </c>
      <c r="I663" s="4" t="s">
        <v>22</v>
      </c>
      <c r="J663" s="15">
        <v>564.59500000000003</v>
      </c>
      <c r="K663" s="16">
        <v>1129.19</v>
      </c>
      <c r="L663" s="17">
        <v>84819090</v>
      </c>
      <c r="M663" s="18">
        <v>7.4999999999999997E-2</v>
      </c>
      <c r="N663" s="16"/>
      <c r="O663" s="16"/>
      <c r="P663" s="16"/>
      <c r="Q663" s="18">
        <v>0.1</v>
      </c>
      <c r="R663" s="16"/>
      <c r="S663" s="19">
        <v>0.18</v>
      </c>
      <c r="T663" s="16" t="s">
        <v>28</v>
      </c>
      <c r="U663" s="20">
        <v>84.689250000000001</v>
      </c>
      <c r="V663" s="21"/>
      <c r="W663" s="21">
        <v>8.4689250000000005</v>
      </c>
      <c r="X663" s="21">
        <v>220.02267149999997</v>
      </c>
      <c r="Y663" s="22">
        <v>313.18084649999997</v>
      </c>
      <c r="Z663" s="30">
        <v>351800186603</v>
      </c>
      <c r="AA663" s="31">
        <v>3005002</v>
      </c>
      <c r="AB663" t="s">
        <v>1810</v>
      </c>
      <c r="AC663">
        <v>2021</v>
      </c>
      <c r="AD663">
        <v>2023</v>
      </c>
      <c r="AF663" s="37">
        <f>VLOOKUP(AB663,Sheet2!$C$3:$E$8,3,FALSE)</f>
        <v>0.1</v>
      </c>
      <c r="AG663" s="11">
        <f t="shared" si="20"/>
        <v>1016.2710000000001</v>
      </c>
    </row>
    <row r="664" spans="1:33">
      <c r="A664" s="2">
        <f t="shared" si="21"/>
        <v>661</v>
      </c>
      <c r="B664" s="2">
        <v>144</v>
      </c>
      <c r="C664" s="3" t="s">
        <v>621</v>
      </c>
      <c r="D664" s="4" t="s">
        <v>996</v>
      </c>
      <c r="E664" s="4" t="s">
        <v>1771</v>
      </c>
      <c r="F664" s="2">
        <v>1381</v>
      </c>
      <c r="G664" s="6"/>
      <c r="H664" s="33">
        <v>2</v>
      </c>
      <c r="I664" s="4" t="s">
        <v>22</v>
      </c>
      <c r="J664" s="15">
        <v>1120.0899999999899</v>
      </c>
      <c r="K664" s="16">
        <v>1120.0899999999899</v>
      </c>
      <c r="L664" s="17">
        <v>841391</v>
      </c>
      <c r="M664" s="18">
        <v>7.4999999999999997E-2</v>
      </c>
      <c r="N664" s="16"/>
      <c r="O664" s="16"/>
      <c r="P664" s="16"/>
      <c r="Q664" s="18">
        <v>0.1</v>
      </c>
      <c r="R664" s="16"/>
      <c r="S664" s="19">
        <v>0.18</v>
      </c>
      <c r="T664" s="16" t="s">
        <v>997</v>
      </c>
      <c r="U664" s="20">
        <v>84.006749999999244</v>
      </c>
      <c r="V664" s="21"/>
      <c r="W664" s="21">
        <v>8.4006749999999251</v>
      </c>
      <c r="X664" s="21">
        <v>218.24953649999804</v>
      </c>
      <c r="Y664" s="22">
        <v>310.65696149999724</v>
      </c>
      <c r="Z664" s="27"/>
      <c r="AA664" s="28"/>
      <c r="AB664" t="s">
        <v>1810</v>
      </c>
      <c r="AC664">
        <v>2021</v>
      </c>
      <c r="AD664">
        <v>2023</v>
      </c>
      <c r="AF664" s="37">
        <f>VLOOKUP(AB664,Sheet2!$C$3:$E$8,3,FALSE)</f>
        <v>0.1</v>
      </c>
      <c r="AG664" s="11">
        <f t="shared" si="20"/>
        <v>1008.0809999999909</v>
      </c>
    </row>
    <row r="665" spans="1:33">
      <c r="A665" s="2">
        <f t="shared" si="21"/>
        <v>662</v>
      </c>
      <c r="B665" s="2">
        <v>257</v>
      </c>
      <c r="C665" s="3" t="s">
        <v>37</v>
      </c>
      <c r="D665" s="4" t="s">
        <v>225</v>
      </c>
      <c r="E665" s="4" t="s">
        <v>1234</v>
      </c>
      <c r="F665" s="2">
        <v>1290</v>
      </c>
      <c r="G665" s="6"/>
      <c r="H665" s="5">
        <v>7</v>
      </c>
      <c r="I665" s="4" t="s">
        <v>22</v>
      </c>
      <c r="J665" s="15">
        <v>159.57142857142858</v>
      </c>
      <c r="K665" s="16">
        <v>1117</v>
      </c>
      <c r="L665" s="17">
        <v>84149090</v>
      </c>
      <c r="M665" s="18">
        <v>7.4999999999999997E-2</v>
      </c>
      <c r="N665" s="16"/>
      <c r="O665" s="16"/>
      <c r="P665" s="16"/>
      <c r="Q665" s="18">
        <v>0.1</v>
      </c>
      <c r="R665" s="16"/>
      <c r="S665" s="19">
        <v>0.18</v>
      </c>
      <c r="T665" s="16" t="s">
        <v>26</v>
      </c>
      <c r="U665" s="20">
        <v>83.774999999999991</v>
      </c>
      <c r="V665" s="21"/>
      <c r="W665" s="21">
        <v>8.3774999999999995</v>
      </c>
      <c r="X665" s="21">
        <v>217.64745000000002</v>
      </c>
      <c r="Y665" s="22">
        <v>309.79995000000002</v>
      </c>
      <c r="Z665" s="30">
        <v>171703360253</v>
      </c>
      <c r="AA665" s="31" t="s">
        <v>170</v>
      </c>
      <c r="AB665" t="s">
        <v>1810</v>
      </c>
      <c r="AC665">
        <v>2021</v>
      </c>
      <c r="AD665">
        <v>2023</v>
      </c>
      <c r="AF665" s="37">
        <f>VLOOKUP(AB665,Sheet2!$C$3:$E$8,3,FALSE)</f>
        <v>0.1</v>
      </c>
      <c r="AG665" s="11">
        <f t="shared" si="20"/>
        <v>1005.3000000000001</v>
      </c>
    </row>
    <row r="666" spans="1:33">
      <c r="A666" s="2">
        <f t="shared" si="21"/>
        <v>663</v>
      </c>
      <c r="B666" s="2">
        <v>159</v>
      </c>
      <c r="C666" s="3" t="s">
        <v>37</v>
      </c>
      <c r="D666" s="4" t="s">
        <v>605</v>
      </c>
      <c r="E666" s="4" t="s">
        <v>1551</v>
      </c>
      <c r="F666" s="2">
        <v>7911</v>
      </c>
      <c r="G666" s="6"/>
      <c r="H666" s="5">
        <v>2</v>
      </c>
      <c r="I666" s="4" t="s">
        <v>22</v>
      </c>
      <c r="J666" s="15">
        <v>508.8</v>
      </c>
      <c r="K666" s="16">
        <v>1017.6</v>
      </c>
      <c r="L666" s="17">
        <v>40169320</v>
      </c>
      <c r="M666" s="18">
        <v>0.1</v>
      </c>
      <c r="N666" s="16"/>
      <c r="O666" s="16"/>
      <c r="P666" s="16"/>
      <c r="Q666" s="18">
        <v>0.1</v>
      </c>
      <c r="R666" s="16"/>
      <c r="S666" s="19">
        <v>0.18</v>
      </c>
      <c r="T666" s="16" t="s">
        <v>40</v>
      </c>
      <c r="U666" s="20">
        <v>101.76</v>
      </c>
      <c r="V666" s="21"/>
      <c r="W666" s="21">
        <v>10.176000000000002</v>
      </c>
      <c r="X666" s="21">
        <v>203.31648000000001</v>
      </c>
      <c r="Y666" s="22">
        <v>315.25247999999999</v>
      </c>
      <c r="Z666" s="30">
        <v>171901200074</v>
      </c>
      <c r="AA666" s="31" t="s">
        <v>83</v>
      </c>
      <c r="AB666" t="s">
        <v>1811</v>
      </c>
      <c r="AC666">
        <v>2021</v>
      </c>
      <c r="AD666">
        <v>2023</v>
      </c>
      <c r="AF666" s="37">
        <f>VLOOKUP(AB666,Sheet2!$C$3:$E$8,3,FALSE)</f>
        <v>0.5</v>
      </c>
      <c r="AG666" s="11">
        <f t="shared" si="20"/>
        <v>508.8</v>
      </c>
    </row>
    <row r="667" spans="1:33">
      <c r="A667" s="2">
        <f t="shared" si="21"/>
        <v>664</v>
      </c>
      <c r="B667" s="2">
        <v>161</v>
      </c>
      <c r="C667" s="3" t="s">
        <v>37</v>
      </c>
      <c r="D667" s="4" t="s">
        <v>607</v>
      </c>
      <c r="E667" s="4" t="s">
        <v>1553</v>
      </c>
      <c r="F667" s="2">
        <v>7913</v>
      </c>
      <c r="G667" s="6"/>
      <c r="H667" s="5">
        <v>2</v>
      </c>
      <c r="I667" s="4" t="s">
        <v>22</v>
      </c>
      <c r="J667" s="15">
        <v>508.8</v>
      </c>
      <c r="K667" s="16">
        <v>1017.6</v>
      </c>
      <c r="L667" s="17">
        <v>40169320</v>
      </c>
      <c r="M667" s="18">
        <v>0.1</v>
      </c>
      <c r="N667" s="16"/>
      <c r="O667" s="16"/>
      <c r="P667" s="16"/>
      <c r="Q667" s="18">
        <v>0.1</v>
      </c>
      <c r="R667" s="16"/>
      <c r="S667" s="19">
        <v>0.18</v>
      </c>
      <c r="T667" s="16" t="s">
        <v>40</v>
      </c>
      <c r="U667" s="20">
        <v>101.76</v>
      </c>
      <c r="V667" s="21"/>
      <c r="W667" s="21">
        <v>10.176000000000002</v>
      </c>
      <c r="X667" s="21">
        <v>203.31648000000001</v>
      </c>
      <c r="Y667" s="22">
        <v>315.25247999999999</v>
      </c>
      <c r="Z667" s="30">
        <v>171901200074</v>
      </c>
      <c r="AA667" s="31" t="s">
        <v>83</v>
      </c>
      <c r="AB667" t="s">
        <v>1811</v>
      </c>
      <c r="AC667">
        <v>2021</v>
      </c>
      <c r="AD667">
        <v>2023</v>
      </c>
      <c r="AF667" s="37">
        <f>VLOOKUP(AB667,Sheet2!$C$3:$E$8,3,FALSE)</f>
        <v>0.5</v>
      </c>
      <c r="AG667" s="11">
        <f t="shared" si="20"/>
        <v>508.8</v>
      </c>
    </row>
    <row r="668" spans="1:33">
      <c r="A668" s="2">
        <f t="shared" si="21"/>
        <v>665</v>
      </c>
      <c r="B668" s="2">
        <v>90</v>
      </c>
      <c r="C668" s="3" t="s">
        <v>268</v>
      </c>
      <c r="D668" s="4" t="s">
        <v>337</v>
      </c>
      <c r="E668" s="4" t="s">
        <v>1329</v>
      </c>
      <c r="F668" s="2">
        <v>2294</v>
      </c>
      <c r="G668" s="6"/>
      <c r="H668" s="33">
        <v>85</v>
      </c>
      <c r="I668" s="4" t="s">
        <v>22</v>
      </c>
      <c r="J668" s="15">
        <v>11.96</v>
      </c>
      <c r="K668" s="16">
        <v>1016.6</v>
      </c>
      <c r="L668" s="17">
        <v>73181500</v>
      </c>
      <c r="M668" s="18">
        <v>0.25</v>
      </c>
      <c r="N668" s="16"/>
      <c r="O668" s="16"/>
      <c r="P668" s="16"/>
      <c r="Q668" s="18">
        <v>0.1</v>
      </c>
      <c r="R668" s="16"/>
      <c r="S668" s="19">
        <v>0.18</v>
      </c>
      <c r="T668" s="16" t="s">
        <v>36</v>
      </c>
      <c r="U668" s="20">
        <v>254.15</v>
      </c>
      <c r="V668" s="21"/>
      <c r="W668" s="21">
        <v>25.415000000000003</v>
      </c>
      <c r="X668" s="21">
        <v>233.30969999999999</v>
      </c>
      <c r="Y668" s="22">
        <v>512.87469999999996</v>
      </c>
      <c r="Z668" s="30">
        <v>171801881672</v>
      </c>
      <c r="AA668" s="31" t="s">
        <v>270</v>
      </c>
      <c r="AB668" t="s">
        <v>1810</v>
      </c>
      <c r="AC668">
        <v>2021</v>
      </c>
      <c r="AD668">
        <v>2023</v>
      </c>
      <c r="AF668" s="37">
        <f>VLOOKUP(AB668,Sheet2!$C$3:$E$8,3,FALSE)</f>
        <v>0.1</v>
      </c>
      <c r="AG668" s="11">
        <f t="shared" si="20"/>
        <v>914.94</v>
      </c>
    </row>
    <row r="669" spans="1:33">
      <c r="A669" s="2">
        <f t="shared" si="21"/>
        <v>666</v>
      </c>
      <c r="B669" s="2">
        <v>57</v>
      </c>
      <c r="C669" s="3" t="s">
        <v>268</v>
      </c>
      <c r="D669" s="4" t="s">
        <v>302</v>
      </c>
      <c r="E669" s="4" t="s">
        <v>1296</v>
      </c>
      <c r="F669" s="2">
        <v>2246</v>
      </c>
      <c r="G669" s="6"/>
      <c r="H669" s="33">
        <v>53</v>
      </c>
      <c r="I669" s="4" t="s">
        <v>22</v>
      </c>
      <c r="J669" s="15">
        <v>19.13</v>
      </c>
      <c r="K669" s="16">
        <v>1013.89</v>
      </c>
      <c r="L669" s="17">
        <v>73170099</v>
      </c>
      <c r="M669" s="18">
        <v>0.15</v>
      </c>
      <c r="N669" s="16"/>
      <c r="O669" s="16"/>
      <c r="P669" s="16"/>
      <c r="Q669" s="18">
        <v>0.1</v>
      </c>
      <c r="R669" s="16"/>
      <c r="S669" s="19">
        <v>0.18</v>
      </c>
      <c r="T669" s="16" t="s">
        <v>303</v>
      </c>
      <c r="U669" s="20">
        <v>152.08349999999999</v>
      </c>
      <c r="V669" s="21"/>
      <c r="W669" s="21">
        <v>15.208349999999999</v>
      </c>
      <c r="X669" s="21">
        <v>212.61273300000002</v>
      </c>
      <c r="Y669" s="22">
        <v>379.904583</v>
      </c>
      <c r="Z669" s="30">
        <v>171801881672</v>
      </c>
      <c r="AA669" s="31" t="s">
        <v>270</v>
      </c>
      <c r="AB669" t="s">
        <v>1810</v>
      </c>
      <c r="AC669">
        <v>2021</v>
      </c>
      <c r="AD669">
        <v>2023</v>
      </c>
      <c r="AF669" s="37">
        <f>VLOOKUP(AB669,Sheet2!$C$3:$E$8,3,FALSE)</f>
        <v>0.1</v>
      </c>
      <c r="AG669" s="11">
        <f t="shared" si="20"/>
        <v>912.50099999999998</v>
      </c>
    </row>
    <row r="670" spans="1:33">
      <c r="A670" s="2">
        <f t="shared" si="21"/>
        <v>667</v>
      </c>
      <c r="B670" s="2">
        <v>144</v>
      </c>
      <c r="C670" s="3" t="s">
        <v>268</v>
      </c>
      <c r="D670" s="4" t="s">
        <v>391</v>
      </c>
      <c r="E670" s="4" t="s">
        <v>1383</v>
      </c>
      <c r="F670" s="2">
        <v>2355</v>
      </c>
      <c r="G670" s="6"/>
      <c r="H670" s="5">
        <v>12</v>
      </c>
      <c r="I670" s="4" t="s">
        <v>22</v>
      </c>
      <c r="J670" s="15">
        <v>83.69</v>
      </c>
      <c r="K670" s="16">
        <v>1004.28</v>
      </c>
      <c r="L670" s="17">
        <v>40169330</v>
      </c>
      <c r="M670" s="18">
        <v>0.1</v>
      </c>
      <c r="N670" s="16"/>
      <c r="O670" s="16"/>
      <c r="P670" s="16"/>
      <c r="Q670" s="18">
        <v>0.1</v>
      </c>
      <c r="R670" s="16"/>
      <c r="S670" s="19">
        <v>0.18</v>
      </c>
      <c r="T670" s="16" t="s">
        <v>40</v>
      </c>
      <c r="U670" s="20">
        <v>100.428</v>
      </c>
      <c r="V670" s="21"/>
      <c r="W670" s="21">
        <v>10.0428</v>
      </c>
      <c r="X670" s="21">
        <v>200.65514400000001</v>
      </c>
      <c r="Y670" s="22">
        <v>311.125944</v>
      </c>
      <c r="Z670" s="30">
        <v>171801881672</v>
      </c>
      <c r="AA670" s="31" t="s">
        <v>270</v>
      </c>
      <c r="AB670" t="s">
        <v>1810</v>
      </c>
      <c r="AC670">
        <v>2021</v>
      </c>
      <c r="AD670">
        <v>2023</v>
      </c>
      <c r="AF670" s="37">
        <f>VLOOKUP(AB670,Sheet2!$C$3:$E$8,3,FALSE)</f>
        <v>0.1</v>
      </c>
      <c r="AG670" s="11">
        <f t="shared" si="20"/>
        <v>903.85199999999998</v>
      </c>
    </row>
    <row r="671" spans="1:33">
      <c r="A671" s="2">
        <f t="shared" si="21"/>
        <v>668</v>
      </c>
      <c r="B671" s="2">
        <v>2</v>
      </c>
      <c r="C671" s="3" t="s">
        <v>459</v>
      </c>
      <c r="D671" s="4" t="s">
        <v>460</v>
      </c>
      <c r="E671" s="4" t="s">
        <v>1426</v>
      </c>
      <c r="F671" s="2">
        <v>4847</v>
      </c>
      <c r="G671" s="6"/>
      <c r="H671" s="5">
        <v>2</v>
      </c>
      <c r="I671" s="4" t="s">
        <v>22</v>
      </c>
      <c r="J671" s="15">
        <v>501.03</v>
      </c>
      <c r="K671" s="16">
        <v>1002.06</v>
      </c>
      <c r="L671" s="17">
        <v>84849000</v>
      </c>
      <c r="M671" s="18">
        <v>7.4999999999999997E-2</v>
      </c>
      <c r="N671" s="16"/>
      <c r="O671" s="16"/>
      <c r="P671" s="16"/>
      <c r="Q671" s="18">
        <v>0.1</v>
      </c>
      <c r="R671" s="16"/>
      <c r="S671" s="19">
        <v>0.18</v>
      </c>
      <c r="T671" s="16" t="s">
        <v>24</v>
      </c>
      <c r="U671" s="20">
        <v>75.154499999999999</v>
      </c>
      <c r="V671" s="21"/>
      <c r="W671" s="21">
        <v>7.5154500000000004</v>
      </c>
      <c r="X671" s="21">
        <v>195.25139100000001</v>
      </c>
      <c r="Y671" s="22">
        <v>277.92134099999998</v>
      </c>
      <c r="Z671" s="30">
        <v>171702522655</v>
      </c>
      <c r="AA671" s="31" t="s">
        <v>461</v>
      </c>
      <c r="AB671" t="s">
        <v>1810</v>
      </c>
      <c r="AC671">
        <v>2021</v>
      </c>
      <c r="AD671">
        <v>2023</v>
      </c>
      <c r="AF671" s="37">
        <f>VLOOKUP(AB671,Sheet2!$C$3:$E$8,3,FALSE)</f>
        <v>0.1</v>
      </c>
      <c r="AG671" s="11">
        <f t="shared" si="20"/>
        <v>901.85399999999993</v>
      </c>
    </row>
    <row r="672" spans="1:33">
      <c r="A672" s="2">
        <f t="shared" si="21"/>
        <v>669</v>
      </c>
      <c r="B672" s="2">
        <v>45</v>
      </c>
      <c r="C672" s="3" t="s">
        <v>37</v>
      </c>
      <c r="D672" s="4" t="s">
        <v>794</v>
      </c>
      <c r="E672" s="4" t="s">
        <v>1672</v>
      </c>
      <c r="F672" s="2">
        <v>70</v>
      </c>
      <c r="G672" s="6"/>
      <c r="H672" s="5">
        <v>16</v>
      </c>
      <c r="I672" s="4" t="s">
        <v>22</v>
      </c>
      <c r="J672" s="15">
        <v>977.87</v>
      </c>
      <c r="K672" s="16">
        <v>977.87</v>
      </c>
      <c r="L672" s="17">
        <v>85389000</v>
      </c>
      <c r="M672" s="18">
        <v>7.4999999999999997E-2</v>
      </c>
      <c r="N672" s="16"/>
      <c r="O672" s="16"/>
      <c r="P672" s="16"/>
      <c r="Q672" s="18">
        <v>0.1</v>
      </c>
      <c r="R672" s="16"/>
      <c r="S672" s="19">
        <v>0.18</v>
      </c>
      <c r="T672" s="16" t="s">
        <v>795</v>
      </c>
      <c r="U672" s="20">
        <v>73.340249999999997</v>
      </c>
      <c r="V672" s="21"/>
      <c r="W672" s="21">
        <v>7.3340250000000005</v>
      </c>
      <c r="X672" s="21">
        <v>190.53796950000003</v>
      </c>
      <c r="Y672" s="22">
        <v>271.2122445</v>
      </c>
      <c r="Z672" s="27"/>
      <c r="AA672" s="28"/>
      <c r="AB672" t="s">
        <v>1810</v>
      </c>
      <c r="AC672">
        <v>2021</v>
      </c>
      <c r="AD672">
        <v>2023</v>
      </c>
      <c r="AF672" s="37">
        <f>VLOOKUP(AB672,Sheet2!$C$3:$E$8,3,FALSE)</f>
        <v>0.1</v>
      </c>
      <c r="AG672" s="11">
        <f t="shared" si="20"/>
        <v>880.08299999999997</v>
      </c>
    </row>
    <row r="673" spans="1:33">
      <c r="A673" s="2">
        <f t="shared" si="21"/>
        <v>670</v>
      </c>
      <c r="B673" s="2">
        <v>66</v>
      </c>
      <c r="C673" s="3" t="s">
        <v>268</v>
      </c>
      <c r="D673" s="4" t="s">
        <v>313</v>
      </c>
      <c r="E673" s="4" t="s">
        <v>1305</v>
      </c>
      <c r="F673" s="2">
        <v>2257</v>
      </c>
      <c r="G673" s="6"/>
      <c r="H673" s="33">
        <v>7</v>
      </c>
      <c r="I673" s="4" t="s">
        <v>22</v>
      </c>
      <c r="J673" s="15">
        <v>137.5</v>
      </c>
      <c r="K673" s="16">
        <v>962.5</v>
      </c>
      <c r="L673" s="17">
        <v>73182990</v>
      </c>
      <c r="M673" s="18">
        <v>0.25</v>
      </c>
      <c r="N673" s="16"/>
      <c r="O673" s="16"/>
      <c r="P673" s="16"/>
      <c r="Q673" s="18">
        <v>0.1</v>
      </c>
      <c r="R673" s="16"/>
      <c r="S673" s="19">
        <v>0.18</v>
      </c>
      <c r="T673" s="16" t="s">
        <v>36</v>
      </c>
      <c r="U673" s="20">
        <v>240.625</v>
      </c>
      <c r="V673" s="21"/>
      <c r="W673" s="21">
        <v>24.0625</v>
      </c>
      <c r="X673" s="21">
        <v>220.89374999999998</v>
      </c>
      <c r="Y673" s="22">
        <v>485.58124999999995</v>
      </c>
      <c r="Z673" s="30">
        <v>171801881672</v>
      </c>
      <c r="AA673" s="31" t="s">
        <v>270</v>
      </c>
      <c r="AB673" t="s">
        <v>1810</v>
      </c>
      <c r="AC673">
        <v>2021</v>
      </c>
      <c r="AD673">
        <v>2023</v>
      </c>
      <c r="AF673" s="37">
        <f>VLOOKUP(AB673,Sheet2!$C$3:$E$8,3,FALSE)</f>
        <v>0.1</v>
      </c>
      <c r="AG673" s="11">
        <f t="shared" si="20"/>
        <v>866.25</v>
      </c>
    </row>
    <row r="674" spans="1:33">
      <c r="A674" s="2">
        <f t="shared" si="21"/>
        <v>671</v>
      </c>
      <c r="B674" s="2">
        <v>256</v>
      </c>
      <c r="C674" s="3" t="s">
        <v>37</v>
      </c>
      <c r="D674" s="4" t="s">
        <v>224</v>
      </c>
      <c r="E674" s="4" t="s">
        <v>1233</v>
      </c>
      <c r="F674" s="2">
        <v>1289</v>
      </c>
      <c r="G674" s="6"/>
      <c r="H674" s="5">
        <v>6</v>
      </c>
      <c r="I674" s="4" t="s">
        <v>22</v>
      </c>
      <c r="J674" s="15">
        <v>159.57166666666666</v>
      </c>
      <c r="K674" s="16">
        <v>957.43</v>
      </c>
      <c r="L674" s="17">
        <v>84149090</v>
      </c>
      <c r="M674" s="18">
        <v>7.4999999999999997E-2</v>
      </c>
      <c r="N674" s="16"/>
      <c r="O674" s="16"/>
      <c r="P674" s="16"/>
      <c r="Q674" s="18">
        <v>0.1</v>
      </c>
      <c r="R674" s="16"/>
      <c r="S674" s="19">
        <v>0.18</v>
      </c>
      <c r="T674" s="16" t="s">
        <v>26</v>
      </c>
      <c r="U674" s="20">
        <v>71.807249999999996</v>
      </c>
      <c r="V674" s="21"/>
      <c r="W674" s="21">
        <v>7.1807249999999998</v>
      </c>
      <c r="X674" s="21">
        <v>186.55523549999995</v>
      </c>
      <c r="Y674" s="22">
        <v>265.54321049999993</v>
      </c>
      <c r="Z674" s="30">
        <v>171703360253</v>
      </c>
      <c r="AA674" s="31" t="s">
        <v>170</v>
      </c>
      <c r="AB674" t="s">
        <v>1810</v>
      </c>
      <c r="AC674">
        <v>2021</v>
      </c>
      <c r="AD674">
        <v>2023</v>
      </c>
      <c r="AF674" s="37">
        <f>VLOOKUP(AB674,Sheet2!$C$3:$E$8,3,FALSE)</f>
        <v>0.1</v>
      </c>
      <c r="AG674" s="11">
        <f t="shared" si="20"/>
        <v>861.68700000000001</v>
      </c>
    </row>
    <row r="675" spans="1:33">
      <c r="A675" s="2">
        <f t="shared" si="21"/>
        <v>672</v>
      </c>
      <c r="B675" s="2">
        <v>79</v>
      </c>
      <c r="C675" s="3" t="s">
        <v>268</v>
      </c>
      <c r="D675" s="4" t="s">
        <v>326</v>
      </c>
      <c r="E675" s="4" t="s">
        <v>1318</v>
      </c>
      <c r="F675" s="2">
        <v>2275</v>
      </c>
      <c r="G675" s="6"/>
      <c r="H675" s="33">
        <v>84</v>
      </c>
      <c r="I675" s="4" t="s">
        <v>22</v>
      </c>
      <c r="J675" s="15">
        <v>11.36</v>
      </c>
      <c r="K675" s="16">
        <v>954.24</v>
      </c>
      <c r="L675" s="17">
        <v>73181500</v>
      </c>
      <c r="M675" s="18">
        <v>0.25</v>
      </c>
      <c r="N675" s="16"/>
      <c r="O675" s="16"/>
      <c r="P675" s="16"/>
      <c r="Q675" s="18">
        <v>0.1</v>
      </c>
      <c r="R675" s="16"/>
      <c r="S675" s="19">
        <v>0.18</v>
      </c>
      <c r="T675" s="16" t="s">
        <v>36</v>
      </c>
      <c r="U675" s="20">
        <v>238.56</v>
      </c>
      <c r="V675" s="21"/>
      <c r="W675" s="21">
        <v>23.856000000000002</v>
      </c>
      <c r="X675" s="21">
        <v>218.99807999999999</v>
      </c>
      <c r="Y675" s="22">
        <v>481.41408000000001</v>
      </c>
      <c r="Z675" s="30">
        <v>171801881672</v>
      </c>
      <c r="AA675" s="31" t="s">
        <v>270</v>
      </c>
      <c r="AB675" t="s">
        <v>1810</v>
      </c>
      <c r="AC675">
        <v>2021</v>
      </c>
      <c r="AD675">
        <v>2023</v>
      </c>
      <c r="AF675" s="37">
        <f>VLOOKUP(AB675,Sheet2!$C$3:$E$8,3,FALSE)</f>
        <v>0.1</v>
      </c>
      <c r="AG675" s="11">
        <f t="shared" si="20"/>
        <v>858.81600000000003</v>
      </c>
    </row>
    <row r="676" spans="1:33">
      <c r="A676" s="2">
        <f t="shared" si="21"/>
        <v>673</v>
      </c>
      <c r="B676" s="2">
        <v>75</v>
      </c>
      <c r="C676" s="3" t="s">
        <v>268</v>
      </c>
      <c r="D676" s="4" t="s">
        <v>322</v>
      </c>
      <c r="E676" s="4" t="s">
        <v>1314</v>
      </c>
      <c r="F676" s="2">
        <v>2269</v>
      </c>
      <c r="G676" s="6"/>
      <c r="H676" s="5">
        <v>19</v>
      </c>
      <c r="I676" s="4" t="s">
        <v>22</v>
      </c>
      <c r="J676" s="15">
        <v>47.82</v>
      </c>
      <c r="K676" s="16">
        <v>908.58</v>
      </c>
      <c r="L676" s="17">
        <v>84829900</v>
      </c>
      <c r="M676" s="18">
        <v>7.4999999999999997E-2</v>
      </c>
      <c r="N676" s="16"/>
      <c r="O676" s="16"/>
      <c r="P676" s="16"/>
      <c r="Q676" s="18">
        <v>0.1</v>
      </c>
      <c r="R676" s="16"/>
      <c r="S676" s="19">
        <v>0.18</v>
      </c>
      <c r="T676" s="16" t="s">
        <v>47</v>
      </c>
      <c r="U676" s="20">
        <v>68.143500000000003</v>
      </c>
      <c r="V676" s="21"/>
      <c r="W676" s="21">
        <v>6.814350000000001</v>
      </c>
      <c r="X676" s="21">
        <v>177.036813</v>
      </c>
      <c r="Y676" s="22">
        <v>251.994663</v>
      </c>
      <c r="Z676" s="30">
        <v>171801881672</v>
      </c>
      <c r="AA676" s="31" t="s">
        <v>270</v>
      </c>
      <c r="AB676" t="s">
        <v>1810</v>
      </c>
      <c r="AC676">
        <v>2021</v>
      </c>
      <c r="AD676">
        <v>2023</v>
      </c>
      <c r="AF676" s="37">
        <f>VLOOKUP(AB676,Sheet2!$C$3:$E$8,3,FALSE)</f>
        <v>0.1</v>
      </c>
      <c r="AG676" s="11">
        <f t="shared" si="20"/>
        <v>817.72200000000009</v>
      </c>
    </row>
    <row r="677" spans="1:33">
      <c r="A677" s="2">
        <f t="shared" si="21"/>
        <v>674</v>
      </c>
      <c r="B677" s="2">
        <v>260</v>
      </c>
      <c r="C677" s="3" t="s">
        <v>615</v>
      </c>
      <c r="D677" s="4" t="s">
        <v>668</v>
      </c>
      <c r="E677" s="4" t="s">
        <v>1596</v>
      </c>
      <c r="F677" s="2">
        <v>18657</v>
      </c>
      <c r="G677" s="6"/>
      <c r="H677" s="33">
        <v>3</v>
      </c>
      <c r="I677" s="4" t="s">
        <v>22</v>
      </c>
      <c r="J677" s="15">
        <v>300.61</v>
      </c>
      <c r="K677" s="16">
        <v>901.83</v>
      </c>
      <c r="L677" s="17">
        <v>84819090</v>
      </c>
      <c r="M677" s="18">
        <v>7.4999999999999997E-2</v>
      </c>
      <c r="N677" s="16"/>
      <c r="O677" s="16"/>
      <c r="P677" s="16"/>
      <c r="Q677" s="18">
        <v>0.1</v>
      </c>
      <c r="R677" s="16"/>
      <c r="S677" s="19">
        <v>0.18</v>
      </c>
      <c r="T677" s="16" t="s">
        <v>28</v>
      </c>
      <c r="U677" s="20">
        <v>67.637249999999995</v>
      </c>
      <c r="V677" s="21"/>
      <c r="W677" s="21">
        <v>6.763725</v>
      </c>
      <c r="X677" s="21">
        <v>175.7215755</v>
      </c>
      <c r="Y677" s="22">
        <v>250.12255049999999</v>
      </c>
      <c r="Z677" s="30">
        <v>351800186603</v>
      </c>
      <c r="AA677" s="31">
        <v>3005002</v>
      </c>
      <c r="AB677" t="s">
        <v>1810</v>
      </c>
      <c r="AC677">
        <v>2021</v>
      </c>
      <c r="AD677">
        <v>2023</v>
      </c>
      <c r="AF677" s="37">
        <f>VLOOKUP(AB677,Sheet2!$C$3:$E$8,3,FALSE)</f>
        <v>0.1</v>
      </c>
      <c r="AG677" s="11">
        <f t="shared" si="20"/>
        <v>811.64700000000005</v>
      </c>
    </row>
    <row r="678" spans="1:33">
      <c r="A678" s="2">
        <f t="shared" si="21"/>
        <v>675</v>
      </c>
      <c r="B678" s="2">
        <v>55</v>
      </c>
      <c r="C678" s="3" t="s">
        <v>268</v>
      </c>
      <c r="D678" s="4" t="s">
        <v>299</v>
      </c>
      <c r="E678" s="4" t="s">
        <v>1294</v>
      </c>
      <c r="F678" s="2">
        <v>2243</v>
      </c>
      <c r="G678" s="6"/>
      <c r="H678" s="33">
        <v>17</v>
      </c>
      <c r="I678" s="4" t="s">
        <v>22</v>
      </c>
      <c r="J678" s="15">
        <v>50.81</v>
      </c>
      <c r="K678" s="16">
        <v>863.77</v>
      </c>
      <c r="L678" s="17">
        <v>73209090</v>
      </c>
      <c r="M678" s="18">
        <v>0.25</v>
      </c>
      <c r="N678" s="16"/>
      <c r="O678" s="16"/>
      <c r="P678" s="16"/>
      <c r="Q678" s="18">
        <v>0.1</v>
      </c>
      <c r="R678" s="16"/>
      <c r="S678" s="19">
        <v>0.18</v>
      </c>
      <c r="T678" s="16" t="s">
        <v>49</v>
      </c>
      <c r="U678" s="20">
        <v>215.9425</v>
      </c>
      <c r="V678" s="21"/>
      <c r="W678" s="21">
        <v>21.594250000000002</v>
      </c>
      <c r="X678" s="21">
        <v>198.23521500000004</v>
      </c>
      <c r="Y678" s="22">
        <v>435.77196500000002</v>
      </c>
      <c r="Z678" s="30">
        <v>171801881672</v>
      </c>
      <c r="AA678" s="31" t="s">
        <v>270</v>
      </c>
      <c r="AB678" t="s">
        <v>1810</v>
      </c>
      <c r="AC678">
        <v>2021</v>
      </c>
      <c r="AD678">
        <v>2023</v>
      </c>
      <c r="AF678" s="37">
        <f>VLOOKUP(AB678,Sheet2!$C$3:$E$8,3,FALSE)</f>
        <v>0.1</v>
      </c>
      <c r="AG678" s="11">
        <f t="shared" si="20"/>
        <v>777.39300000000003</v>
      </c>
    </row>
    <row r="679" spans="1:33">
      <c r="A679" s="2">
        <f t="shared" si="21"/>
        <v>676</v>
      </c>
      <c r="B679" s="2">
        <v>137</v>
      </c>
      <c r="C679" s="3" t="s">
        <v>268</v>
      </c>
      <c r="D679" s="4" t="s">
        <v>384</v>
      </c>
      <c r="E679" s="4" t="s">
        <v>1376</v>
      </c>
      <c r="F679" s="2">
        <v>2346</v>
      </c>
      <c r="G679" s="6"/>
      <c r="H679" s="33">
        <v>15</v>
      </c>
      <c r="I679" s="4" t="s">
        <v>22</v>
      </c>
      <c r="J679" s="15">
        <v>57.39</v>
      </c>
      <c r="K679" s="16">
        <v>860.85</v>
      </c>
      <c r="L679" s="17">
        <v>73181500</v>
      </c>
      <c r="M679" s="18">
        <v>0.25</v>
      </c>
      <c r="N679" s="16"/>
      <c r="O679" s="16"/>
      <c r="P679" s="16"/>
      <c r="Q679" s="18">
        <v>0.1</v>
      </c>
      <c r="R679" s="16"/>
      <c r="S679" s="19">
        <v>0.18</v>
      </c>
      <c r="T679" s="16" t="s">
        <v>36</v>
      </c>
      <c r="U679" s="20">
        <v>215.21250000000001</v>
      </c>
      <c r="V679" s="21"/>
      <c r="W679" s="21">
        <v>21.521250000000002</v>
      </c>
      <c r="X679" s="21">
        <v>197.56507500000001</v>
      </c>
      <c r="Y679" s="22">
        <v>434.29882500000002</v>
      </c>
      <c r="Z679" s="30">
        <v>171801881672</v>
      </c>
      <c r="AA679" s="31" t="s">
        <v>270</v>
      </c>
      <c r="AB679" t="s">
        <v>1810</v>
      </c>
      <c r="AC679">
        <v>2021</v>
      </c>
      <c r="AD679">
        <v>2023</v>
      </c>
      <c r="AF679" s="37">
        <f>VLOOKUP(AB679,Sheet2!$C$3:$E$8,3,FALSE)</f>
        <v>0.1</v>
      </c>
      <c r="AG679" s="11">
        <f t="shared" si="20"/>
        <v>774.76499999999999</v>
      </c>
    </row>
    <row r="680" spans="1:33">
      <c r="A680" s="2">
        <f t="shared" si="21"/>
        <v>677</v>
      </c>
      <c r="B680" s="2">
        <v>92</v>
      </c>
      <c r="C680" s="3" t="s">
        <v>268</v>
      </c>
      <c r="D680" s="4" t="s">
        <v>339</v>
      </c>
      <c r="E680" s="4" t="s">
        <v>1331</v>
      </c>
      <c r="F680" s="2">
        <v>2296</v>
      </c>
      <c r="G680" s="6"/>
      <c r="H680" s="33">
        <v>7</v>
      </c>
      <c r="I680" s="4" t="s">
        <v>22</v>
      </c>
      <c r="J680" s="15">
        <v>119.55999999999999</v>
      </c>
      <c r="K680" s="16">
        <v>836.92</v>
      </c>
      <c r="L680" s="17">
        <v>73181500</v>
      </c>
      <c r="M680" s="18">
        <v>0.25</v>
      </c>
      <c r="N680" s="16"/>
      <c r="O680" s="16"/>
      <c r="P680" s="16"/>
      <c r="Q680" s="18">
        <v>0.1</v>
      </c>
      <c r="R680" s="16"/>
      <c r="S680" s="19">
        <v>0.18</v>
      </c>
      <c r="T680" s="16" t="s">
        <v>36</v>
      </c>
      <c r="U680" s="20">
        <v>209.23</v>
      </c>
      <c r="V680" s="21"/>
      <c r="W680" s="21">
        <v>20.923000000000002</v>
      </c>
      <c r="X680" s="21">
        <v>192.07313999999997</v>
      </c>
      <c r="Y680" s="22">
        <v>422.22613999999999</v>
      </c>
      <c r="Z680" s="30">
        <v>171802178892</v>
      </c>
      <c r="AA680" s="31" t="s">
        <v>307</v>
      </c>
      <c r="AB680" t="s">
        <v>1810</v>
      </c>
      <c r="AC680">
        <v>2021</v>
      </c>
      <c r="AD680">
        <v>2023</v>
      </c>
      <c r="AF680" s="37">
        <f>VLOOKUP(AB680,Sheet2!$C$3:$E$8,3,FALSE)</f>
        <v>0.1</v>
      </c>
      <c r="AG680" s="11">
        <f t="shared" si="20"/>
        <v>753.22799999999995</v>
      </c>
    </row>
    <row r="681" spans="1:33">
      <c r="A681" s="2">
        <f t="shared" si="21"/>
        <v>678</v>
      </c>
      <c r="B681" s="2">
        <v>253</v>
      </c>
      <c r="C681" s="3" t="s">
        <v>615</v>
      </c>
      <c r="D681" s="4" t="s">
        <v>661</v>
      </c>
      <c r="E681" s="4" t="s">
        <v>1589</v>
      </c>
      <c r="F681" s="2">
        <v>18645</v>
      </c>
      <c r="G681" s="6"/>
      <c r="H681" s="33">
        <v>2</v>
      </c>
      <c r="I681" s="4" t="s">
        <v>22</v>
      </c>
      <c r="J681" s="15">
        <v>413.53</v>
      </c>
      <c r="K681" s="16">
        <v>827.06</v>
      </c>
      <c r="L681" s="17">
        <v>84819090</v>
      </c>
      <c r="M681" s="18">
        <v>7.4999999999999997E-2</v>
      </c>
      <c r="N681" s="16"/>
      <c r="O681" s="16"/>
      <c r="P681" s="16"/>
      <c r="Q681" s="18">
        <v>0.1</v>
      </c>
      <c r="R681" s="16"/>
      <c r="S681" s="19">
        <v>0.18</v>
      </c>
      <c r="T681" s="16" t="s">
        <v>28</v>
      </c>
      <c r="U681" s="20">
        <v>62.029499999999992</v>
      </c>
      <c r="V681" s="21"/>
      <c r="W681" s="21">
        <v>6.2029499999999995</v>
      </c>
      <c r="X681" s="21">
        <v>161.15264099999999</v>
      </c>
      <c r="Y681" s="22">
        <v>229.38509099999999</v>
      </c>
      <c r="Z681" s="30">
        <v>351800186603</v>
      </c>
      <c r="AA681" s="31">
        <v>3005002</v>
      </c>
      <c r="AB681" t="s">
        <v>1810</v>
      </c>
      <c r="AC681">
        <v>2021</v>
      </c>
      <c r="AD681">
        <v>2023</v>
      </c>
      <c r="AF681" s="37">
        <f>VLOOKUP(AB681,Sheet2!$C$3:$E$8,3,FALSE)</f>
        <v>0.1</v>
      </c>
      <c r="AG681" s="11">
        <f t="shared" si="20"/>
        <v>744.35399999999993</v>
      </c>
    </row>
    <row r="682" spans="1:33">
      <c r="A682" s="2">
        <f t="shared" si="21"/>
        <v>679</v>
      </c>
      <c r="B682" s="2">
        <v>3</v>
      </c>
      <c r="C682" s="3" t="s">
        <v>459</v>
      </c>
      <c r="D682" s="4" t="s">
        <v>462</v>
      </c>
      <c r="E682" s="4" t="s">
        <v>1427</v>
      </c>
      <c r="F682" s="2">
        <v>4848</v>
      </c>
      <c r="G682" s="6"/>
      <c r="H682" s="5">
        <v>2</v>
      </c>
      <c r="I682" s="4" t="s">
        <v>22</v>
      </c>
      <c r="J682" s="15">
        <v>402.22500000000002</v>
      </c>
      <c r="K682" s="16">
        <v>804.45</v>
      </c>
      <c r="L682" s="17">
        <v>84849000</v>
      </c>
      <c r="M682" s="18">
        <v>7.4999999999999997E-2</v>
      </c>
      <c r="N682" s="16"/>
      <c r="O682" s="16"/>
      <c r="P682" s="16"/>
      <c r="Q682" s="18">
        <v>0.1</v>
      </c>
      <c r="R682" s="16"/>
      <c r="S682" s="19">
        <v>0.18</v>
      </c>
      <c r="T682" s="16" t="s">
        <v>24</v>
      </c>
      <c r="U682" s="20">
        <v>60.333750000000002</v>
      </c>
      <c r="V682" s="21"/>
      <c r="W682" s="21">
        <v>6.0333750000000004</v>
      </c>
      <c r="X682" s="21">
        <v>156.7470825</v>
      </c>
      <c r="Y682" s="22">
        <v>223.11420750000002</v>
      </c>
      <c r="Z682" s="30">
        <v>171702522655</v>
      </c>
      <c r="AA682" s="31" t="s">
        <v>461</v>
      </c>
      <c r="AB682" t="s">
        <v>1810</v>
      </c>
      <c r="AC682">
        <v>2021</v>
      </c>
      <c r="AD682">
        <v>2023</v>
      </c>
      <c r="AF682" s="37">
        <f>VLOOKUP(AB682,Sheet2!$C$3:$E$8,3,FALSE)</f>
        <v>0.1</v>
      </c>
      <c r="AG682" s="11">
        <f t="shared" si="20"/>
        <v>724.00500000000011</v>
      </c>
    </row>
    <row r="683" spans="1:33">
      <c r="A683" s="2">
        <f t="shared" si="21"/>
        <v>680</v>
      </c>
      <c r="B683" s="2">
        <v>86</v>
      </c>
      <c r="C683" s="3" t="s">
        <v>268</v>
      </c>
      <c r="D683" s="4" t="s">
        <v>333</v>
      </c>
      <c r="E683" s="4" t="s">
        <v>1325</v>
      </c>
      <c r="F683" s="2">
        <v>2288</v>
      </c>
      <c r="G683" s="6"/>
      <c r="H683" s="33">
        <v>8</v>
      </c>
      <c r="I683" s="4" t="s">
        <v>22</v>
      </c>
      <c r="J683" s="15">
        <v>98.64</v>
      </c>
      <c r="K683" s="16">
        <v>789.12</v>
      </c>
      <c r="L683" s="17">
        <v>73181500</v>
      </c>
      <c r="M683" s="18">
        <v>0.25</v>
      </c>
      <c r="N683" s="16"/>
      <c r="O683" s="16"/>
      <c r="P683" s="16"/>
      <c r="Q683" s="18">
        <v>0.1</v>
      </c>
      <c r="R683" s="16"/>
      <c r="S683" s="19">
        <v>0.18</v>
      </c>
      <c r="T683" s="16" t="s">
        <v>36</v>
      </c>
      <c r="U683" s="20">
        <v>197.28</v>
      </c>
      <c r="V683" s="21"/>
      <c r="W683" s="21">
        <v>19.728000000000002</v>
      </c>
      <c r="X683" s="21">
        <v>181.10303999999999</v>
      </c>
      <c r="Y683" s="22">
        <v>398.11104</v>
      </c>
      <c r="Z683" s="30">
        <v>171801881672</v>
      </c>
      <c r="AA683" s="31" t="s">
        <v>270</v>
      </c>
      <c r="AB683" t="s">
        <v>1810</v>
      </c>
      <c r="AC683">
        <v>2021</v>
      </c>
      <c r="AD683">
        <v>2023</v>
      </c>
      <c r="AF683" s="37">
        <f>VLOOKUP(AB683,Sheet2!$C$3:$E$8,3,FALSE)</f>
        <v>0.1</v>
      </c>
      <c r="AG683" s="11">
        <f t="shared" si="20"/>
        <v>710.20799999999997</v>
      </c>
    </row>
    <row r="684" spans="1:33">
      <c r="A684" s="2">
        <f t="shared" si="21"/>
        <v>681</v>
      </c>
      <c r="B684" s="2">
        <v>104</v>
      </c>
      <c r="C684" s="3" t="s">
        <v>268</v>
      </c>
      <c r="D684" s="4" t="s">
        <v>351</v>
      </c>
      <c r="E684" s="4" t="s">
        <v>1343</v>
      </c>
      <c r="F684" s="2">
        <v>2312</v>
      </c>
      <c r="G684" s="6"/>
      <c r="H684" s="33">
        <v>1</v>
      </c>
      <c r="I684" s="4" t="s">
        <v>22</v>
      </c>
      <c r="J684" s="15">
        <v>761.01</v>
      </c>
      <c r="K684" s="16">
        <v>761.01</v>
      </c>
      <c r="L684" s="17">
        <v>85030090</v>
      </c>
      <c r="M684" s="18">
        <v>7.4999999999999997E-2</v>
      </c>
      <c r="N684" s="16"/>
      <c r="O684" s="16"/>
      <c r="P684" s="16"/>
      <c r="Q684" s="18">
        <v>0.1</v>
      </c>
      <c r="R684" s="16"/>
      <c r="S684" s="19">
        <v>0.18</v>
      </c>
      <c r="T684" s="16" t="s">
        <v>32</v>
      </c>
      <c r="U684" s="20">
        <v>57.075749999999999</v>
      </c>
      <c r="V684" s="21"/>
      <c r="W684" s="21">
        <v>5.7075750000000003</v>
      </c>
      <c r="X684" s="21">
        <v>148.28279849999998</v>
      </c>
      <c r="Y684" s="22">
        <v>211.06612349999997</v>
      </c>
      <c r="Z684" s="30">
        <v>171802178892</v>
      </c>
      <c r="AA684" s="31" t="s">
        <v>307</v>
      </c>
      <c r="AB684" t="s">
        <v>1810</v>
      </c>
      <c r="AC684">
        <v>2021</v>
      </c>
      <c r="AD684">
        <v>2023</v>
      </c>
      <c r="AF684" s="37">
        <f>VLOOKUP(AB684,Sheet2!$C$3:$E$8,3,FALSE)</f>
        <v>0.1</v>
      </c>
      <c r="AG684" s="11">
        <f t="shared" si="20"/>
        <v>684.90899999999999</v>
      </c>
    </row>
    <row r="685" spans="1:33">
      <c r="A685" s="2">
        <f t="shared" si="21"/>
        <v>682</v>
      </c>
      <c r="B685" s="2">
        <v>105</v>
      </c>
      <c r="C685" s="3" t="s">
        <v>268</v>
      </c>
      <c r="D685" s="4" t="s">
        <v>352</v>
      </c>
      <c r="E685" s="4" t="s">
        <v>1344</v>
      </c>
      <c r="F685" s="2">
        <v>2313</v>
      </c>
      <c r="G685" s="6"/>
      <c r="H685" s="33">
        <v>1</v>
      </c>
      <c r="I685" s="4" t="s">
        <v>22</v>
      </c>
      <c r="J685" s="15">
        <v>761.01</v>
      </c>
      <c r="K685" s="16">
        <v>761.01</v>
      </c>
      <c r="L685" s="17">
        <v>85030090</v>
      </c>
      <c r="M685" s="18">
        <v>7.4999999999999997E-2</v>
      </c>
      <c r="N685" s="16"/>
      <c r="O685" s="16"/>
      <c r="P685" s="16"/>
      <c r="Q685" s="18">
        <v>0.1</v>
      </c>
      <c r="R685" s="16"/>
      <c r="S685" s="19">
        <v>0.18</v>
      </c>
      <c r="T685" s="16" t="s">
        <v>32</v>
      </c>
      <c r="U685" s="20">
        <v>57.075749999999999</v>
      </c>
      <c r="V685" s="21"/>
      <c r="W685" s="21">
        <v>5.7075750000000003</v>
      </c>
      <c r="X685" s="21">
        <v>148.28279849999998</v>
      </c>
      <c r="Y685" s="22">
        <v>211.06612349999997</v>
      </c>
      <c r="Z685" s="30">
        <v>171802178892</v>
      </c>
      <c r="AA685" s="31" t="s">
        <v>307</v>
      </c>
      <c r="AB685" t="s">
        <v>1810</v>
      </c>
      <c r="AC685">
        <v>2021</v>
      </c>
      <c r="AD685">
        <v>2023</v>
      </c>
      <c r="AF685" s="37">
        <f>VLOOKUP(AB685,Sheet2!$C$3:$E$8,3,FALSE)</f>
        <v>0.1</v>
      </c>
      <c r="AG685" s="11">
        <f t="shared" si="20"/>
        <v>684.90899999999999</v>
      </c>
    </row>
    <row r="686" spans="1:33">
      <c r="A686" s="2">
        <f t="shared" si="21"/>
        <v>683</v>
      </c>
      <c r="B686" s="2">
        <v>117</v>
      </c>
      <c r="C686" s="3" t="s">
        <v>268</v>
      </c>
      <c r="D686" s="4" t="s">
        <v>364</v>
      </c>
      <c r="E686" s="4" t="s">
        <v>1356</v>
      </c>
      <c r="F686" s="2">
        <v>2325</v>
      </c>
      <c r="G686" s="6"/>
      <c r="H686" s="33">
        <v>1</v>
      </c>
      <c r="I686" s="4" t="s">
        <v>22</v>
      </c>
      <c r="J686" s="15">
        <v>690.47</v>
      </c>
      <c r="K686" s="16">
        <v>690.47</v>
      </c>
      <c r="L686" s="17">
        <v>85369090</v>
      </c>
      <c r="M686" s="18">
        <v>0.1</v>
      </c>
      <c r="N686" s="16"/>
      <c r="O686" s="16"/>
      <c r="P686" s="16"/>
      <c r="Q686" s="18">
        <v>0.1</v>
      </c>
      <c r="R686" s="16"/>
      <c r="S686" s="19">
        <v>0.18</v>
      </c>
      <c r="T686" s="16" t="s">
        <v>31</v>
      </c>
      <c r="U686" s="20">
        <v>69.047000000000011</v>
      </c>
      <c r="V686" s="21"/>
      <c r="W686" s="21">
        <v>6.9047000000000018</v>
      </c>
      <c r="X686" s="21">
        <v>137.95590600000003</v>
      </c>
      <c r="Y686" s="22">
        <v>213.90760600000004</v>
      </c>
      <c r="Z686" s="30">
        <v>171802178892</v>
      </c>
      <c r="AA686" s="31" t="s">
        <v>307</v>
      </c>
      <c r="AB686" t="s">
        <v>1810</v>
      </c>
      <c r="AC686">
        <v>2021</v>
      </c>
      <c r="AD686">
        <v>2023</v>
      </c>
      <c r="AF686" s="37">
        <f>VLOOKUP(AB686,Sheet2!$C$3:$E$8,3,FALSE)</f>
        <v>0.1</v>
      </c>
      <c r="AG686" s="11">
        <f t="shared" si="20"/>
        <v>621.423</v>
      </c>
    </row>
    <row r="687" spans="1:33">
      <c r="A687" s="2">
        <f t="shared" si="21"/>
        <v>684</v>
      </c>
      <c r="B687" s="2">
        <v>128</v>
      </c>
      <c r="C687" s="3" t="s">
        <v>268</v>
      </c>
      <c r="D687" s="4" t="s">
        <v>375</v>
      </c>
      <c r="E687" s="4" t="s">
        <v>1367</v>
      </c>
      <c r="F687" s="2">
        <v>2336</v>
      </c>
      <c r="G687" s="6"/>
      <c r="H687" s="33">
        <v>5</v>
      </c>
      <c r="I687" s="4" t="s">
        <v>22</v>
      </c>
      <c r="J687" s="15">
        <v>137.5</v>
      </c>
      <c r="K687" s="16">
        <v>687.5</v>
      </c>
      <c r="L687" s="17" t="s">
        <v>300</v>
      </c>
      <c r="M687" s="18">
        <v>0.25</v>
      </c>
      <c r="N687" s="16"/>
      <c r="O687" s="16"/>
      <c r="P687" s="16"/>
      <c r="Q687" s="18">
        <v>0.1</v>
      </c>
      <c r="R687" s="16"/>
      <c r="S687" s="19">
        <v>0.18</v>
      </c>
      <c r="T687" s="16" t="s">
        <v>49</v>
      </c>
      <c r="U687" s="20">
        <v>171.875</v>
      </c>
      <c r="V687" s="21"/>
      <c r="W687" s="21">
        <v>17.1875</v>
      </c>
      <c r="X687" s="21">
        <v>157.78125</v>
      </c>
      <c r="Y687" s="22">
        <v>346.84375</v>
      </c>
      <c r="Z687" s="30">
        <v>171802178892</v>
      </c>
      <c r="AA687" s="31" t="s">
        <v>307</v>
      </c>
      <c r="AB687" t="s">
        <v>1810</v>
      </c>
      <c r="AC687">
        <v>2021</v>
      </c>
      <c r="AD687">
        <v>2023</v>
      </c>
      <c r="AF687" s="37">
        <f>VLOOKUP(AB687,Sheet2!$C$3:$E$8,3,FALSE)</f>
        <v>0.1</v>
      </c>
      <c r="AG687" s="11">
        <f t="shared" si="20"/>
        <v>618.75</v>
      </c>
    </row>
    <row r="688" spans="1:33">
      <c r="A688" s="2">
        <f t="shared" si="21"/>
        <v>685</v>
      </c>
      <c r="B688" s="2">
        <v>103</v>
      </c>
      <c r="C688" s="3" t="s">
        <v>268</v>
      </c>
      <c r="D688" s="4" t="s">
        <v>350</v>
      </c>
      <c r="E688" s="4" t="s">
        <v>1342</v>
      </c>
      <c r="F688" s="2">
        <v>2311</v>
      </c>
      <c r="G688" s="6"/>
      <c r="H688" s="33">
        <v>1</v>
      </c>
      <c r="I688" s="4" t="s">
        <v>22</v>
      </c>
      <c r="J688" s="15">
        <v>682.7</v>
      </c>
      <c r="K688" s="16">
        <v>682.7</v>
      </c>
      <c r="L688" s="17">
        <v>85030090</v>
      </c>
      <c r="M688" s="18">
        <v>7.4999999999999997E-2</v>
      </c>
      <c r="N688" s="16"/>
      <c r="O688" s="16"/>
      <c r="P688" s="16"/>
      <c r="Q688" s="18">
        <v>0.1</v>
      </c>
      <c r="R688" s="16"/>
      <c r="S688" s="19">
        <v>0.18</v>
      </c>
      <c r="T688" s="16" t="s">
        <v>32</v>
      </c>
      <c r="U688" s="20">
        <v>51.202500000000001</v>
      </c>
      <c r="V688" s="21"/>
      <c r="W688" s="21">
        <v>5.1202500000000004</v>
      </c>
      <c r="X688" s="21">
        <v>133.02409500000002</v>
      </c>
      <c r="Y688" s="22">
        <v>189.34684500000003</v>
      </c>
      <c r="Z688" s="30">
        <v>171802178892</v>
      </c>
      <c r="AA688" s="31" t="s">
        <v>307</v>
      </c>
      <c r="AB688" t="s">
        <v>1810</v>
      </c>
      <c r="AC688">
        <v>2021</v>
      </c>
      <c r="AD688">
        <v>2023</v>
      </c>
      <c r="AF688" s="37">
        <f>VLOOKUP(AB688,Sheet2!$C$3:$E$8,3,FALSE)</f>
        <v>0.1</v>
      </c>
      <c r="AG688" s="11">
        <f t="shared" si="20"/>
        <v>614.43000000000006</v>
      </c>
    </row>
    <row r="689" spans="1:33">
      <c r="A689" s="2">
        <f t="shared" si="21"/>
        <v>686</v>
      </c>
      <c r="B689" s="2">
        <v>61</v>
      </c>
      <c r="C689" s="3" t="s">
        <v>268</v>
      </c>
      <c r="D689" s="4" t="s">
        <v>308</v>
      </c>
      <c r="E689" s="4" t="s">
        <v>1300</v>
      </c>
      <c r="F689" s="2">
        <v>2250</v>
      </c>
      <c r="G689" s="6"/>
      <c r="H689" s="33">
        <v>29</v>
      </c>
      <c r="I689" s="4" t="s">
        <v>22</v>
      </c>
      <c r="J689" s="15">
        <v>22.72</v>
      </c>
      <c r="K689" s="16">
        <v>658.88</v>
      </c>
      <c r="L689" s="17">
        <v>73182910</v>
      </c>
      <c r="M689" s="18">
        <v>0.15</v>
      </c>
      <c r="N689" s="16"/>
      <c r="O689" s="16"/>
      <c r="P689" s="16"/>
      <c r="Q689" s="18">
        <v>0.1</v>
      </c>
      <c r="R689" s="16"/>
      <c r="S689" s="19">
        <v>0.18</v>
      </c>
      <c r="T689" s="16" t="s">
        <v>36</v>
      </c>
      <c r="U689" s="20">
        <v>98.831999999999994</v>
      </c>
      <c r="V689" s="21"/>
      <c r="W689" s="21">
        <v>9.8832000000000004</v>
      </c>
      <c r="X689" s="21">
        <v>138.167136</v>
      </c>
      <c r="Y689" s="22">
        <v>246.88233600000001</v>
      </c>
      <c r="Z689" s="30">
        <v>171801881672</v>
      </c>
      <c r="AA689" s="31" t="s">
        <v>270</v>
      </c>
      <c r="AB689" t="s">
        <v>1810</v>
      </c>
      <c r="AC689">
        <v>2021</v>
      </c>
      <c r="AD689">
        <v>2023</v>
      </c>
      <c r="AF689" s="37">
        <f>VLOOKUP(AB689,Sheet2!$C$3:$E$8,3,FALSE)</f>
        <v>0.1</v>
      </c>
      <c r="AG689" s="11">
        <f t="shared" si="20"/>
        <v>592.99199999999996</v>
      </c>
    </row>
    <row r="690" spans="1:33">
      <c r="A690" s="2">
        <f t="shared" si="21"/>
        <v>687</v>
      </c>
      <c r="B690" s="2">
        <v>287</v>
      </c>
      <c r="C690" s="3" t="s">
        <v>37</v>
      </c>
      <c r="D690" s="4" t="s">
        <v>251</v>
      </c>
      <c r="E690" s="4" t="s">
        <v>1260</v>
      </c>
      <c r="F690" s="2">
        <v>1337</v>
      </c>
      <c r="G690" s="6"/>
      <c r="H690" s="33">
        <v>4</v>
      </c>
      <c r="I690" s="4" t="s">
        <v>22</v>
      </c>
      <c r="J690" s="15">
        <v>159.57249999999999</v>
      </c>
      <c r="K690" s="16">
        <v>638.29</v>
      </c>
      <c r="L690" s="17">
        <v>73181500</v>
      </c>
      <c r="M690" s="18">
        <v>0.25</v>
      </c>
      <c r="N690" s="16"/>
      <c r="O690" s="16"/>
      <c r="P690" s="16"/>
      <c r="Q690" s="18">
        <v>0.1</v>
      </c>
      <c r="R690" s="16"/>
      <c r="S690" s="19">
        <v>0.18</v>
      </c>
      <c r="T690" s="16" t="s">
        <v>36</v>
      </c>
      <c r="U690" s="20">
        <v>159.57249999999999</v>
      </c>
      <c r="V690" s="21"/>
      <c r="W690" s="21">
        <v>15.95725</v>
      </c>
      <c r="X690" s="21">
        <v>146.48755499999999</v>
      </c>
      <c r="Y690" s="22">
        <v>322.01730499999996</v>
      </c>
      <c r="Z690" s="30">
        <v>171703360253</v>
      </c>
      <c r="AA690" s="31" t="s">
        <v>170</v>
      </c>
      <c r="AB690" t="s">
        <v>1810</v>
      </c>
      <c r="AC690">
        <v>2021</v>
      </c>
      <c r="AD690">
        <v>2023</v>
      </c>
      <c r="AF690" s="37">
        <f>VLOOKUP(AB690,Sheet2!$C$3:$E$8,3,FALSE)</f>
        <v>0.1</v>
      </c>
      <c r="AG690" s="11">
        <f t="shared" si="20"/>
        <v>574.46100000000001</v>
      </c>
    </row>
    <row r="691" spans="1:33">
      <c r="A691" s="2">
        <f t="shared" si="21"/>
        <v>688</v>
      </c>
      <c r="B691" s="2">
        <v>259</v>
      </c>
      <c r="C691" s="3" t="s">
        <v>37</v>
      </c>
      <c r="D691" s="4" t="s">
        <v>227</v>
      </c>
      <c r="E691" s="4" t="s">
        <v>1236</v>
      </c>
      <c r="F691" s="2">
        <v>1292</v>
      </c>
      <c r="G691" s="6"/>
      <c r="H691" s="5">
        <v>2</v>
      </c>
      <c r="I691" s="4" t="s">
        <v>22</v>
      </c>
      <c r="J691" s="15">
        <v>318.57</v>
      </c>
      <c r="K691" s="16">
        <v>637.14</v>
      </c>
      <c r="L691" s="17">
        <v>84849000</v>
      </c>
      <c r="M691" s="18">
        <v>7.4999999999999997E-2</v>
      </c>
      <c r="N691" s="16"/>
      <c r="O691" s="16"/>
      <c r="P691" s="16"/>
      <c r="Q691" s="18">
        <v>0.1</v>
      </c>
      <c r="R691" s="16"/>
      <c r="S691" s="19">
        <v>0.18</v>
      </c>
      <c r="T691" s="16" t="s">
        <v>24</v>
      </c>
      <c r="U691" s="20">
        <v>47.785499999999999</v>
      </c>
      <c r="V691" s="21"/>
      <c r="W691" s="21">
        <v>4.7785500000000001</v>
      </c>
      <c r="X691" s="21">
        <v>124.14672899999998</v>
      </c>
      <c r="Y691" s="22">
        <v>176.71077899999997</v>
      </c>
      <c r="Z691" s="30">
        <v>171703360253</v>
      </c>
      <c r="AA691" s="31" t="s">
        <v>170</v>
      </c>
      <c r="AB691" t="s">
        <v>1810</v>
      </c>
      <c r="AC691">
        <v>2021</v>
      </c>
      <c r="AD691">
        <v>2023</v>
      </c>
      <c r="AF691" s="37">
        <f>VLOOKUP(AB691,Sheet2!$C$3:$E$8,3,FALSE)</f>
        <v>0.1</v>
      </c>
      <c r="AG691" s="11">
        <f t="shared" si="20"/>
        <v>573.42600000000004</v>
      </c>
    </row>
    <row r="692" spans="1:33">
      <c r="A692" s="2">
        <f t="shared" si="21"/>
        <v>689</v>
      </c>
      <c r="B692" s="2">
        <v>106</v>
      </c>
      <c r="C692" s="3" t="s">
        <v>268</v>
      </c>
      <c r="D692" s="4" t="s">
        <v>353</v>
      </c>
      <c r="E692" s="4" t="s">
        <v>1345</v>
      </c>
      <c r="F692" s="2">
        <v>2314</v>
      </c>
      <c r="G692" s="6"/>
      <c r="H692" s="33">
        <v>14</v>
      </c>
      <c r="I692" s="4" t="s">
        <v>22</v>
      </c>
      <c r="J692" s="15">
        <v>40.65</v>
      </c>
      <c r="K692" s="16">
        <v>569.1</v>
      </c>
      <c r="L692" s="17">
        <v>85030090</v>
      </c>
      <c r="M692" s="18">
        <v>7.4999999999999997E-2</v>
      </c>
      <c r="N692" s="16"/>
      <c r="O692" s="16"/>
      <c r="P692" s="16"/>
      <c r="Q692" s="18">
        <v>0.1</v>
      </c>
      <c r="R692" s="16"/>
      <c r="S692" s="19">
        <v>0.18</v>
      </c>
      <c r="T692" s="16" t="s">
        <v>32</v>
      </c>
      <c r="U692" s="20">
        <v>42.682499999999997</v>
      </c>
      <c r="V692" s="21"/>
      <c r="W692" s="21">
        <v>4.2682500000000001</v>
      </c>
      <c r="X692" s="21">
        <v>110.889135</v>
      </c>
      <c r="Y692" s="22">
        <v>157.83988499999998</v>
      </c>
      <c r="Z692" s="30">
        <v>171801881672</v>
      </c>
      <c r="AA692" s="31" t="s">
        <v>270</v>
      </c>
      <c r="AB692" t="s">
        <v>1810</v>
      </c>
      <c r="AC692">
        <v>2021</v>
      </c>
      <c r="AD692">
        <v>2023</v>
      </c>
      <c r="AF692" s="37">
        <f>VLOOKUP(AB692,Sheet2!$C$3:$E$8,3,FALSE)</f>
        <v>0.1</v>
      </c>
      <c r="AG692" s="11">
        <f t="shared" si="20"/>
        <v>512.19000000000005</v>
      </c>
    </row>
    <row r="693" spans="1:33">
      <c r="A693" s="2">
        <f t="shared" si="21"/>
        <v>690</v>
      </c>
      <c r="B693" s="2">
        <v>63</v>
      </c>
      <c r="C693" s="3" t="s">
        <v>268</v>
      </c>
      <c r="D693" s="4" t="s">
        <v>310</v>
      </c>
      <c r="E693" s="4" t="s">
        <v>1302</v>
      </c>
      <c r="F693" s="2">
        <v>2252</v>
      </c>
      <c r="G693" s="6"/>
      <c r="H693" s="5">
        <v>25</v>
      </c>
      <c r="I693" s="4" t="s">
        <v>22</v>
      </c>
      <c r="J693" s="15">
        <v>22.72</v>
      </c>
      <c r="K693" s="16">
        <v>568</v>
      </c>
      <c r="L693" s="17">
        <v>73182910</v>
      </c>
      <c r="M693" s="18">
        <v>0.15</v>
      </c>
      <c r="N693" s="16"/>
      <c r="O693" s="16"/>
      <c r="P693" s="16"/>
      <c r="Q693" s="18">
        <v>0.1</v>
      </c>
      <c r="R693" s="16"/>
      <c r="S693" s="19">
        <v>0.18</v>
      </c>
      <c r="T693" s="16" t="s">
        <v>36</v>
      </c>
      <c r="U693" s="20">
        <v>85.2</v>
      </c>
      <c r="V693" s="21"/>
      <c r="W693" s="21">
        <v>8.5200000000000014</v>
      </c>
      <c r="X693" s="21">
        <v>119.1096</v>
      </c>
      <c r="Y693" s="22">
        <v>212.8296</v>
      </c>
      <c r="Z693" s="30">
        <v>171801881672</v>
      </c>
      <c r="AA693" s="31" t="s">
        <v>270</v>
      </c>
      <c r="AB693" t="s">
        <v>1810</v>
      </c>
      <c r="AC693">
        <v>2021</v>
      </c>
      <c r="AD693">
        <v>2023</v>
      </c>
      <c r="AF693" s="37">
        <f>VLOOKUP(AB693,Sheet2!$C$3:$E$8,3,FALSE)</f>
        <v>0.1</v>
      </c>
      <c r="AG693" s="11">
        <f t="shared" si="20"/>
        <v>511.2</v>
      </c>
    </row>
    <row r="694" spans="1:33">
      <c r="A694" s="2">
        <f t="shared" si="21"/>
        <v>691</v>
      </c>
      <c r="B694" s="2">
        <v>150</v>
      </c>
      <c r="C694" s="3" t="s">
        <v>77</v>
      </c>
      <c r="D694" s="4" t="s">
        <v>119</v>
      </c>
      <c r="E694" s="4" t="s">
        <v>1137</v>
      </c>
      <c r="F694" s="2">
        <v>762</v>
      </c>
      <c r="G694" s="6"/>
      <c r="H694" s="5">
        <v>3</v>
      </c>
      <c r="I694" s="4" t="s">
        <v>22</v>
      </c>
      <c r="J694" s="15">
        <v>187.26666666666665</v>
      </c>
      <c r="K694" s="16">
        <v>561.79999999999995</v>
      </c>
      <c r="L694" s="17">
        <v>84142090</v>
      </c>
      <c r="M694" s="18">
        <v>7.4999999999999997E-2</v>
      </c>
      <c r="N694" s="16"/>
      <c r="O694" s="16"/>
      <c r="P694" s="16"/>
      <c r="Q694" s="18">
        <v>0.1</v>
      </c>
      <c r="R694" s="16"/>
      <c r="S694" s="19">
        <v>0.18</v>
      </c>
      <c r="T694" s="16" t="s">
        <v>35</v>
      </c>
      <c r="U694" s="20">
        <v>42.134999999999998</v>
      </c>
      <c r="V694" s="21"/>
      <c r="W694" s="21">
        <v>4.2134999999999998</v>
      </c>
      <c r="X694" s="21">
        <v>109.46672999999998</v>
      </c>
      <c r="Y694" s="22">
        <v>155.81522999999999</v>
      </c>
      <c r="Z694" s="30">
        <v>171801503742</v>
      </c>
      <c r="AA694" s="31" t="s">
        <v>115</v>
      </c>
      <c r="AB694" t="s">
        <v>1811</v>
      </c>
      <c r="AC694">
        <v>2021</v>
      </c>
      <c r="AD694">
        <v>2023</v>
      </c>
      <c r="AF694" s="37">
        <f>VLOOKUP(AB694,Sheet2!$C$3:$E$8,3,FALSE)</f>
        <v>0.5</v>
      </c>
      <c r="AG694" s="11">
        <f t="shared" si="20"/>
        <v>280.89999999999998</v>
      </c>
    </row>
    <row r="695" spans="1:33">
      <c r="A695" s="2">
        <f t="shared" si="21"/>
        <v>692</v>
      </c>
      <c r="B695" s="2">
        <v>151</v>
      </c>
      <c r="C695" s="3" t="s">
        <v>586</v>
      </c>
      <c r="D695" s="4" t="s">
        <v>600</v>
      </c>
      <c r="E695" s="4" t="s">
        <v>1546</v>
      </c>
      <c r="F695" s="2">
        <v>7877</v>
      </c>
      <c r="G695" s="6"/>
      <c r="H695" s="5">
        <v>2</v>
      </c>
      <c r="I695" s="4" t="s">
        <v>22</v>
      </c>
      <c r="J695" s="15">
        <v>278.10000000000002</v>
      </c>
      <c r="K695" s="16">
        <v>556.20000000000005</v>
      </c>
      <c r="L695" s="17">
        <v>40169390</v>
      </c>
      <c r="M695" s="18">
        <v>0.1</v>
      </c>
      <c r="N695" s="16"/>
      <c r="O695" s="16"/>
      <c r="P695" s="16"/>
      <c r="Q695" s="18">
        <v>0.1</v>
      </c>
      <c r="R695" s="16"/>
      <c r="S695" s="19">
        <v>0.18</v>
      </c>
      <c r="T695" s="16" t="s">
        <v>40</v>
      </c>
      <c r="U695" s="20">
        <v>55.620000000000005</v>
      </c>
      <c r="V695" s="21"/>
      <c r="W695" s="21">
        <v>5.5620000000000012</v>
      </c>
      <c r="X695" s="21">
        <v>111.12876000000001</v>
      </c>
      <c r="Y695" s="22">
        <v>172.31076000000002</v>
      </c>
      <c r="Z695" s="30">
        <v>171801782110</v>
      </c>
      <c r="AA695" s="31" t="s">
        <v>599</v>
      </c>
      <c r="AB695" t="s">
        <v>1810</v>
      </c>
      <c r="AC695">
        <v>2021</v>
      </c>
      <c r="AD695">
        <v>2023</v>
      </c>
      <c r="AF695" s="37">
        <f>VLOOKUP(AB695,Sheet2!$C$3:$E$8,3,FALSE)</f>
        <v>0.1</v>
      </c>
      <c r="AG695" s="11">
        <f t="shared" si="20"/>
        <v>500.58000000000004</v>
      </c>
    </row>
    <row r="696" spans="1:33">
      <c r="A696" s="2">
        <f t="shared" si="21"/>
        <v>693</v>
      </c>
      <c r="B696" s="2">
        <v>94</v>
      </c>
      <c r="C696" s="3" t="s">
        <v>268</v>
      </c>
      <c r="D696" s="4" t="s">
        <v>341</v>
      </c>
      <c r="E696" s="4" t="s">
        <v>1333</v>
      </c>
      <c r="F696" s="2">
        <v>2298</v>
      </c>
      <c r="G696" s="6"/>
      <c r="H696" s="33">
        <v>92</v>
      </c>
      <c r="I696" s="4" t="s">
        <v>22</v>
      </c>
      <c r="J696" s="15">
        <v>5.9799999999999995</v>
      </c>
      <c r="K696" s="16">
        <v>550.16</v>
      </c>
      <c r="L696" s="17">
        <v>73181500</v>
      </c>
      <c r="M696" s="18">
        <v>0.25</v>
      </c>
      <c r="N696" s="16"/>
      <c r="O696" s="16"/>
      <c r="P696" s="16"/>
      <c r="Q696" s="18">
        <v>0.1</v>
      </c>
      <c r="R696" s="16"/>
      <c r="S696" s="19">
        <v>0.18</v>
      </c>
      <c r="T696" s="16" t="s">
        <v>36</v>
      </c>
      <c r="U696" s="20">
        <v>137.54</v>
      </c>
      <c r="V696" s="21"/>
      <c r="W696" s="21">
        <v>13.754</v>
      </c>
      <c r="X696" s="21">
        <v>126.26171999999998</v>
      </c>
      <c r="Y696" s="22">
        <v>277.55571999999995</v>
      </c>
      <c r="Z696" s="30">
        <v>171801881672</v>
      </c>
      <c r="AA696" s="31" t="s">
        <v>270</v>
      </c>
      <c r="AB696" t="s">
        <v>1810</v>
      </c>
      <c r="AC696">
        <v>2021</v>
      </c>
      <c r="AD696">
        <v>2023</v>
      </c>
      <c r="AF696" s="37">
        <f>VLOOKUP(AB696,Sheet2!$C$3:$E$8,3,FALSE)</f>
        <v>0.1</v>
      </c>
      <c r="AG696" s="11">
        <f t="shared" si="20"/>
        <v>495.14400000000001</v>
      </c>
    </row>
    <row r="697" spans="1:33">
      <c r="A697" s="2">
        <f t="shared" si="21"/>
        <v>694</v>
      </c>
      <c r="B697" s="2">
        <v>252</v>
      </c>
      <c r="C697" s="3" t="s">
        <v>37</v>
      </c>
      <c r="D697" s="4" t="s">
        <v>220</v>
      </c>
      <c r="E697" s="4" t="s">
        <v>1229</v>
      </c>
      <c r="F697" s="2">
        <v>1285</v>
      </c>
      <c r="G697" s="6"/>
      <c r="H697" s="5">
        <v>1</v>
      </c>
      <c r="I697" s="4" t="s">
        <v>22</v>
      </c>
      <c r="J697" s="15">
        <v>530.95000000000005</v>
      </c>
      <c r="K697" s="16">
        <v>530.95000000000005</v>
      </c>
      <c r="L697" s="17">
        <v>84149090</v>
      </c>
      <c r="M697" s="18">
        <v>7.4999999999999997E-2</v>
      </c>
      <c r="N697" s="16"/>
      <c r="O697" s="16"/>
      <c r="P697" s="16"/>
      <c r="Q697" s="18">
        <v>0.1</v>
      </c>
      <c r="R697" s="16"/>
      <c r="S697" s="19">
        <v>0.18</v>
      </c>
      <c r="T697" s="16" t="s">
        <v>26</v>
      </c>
      <c r="U697" s="20">
        <v>39.821249999999999</v>
      </c>
      <c r="V697" s="21"/>
      <c r="W697" s="21">
        <v>3.9821249999999999</v>
      </c>
      <c r="X697" s="21">
        <v>103.4556075</v>
      </c>
      <c r="Y697" s="22">
        <v>147.2589825</v>
      </c>
      <c r="Z697" s="30">
        <v>171703360253</v>
      </c>
      <c r="AA697" s="31" t="s">
        <v>170</v>
      </c>
      <c r="AB697" t="s">
        <v>1810</v>
      </c>
      <c r="AC697">
        <v>2021</v>
      </c>
      <c r="AD697">
        <v>2023</v>
      </c>
      <c r="AF697" s="37">
        <f>VLOOKUP(AB697,Sheet2!$C$3:$E$8,3,FALSE)</f>
        <v>0.1</v>
      </c>
      <c r="AG697" s="11">
        <f t="shared" si="20"/>
        <v>477.85500000000008</v>
      </c>
    </row>
    <row r="698" spans="1:33">
      <c r="A698" s="2">
        <f t="shared" si="21"/>
        <v>695</v>
      </c>
      <c r="B698" s="2">
        <v>74</v>
      </c>
      <c r="C698" s="3" t="s">
        <v>268</v>
      </c>
      <c r="D698" s="4" t="s">
        <v>321</v>
      </c>
      <c r="E698" s="4" t="s">
        <v>1313</v>
      </c>
      <c r="F698" s="2">
        <v>2268</v>
      </c>
      <c r="G698" s="6"/>
      <c r="H698" s="5">
        <v>14</v>
      </c>
      <c r="I698" s="4" t="s">
        <v>22</v>
      </c>
      <c r="J698" s="15">
        <v>34.67</v>
      </c>
      <c r="K698" s="16">
        <v>485.38</v>
      </c>
      <c r="L698" s="17">
        <v>84829900</v>
      </c>
      <c r="M698" s="18">
        <v>7.4999999999999997E-2</v>
      </c>
      <c r="N698" s="16"/>
      <c r="O698" s="16"/>
      <c r="P698" s="16"/>
      <c r="Q698" s="18">
        <v>0.1</v>
      </c>
      <c r="R698" s="16"/>
      <c r="S698" s="19">
        <v>0.18</v>
      </c>
      <c r="T698" s="16" t="s">
        <v>47</v>
      </c>
      <c r="U698" s="20">
        <v>36.403500000000001</v>
      </c>
      <c r="V698" s="21"/>
      <c r="W698" s="21">
        <v>3.6403500000000002</v>
      </c>
      <c r="X698" s="21">
        <v>94.576292999999993</v>
      </c>
      <c r="Y698" s="22">
        <v>134.62014299999998</v>
      </c>
      <c r="Z698" s="30">
        <v>171801881672</v>
      </c>
      <c r="AA698" s="31" t="s">
        <v>270</v>
      </c>
      <c r="AB698" t="s">
        <v>1810</v>
      </c>
      <c r="AC698">
        <v>2021</v>
      </c>
      <c r="AD698">
        <v>2023</v>
      </c>
      <c r="AF698" s="37">
        <f>VLOOKUP(AB698,Sheet2!$C$3:$E$8,3,FALSE)</f>
        <v>0.1</v>
      </c>
      <c r="AG698" s="11">
        <f t="shared" si="20"/>
        <v>436.84199999999998</v>
      </c>
    </row>
    <row r="699" spans="1:33">
      <c r="A699" s="2">
        <f t="shared" si="21"/>
        <v>696</v>
      </c>
      <c r="B699" s="2">
        <v>76</v>
      </c>
      <c r="C699" s="3" t="s">
        <v>268</v>
      </c>
      <c r="D699" s="4" t="s">
        <v>323</v>
      </c>
      <c r="E699" s="4" t="s">
        <v>1315</v>
      </c>
      <c r="F699" s="2">
        <v>2270</v>
      </c>
      <c r="G699" s="6"/>
      <c r="H699" s="5">
        <v>7</v>
      </c>
      <c r="I699" s="4" t="s">
        <v>22</v>
      </c>
      <c r="J699" s="15">
        <v>65.760000000000005</v>
      </c>
      <c r="K699" s="16">
        <v>460.32000000000005</v>
      </c>
      <c r="L699" s="17">
        <v>84829900</v>
      </c>
      <c r="M699" s="18">
        <v>7.4999999999999997E-2</v>
      </c>
      <c r="N699" s="16"/>
      <c r="O699" s="16"/>
      <c r="P699" s="16"/>
      <c r="Q699" s="18">
        <v>0.1</v>
      </c>
      <c r="R699" s="16"/>
      <c r="S699" s="19">
        <v>0.18</v>
      </c>
      <c r="T699" s="16" t="s">
        <v>47</v>
      </c>
      <c r="U699" s="20">
        <v>34.524000000000001</v>
      </c>
      <c r="V699" s="21"/>
      <c r="W699" s="21">
        <v>3.4524000000000004</v>
      </c>
      <c r="X699" s="21">
        <v>89.693352000000004</v>
      </c>
      <c r="Y699" s="22">
        <v>127.669752</v>
      </c>
      <c r="Z699" s="30">
        <v>171801881672</v>
      </c>
      <c r="AA699" s="31" t="s">
        <v>270</v>
      </c>
      <c r="AB699" t="s">
        <v>1810</v>
      </c>
      <c r="AC699">
        <v>2021</v>
      </c>
      <c r="AD699">
        <v>2023</v>
      </c>
      <c r="AF699" s="37">
        <f>VLOOKUP(AB699,Sheet2!$C$3:$E$8,3,FALSE)</f>
        <v>0.1</v>
      </c>
      <c r="AG699" s="11">
        <f t="shared" si="20"/>
        <v>414.28800000000007</v>
      </c>
    </row>
    <row r="700" spans="1:33">
      <c r="A700" s="2">
        <f t="shared" si="21"/>
        <v>697</v>
      </c>
      <c r="B700" s="2">
        <v>249</v>
      </c>
      <c r="C700" s="3" t="s">
        <v>37</v>
      </c>
      <c r="D700" s="4" t="s">
        <v>217</v>
      </c>
      <c r="E700" s="4" t="s">
        <v>1226</v>
      </c>
      <c r="F700" s="2">
        <v>1282</v>
      </c>
      <c r="G700" s="6"/>
      <c r="H700" s="5">
        <v>1</v>
      </c>
      <c r="I700" s="4" t="s">
        <v>22</v>
      </c>
      <c r="J700" s="15">
        <v>424.76</v>
      </c>
      <c r="K700" s="16">
        <v>424.76</v>
      </c>
      <c r="L700" s="17">
        <v>84149090</v>
      </c>
      <c r="M700" s="18">
        <v>7.4999999999999997E-2</v>
      </c>
      <c r="N700" s="16"/>
      <c r="O700" s="16"/>
      <c r="P700" s="16"/>
      <c r="Q700" s="18">
        <v>0.1</v>
      </c>
      <c r="R700" s="16"/>
      <c r="S700" s="19">
        <v>0.18</v>
      </c>
      <c r="T700" s="16" t="s">
        <v>26</v>
      </c>
      <c r="U700" s="20">
        <v>31.856999999999999</v>
      </c>
      <c r="V700" s="21"/>
      <c r="W700" s="21">
        <v>3.1857000000000002</v>
      </c>
      <c r="X700" s="21">
        <v>82.764485999999991</v>
      </c>
      <c r="Y700" s="22">
        <v>117.80718599999999</v>
      </c>
      <c r="Z700" s="30">
        <v>171703360253</v>
      </c>
      <c r="AA700" s="31" t="s">
        <v>170</v>
      </c>
      <c r="AB700" t="s">
        <v>1810</v>
      </c>
      <c r="AC700">
        <v>2021</v>
      </c>
      <c r="AD700">
        <v>2023</v>
      </c>
      <c r="AF700" s="37">
        <f>VLOOKUP(AB700,Sheet2!$C$3:$E$8,3,FALSE)</f>
        <v>0.1</v>
      </c>
      <c r="AG700" s="11">
        <f t="shared" si="20"/>
        <v>382.28399999999999</v>
      </c>
    </row>
    <row r="701" spans="1:33">
      <c r="A701" s="2">
        <f t="shared" si="21"/>
        <v>698</v>
      </c>
      <c r="B701" s="2">
        <v>255</v>
      </c>
      <c r="C701" s="3" t="s">
        <v>37</v>
      </c>
      <c r="D701" s="4" t="s">
        <v>223</v>
      </c>
      <c r="E701" s="4" t="s">
        <v>1232</v>
      </c>
      <c r="F701" s="2">
        <v>1288</v>
      </c>
      <c r="G701" s="6"/>
      <c r="H701" s="5">
        <v>2</v>
      </c>
      <c r="I701" s="4" t="s">
        <v>22</v>
      </c>
      <c r="J701" s="15">
        <v>212.38</v>
      </c>
      <c r="K701" s="16">
        <v>424.76</v>
      </c>
      <c r="L701" s="17">
        <v>84149090</v>
      </c>
      <c r="M701" s="18">
        <v>7.4999999999999997E-2</v>
      </c>
      <c r="N701" s="16"/>
      <c r="O701" s="16"/>
      <c r="P701" s="16"/>
      <c r="Q701" s="18">
        <v>0.1</v>
      </c>
      <c r="R701" s="16"/>
      <c r="S701" s="19">
        <v>0.18</v>
      </c>
      <c r="T701" s="16" t="s">
        <v>26</v>
      </c>
      <c r="U701" s="20">
        <v>31.856999999999999</v>
      </c>
      <c r="V701" s="21"/>
      <c r="W701" s="21">
        <v>3.1857000000000002</v>
      </c>
      <c r="X701" s="21">
        <v>82.764485999999991</v>
      </c>
      <c r="Y701" s="22">
        <v>117.80718599999999</v>
      </c>
      <c r="Z701" s="30">
        <v>171703360253</v>
      </c>
      <c r="AA701" s="31" t="s">
        <v>170</v>
      </c>
      <c r="AB701" t="s">
        <v>1810</v>
      </c>
      <c r="AC701">
        <v>2021</v>
      </c>
      <c r="AD701">
        <v>2023</v>
      </c>
      <c r="AF701" s="37">
        <f>VLOOKUP(AB701,Sheet2!$C$3:$E$8,3,FALSE)</f>
        <v>0.1</v>
      </c>
      <c r="AG701" s="11">
        <f t="shared" si="20"/>
        <v>382.28399999999999</v>
      </c>
    </row>
    <row r="702" spans="1:33">
      <c r="A702" s="2">
        <f t="shared" si="21"/>
        <v>699</v>
      </c>
      <c r="B702" s="2">
        <v>143</v>
      </c>
      <c r="C702" s="3" t="s">
        <v>268</v>
      </c>
      <c r="D702" s="4" t="s">
        <v>390</v>
      </c>
      <c r="E702" s="4" t="s">
        <v>1382</v>
      </c>
      <c r="F702" s="2">
        <v>2354</v>
      </c>
      <c r="G702" s="6"/>
      <c r="H702" s="33">
        <v>10</v>
      </c>
      <c r="I702" s="4" t="s">
        <v>22</v>
      </c>
      <c r="J702" s="15">
        <v>41.85</v>
      </c>
      <c r="K702" s="16">
        <v>418.5</v>
      </c>
      <c r="L702" s="17" t="s">
        <v>300</v>
      </c>
      <c r="M702" s="18">
        <v>0.25</v>
      </c>
      <c r="N702" s="16"/>
      <c r="O702" s="16"/>
      <c r="P702" s="16"/>
      <c r="Q702" s="18">
        <v>0.1</v>
      </c>
      <c r="R702" s="16"/>
      <c r="S702" s="19">
        <v>0.18</v>
      </c>
      <c r="T702" s="16" t="s">
        <v>49</v>
      </c>
      <c r="U702" s="20">
        <v>104.625</v>
      </c>
      <c r="V702" s="21"/>
      <c r="W702" s="21">
        <v>10.4625</v>
      </c>
      <c r="X702" s="21">
        <v>96.045749999999998</v>
      </c>
      <c r="Y702" s="22">
        <v>211.13325</v>
      </c>
      <c r="Z702" s="30">
        <v>171802178892</v>
      </c>
      <c r="AA702" s="31" t="s">
        <v>307</v>
      </c>
      <c r="AB702" t="s">
        <v>1810</v>
      </c>
      <c r="AC702">
        <v>2021</v>
      </c>
      <c r="AD702">
        <v>2023</v>
      </c>
      <c r="AF702" s="37">
        <f>VLOOKUP(AB702,Sheet2!$C$3:$E$8,3,FALSE)</f>
        <v>0.1</v>
      </c>
      <c r="AG702" s="11">
        <f t="shared" si="20"/>
        <v>376.65000000000003</v>
      </c>
    </row>
    <row r="703" spans="1:33">
      <c r="A703" s="2">
        <f t="shared" si="21"/>
        <v>700</v>
      </c>
      <c r="B703" s="2">
        <v>87</v>
      </c>
      <c r="C703" s="3" t="s">
        <v>268</v>
      </c>
      <c r="D703" s="4" t="s">
        <v>334</v>
      </c>
      <c r="E703" s="4" t="s">
        <v>1326</v>
      </c>
      <c r="F703" s="2">
        <v>2290</v>
      </c>
      <c r="G703" s="6"/>
      <c r="H703" s="33">
        <v>3</v>
      </c>
      <c r="I703" s="4" t="s">
        <v>22</v>
      </c>
      <c r="J703" s="15">
        <v>139.29</v>
      </c>
      <c r="K703" s="16">
        <v>417.87</v>
      </c>
      <c r="L703" s="17">
        <v>73181500</v>
      </c>
      <c r="M703" s="18">
        <v>0.25</v>
      </c>
      <c r="N703" s="16"/>
      <c r="O703" s="16"/>
      <c r="P703" s="16"/>
      <c r="Q703" s="18">
        <v>0.1</v>
      </c>
      <c r="R703" s="16"/>
      <c r="S703" s="19">
        <v>0.18</v>
      </c>
      <c r="T703" s="16" t="s">
        <v>36</v>
      </c>
      <c r="U703" s="20">
        <v>104.4675</v>
      </c>
      <c r="V703" s="21"/>
      <c r="W703" s="21">
        <v>10.446750000000002</v>
      </c>
      <c r="X703" s="21">
        <v>95.901164999999978</v>
      </c>
      <c r="Y703" s="22">
        <v>210.81541499999997</v>
      </c>
      <c r="Z703" s="30">
        <v>171802178892</v>
      </c>
      <c r="AA703" s="31" t="s">
        <v>307</v>
      </c>
      <c r="AB703" t="s">
        <v>1810</v>
      </c>
      <c r="AC703">
        <v>2021</v>
      </c>
      <c r="AD703">
        <v>2023</v>
      </c>
      <c r="AF703" s="37">
        <f>VLOOKUP(AB703,Sheet2!$C$3:$E$8,3,FALSE)</f>
        <v>0.1</v>
      </c>
      <c r="AG703" s="11">
        <f t="shared" si="20"/>
        <v>376.08300000000003</v>
      </c>
    </row>
    <row r="704" spans="1:33">
      <c r="A704" s="2">
        <f t="shared" si="21"/>
        <v>701</v>
      </c>
      <c r="B704" s="2">
        <v>45</v>
      </c>
      <c r="C704" s="3" t="s">
        <v>37</v>
      </c>
      <c r="D704" s="4" t="s">
        <v>53</v>
      </c>
      <c r="E704" s="4" t="s">
        <v>1091</v>
      </c>
      <c r="F704" s="2">
        <v>166</v>
      </c>
      <c r="G704" s="6"/>
      <c r="H704" s="33">
        <v>6</v>
      </c>
      <c r="I704" s="4" t="s">
        <v>22</v>
      </c>
      <c r="J704" s="15">
        <v>61.935000000000002</v>
      </c>
      <c r="K704" s="16">
        <v>371.61</v>
      </c>
      <c r="L704" s="17">
        <v>73181500</v>
      </c>
      <c r="M704" s="18">
        <v>0.25</v>
      </c>
      <c r="N704" s="16"/>
      <c r="O704" s="16"/>
      <c r="P704" s="16"/>
      <c r="Q704" s="18">
        <v>0.1</v>
      </c>
      <c r="R704" s="16"/>
      <c r="S704" s="19">
        <v>0.18</v>
      </c>
      <c r="T704" s="16" t="s">
        <v>36</v>
      </c>
      <c r="U704" s="20">
        <v>92.902500000000003</v>
      </c>
      <c r="V704" s="21"/>
      <c r="W704" s="21">
        <v>9.2902500000000003</v>
      </c>
      <c r="X704" s="21">
        <v>85.284495000000007</v>
      </c>
      <c r="Y704" s="22">
        <v>187.47724500000001</v>
      </c>
      <c r="Z704" s="30">
        <v>171801850522</v>
      </c>
      <c r="AA704" s="31" t="s">
        <v>41</v>
      </c>
      <c r="AB704" t="s">
        <v>1810</v>
      </c>
      <c r="AC704">
        <v>2021</v>
      </c>
      <c r="AD704">
        <v>2023</v>
      </c>
      <c r="AF704" s="37">
        <f>VLOOKUP(AB704,Sheet2!$C$3:$E$8,3,FALSE)</f>
        <v>0.1</v>
      </c>
      <c r="AG704" s="11">
        <f t="shared" si="20"/>
        <v>334.44900000000001</v>
      </c>
    </row>
    <row r="705" spans="1:33">
      <c r="A705" s="2">
        <f t="shared" si="21"/>
        <v>702</v>
      </c>
      <c r="B705" s="2">
        <v>125</v>
      </c>
      <c r="C705" s="3" t="s">
        <v>268</v>
      </c>
      <c r="D705" s="4" t="s">
        <v>372</v>
      </c>
      <c r="E705" s="4" t="s">
        <v>1364</v>
      </c>
      <c r="F705" s="2">
        <v>2333</v>
      </c>
      <c r="G705" s="6"/>
      <c r="H705" s="33">
        <v>10</v>
      </c>
      <c r="I705" s="4" t="s">
        <v>22</v>
      </c>
      <c r="J705" s="15">
        <v>37.06</v>
      </c>
      <c r="K705" s="16">
        <v>370.6</v>
      </c>
      <c r="L705" s="17" t="s">
        <v>300</v>
      </c>
      <c r="M705" s="18">
        <v>0.25</v>
      </c>
      <c r="N705" s="16"/>
      <c r="O705" s="16"/>
      <c r="P705" s="16"/>
      <c r="Q705" s="18">
        <v>0.1</v>
      </c>
      <c r="R705" s="16"/>
      <c r="S705" s="19">
        <v>0.18</v>
      </c>
      <c r="T705" s="16" t="s">
        <v>49</v>
      </c>
      <c r="U705" s="20">
        <v>92.65</v>
      </c>
      <c r="V705" s="21"/>
      <c r="W705" s="21">
        <v>9.2650000000000006</v>
      </c>
      <c r="X705" s="21">
        <v>85.052699999999987</v>
      </c>
      <c r="Y705" s="22">
        <v>186.96769999999998</v>
      </c>
      <c r="Z705" s="30">
        <v>171802178892</v>
      </c>
      <c r="AA705" s="31" t="s">
        <v>307</v>
      </c>
      <c r="AB705" t="s">
        <v>1810</v>
      </c>
      <c r="AC705">
        <v>2021</v>
      </c>
      <c r="AD705">
        <v>2023</v>
      </c>
      <c r="AF705" s="37">
        <f>VLOOKUP(AB705,Sheet2!$C$3:$E$8,3,FALSE)</f>
        <v>0.1</v>
      </c>
      <c r="AG705" s="11">
        <f t="shared" si="20"/>
        <v>333.54</v>
      </c>
    </row>
    <row r="706" spans="1:33">
      <c r="A706" s="2">
        <f t="shared" si="21"/>
        <v>703</v>
      </c>
      <c r="B706" s="2">
        <v>59</v>
      </c>
      <c r="C706" s="3" t="s">
        <v>268</v>
      </c>
      <c r="D706" s="4" t="s">
        <v>305</v>
      </c>
      <c r="E706" s="4" t="s">
        <v>1298</v>
      </c>
      <c r="F706" s="2">
        <v>2248</v>
      </c>
      <c r="G706" s="6"/>
      <c r="H706" s="33">
        <v>32</v>
      </c>
      <c r="I706" s="4" t="s">
        <v>22</v>
      </c>
      <c r="J706" s="15">
        <v>11.36</v>
      </c>
      <c r="K706" s="16">
        <v>363.52</v>
      </c>
      <c r="L706" s="17">
        <v>73182910</v>
      </c>
      <c r="M706" s="18">
        <v>0.15</v>
      </c>
      <c r="N706" s="16"/>
      <c r="O706" s="16"/>
      <c r="P706" s="16"/>
      <c r="Q706" s="18">
        <v>0.1</v>
      </c>
      <c r="R706" s="16"/>
      <c r="S706" s="19">
        <v>0.18</v>
      </c>
      <c r="T706" s="16" t="s">
        <v>36</v>
      </c>
      <c r="U706" s="20">
        <v>54.527999999999999</v>
      </c>
      <c r="V706" s="21"/>
      <c r="W706" s="21">
        <v>5.4527999999999999</v>
      </c>
      <c r="X706" s="21">
        <v>76.230143999999996</v>
      </c>
      <c r="Y706" s="22">
        <v>136.21094399999998</v>
      </c>
      <c r="Z706" s="30">
        <v>171801881672</v>
      </c>
      <c r="AA706" s="31" t="s">
        <v>270</v>
      </c>
      <c r="AB706" t="s">
        <v>1810</v>
      </c>
      <c r="AC706">
        <v>2021</v>
      </c>
      <c r="AD706">
        <v>2023</v>
      </c>
      <c r="AF706" s="37">
        <f>VLOOKUP(AB706,Sheet2!$C$3:$E$8,3,FALSE)</f>
        <v>0.1</v>
      </c>
      <c r="AG706" s="11">
        <f t="shared" si="20"/>
        <v>327.16800000000001</v>
      </c>
    </row>
    <row r="707" spans="1:33">
      <c r="A707" s="2">
        <f t="shared" si="21"/>
        <v>704</v>
      </c>
      <c r="B707" s="2">
        <v>69</v>
      </c>
      <c r="C707" s="3" t="s">
        <v>268</v>
      </c>
      <c r="D707" s="4" t="s">
        <v>316</v>
      </c>
      <c r="E707" s="4" t="s">
        <v>1308</v>
      </c>
      <c r="F707" s="2">
        <v>2261</v>
      </c>
      <c r="G707" s="6"/>
      <c r="H707" s="33">
        <v>5</v>
      </c>
      <c r="I707" s="4" t="s">
        <v>22</v>
      </c>
      <c r="J707" s="15">
        <v>65.760000000000005</v>
      </c>
      <c r="K707" s="16">
        <v>328.8</v>
      </c>
      <c r="L707" s="17">
        <v>73181500</v>
      </c>
      <c r="M707" s="18">
        <v>0.25</v>
      </c>
      <c r="N707" s="16"/>
      <c r="O707" s="16"/>
      <c r="P707" s="16"/>
      <c r="Q707" s="18">
        <v>0.1</v>
      </c>
      <c r="R707" s="16"/>
      <c r="S707" s="19">
        <v>0.18</v>
      </c>
      <c r="T707" s="16" t="s">
        <v>36</v>
      </c>
      <c r="U707" s="20">
        <v>82.2</v>
      </c>
      <c r="V707" s="21"/>
      <c r="W707" s="21">
        <v>8.2200000000000006</v>
      </c>
      <c r="X707" s="21">
        <v>75.459600000000009</v>
      </c>
      <c r="Y707" s="22">
        <v>165.87960000000001</v>
      </c>
      <c r="Z707" s="30">
        <v>171801881672</v>
      </c>
      <c r="AA707" s="31" t="s">
        <v>270</v>
      </c>
      <c r="AB707" t="s">
        <v>1810</v>
      </c>
      <c r="AC707">
        <v>2021</v>
      </c>
      <c r="AD707">
        <v>2023</v>
      </c>
      <c r="AF707" s="37">
        <f>VLOOKUP(AB707,Sheet2!$C$3:$E$8,3,FALSE)</f>
        <v>0.1</v>
      </c>
      <c r="AG707" s="11">
        <f t="shared" si="20"/>
        <v>295.92</v>
      </c>
    </row>
    <row r="708" spans="1:33">
      <c r="A708" s="2">
        <f t="shared" si="21"/>
        <v>705</v>
      </c>
      <c r="B708" s="2">
        <v>116</v>
      </c>
      <c r="C708" s="3" t="s">
        <v>268</v>
      </c>
      <c r="D708" s="4" t="s">
        <v>363</v>
      </c>
      <c r="E708" s="4" t="s">
        <v>1355</v>
      </c>
      <c r="F708" s="2">
        <v>2324</v>
      </c>
      <c r="G708" s="6"/>
      <c r="H708" s="33">
        <v>5</v>
      </c>
      <c r="I708" s="4" t="s">
        <v>22</v>
      </c>
      <c r="J708" s="15">
        <v>65.760000000000005</v>
      </c>
      <c r="K708" s="16">
        <v>328.8</v>
      </c>
      <c r="L708" s="17" t="s">
        <v>300</v>
      </c>
      <c r="M708" s="18">
        <v>0.25</v>
      </c>
      <c r="N708" s="16"/>
      <c r="O708" s="16"/>
      <c r="P708" s="16"/>
      <c r="Q708" s="18">
        <v>0.1</v>
      </c>
      <c r="R708" s="16"/>
      <c r="S708" s="19">
        <v>0.18</v>
      </c>
      <c r="T708" s="16" t="s">
        <v>49</v>
      </c>
      <c r="U708" s="20">
        <v>82.2</v>
      </c>
      <c r="V708" s="21"/>
      <c r="W708" s="21">
        <v>8.2200000000000006</v>
      </c>
      <c r="X708" s="21">
        <v>75.459600000000009</v>
      </c>
      <c r="Y708" s="22">
        <v>165.87960000000001</v>
      </c>
      <c r="Z708" s="30">
        <v>171802178892</v>
      </c>
      <c r="AA708" s="31" t="s">
        <v>307</v>
      </c>
      <c r="AB708" t="s">
        <v>1810</v>
      </c>
      <c r="AC708">
        <v>2021</v>
      </c>
      <c r="AD708">
        <v>2023</v>
      </c>
      <c r="AF708" s="37">
        <f>VLOOKUP(AB708,Sheet2!$C$3:$E$8,3,FALSE)</f>
        <v>0.1</v>
      </c>
      <c r="AG708" s="11">
        <f t="shared" si="20"/>
        <v>295.92</v>
      </c>
    </row>
    <row r="709" spans="1:33">
      <c r="A709" s="2">
        <f t="shared" si="21"/>
        <v>706</v>
      </c>
      <c r="B709" s="2">
        <v>251</v>
      </c>
      <c r="C709" s="3" t="s">
        <v>37</v>
      </c>
      <c r="D709" s="4" t="s">
        <v>219</v>
      </c>
      <c r="E709" s="4" t="s">
        <v>1228</v>
      </c>
      <c r="F709" s="2">
        <v>1284</v>
      </c>
      <c r="G709" s="6"/>
      <c r="H709" s="5">
        <v>2</v>
      </c>
      <c r="I709" s="4" t="s">
        <v>22</v>
      </c>
      <c r="J709" s="15">
        <v>159.57</v>
      </c>
      <c r="K709" s="16">
        <v>319.14</v>
      </c>
      <c r="L709" s="17">
        <v>84149090</v>
      </c>
      <c r="M709" s="18">
        <v>7.4999999999999997E-2</v>
      </c>
      <c r="N709" s="16"/>
      <c r="O709" s="16"/>
      <c r="P709" s="16"/>
      <c r="Q709" s="18">
        <v>0.1</v>
      </c>
      <c r="R709" s="16"/>
      <c r="S709" s="19">
        <v>0.18</v>
      </c>
      <c r="T709" s="16" t="s">
        <v>26</v>
      </c>
      <c r="U709" s="20">
        <v>23.935499999999998</v>
      </c>
      <c r="V709" s="21"/>
      <c r="W709" s="21">
        <v>2.3935499999999998</v>
      </c>
      <c r="X709" s="21">
        <v>62.184428999999994</v>
      </c>
      <c r="Y709" s="22">
        <v>88.51347899999999</v>
      </c>
      <c r="Z709" s="30">
        <v>171703360253</v>
      </c>
      <c r="AA709" s="31" t="s">
        <v>170</v>
      </c>
      <c r="AB709" t="s">
        <v>1810</v>
      </c>
      <c r="AC709">
        <v>2021</v>
      </c>
      <c r="AD709">
        <v>2023</v>
      </c>
      <c r="AF709" s="37">
        <f>VLOOKUP(AB709,Sheet2!$C$3:$E$8,3,FALSE)</f>
        <v>0.1</v>
      </c>
      <c r="AG709" s="11">
        <f t="shared" ref="AG709:AG730" si="22">K709*(1-AF709)</f>
        <v>287.226</v>
      </c>
    </row>
    <row r="710" spans="1:33">
      <c r="A710" s="2">
        <f t="shared" ref="A710:A730" si="23">A709+1</f>
        <v>707</v>
      </c>
      <c r="B710" s="2">
        <v>118</v>
      </c>
      <c r="C710" s="3" t="s">
        <v>268</v>
      </c>
      <c r="D710" s="4" t="s">
        <v>365</v>
      </c>
      <c r="E710" s="4" t="s">
        <v>1357</v>
      </c>
      <c r="F710" s="2">
        <v>2326</v>
      </c>
      <c r="G710" s="6"/>
      <c r="H710" s="33">
        <v>7</v>
      </c>
      <c r="I710" s="4" t="s">
        <v>22</v>
      </c>
      <c r="J710" s="15">
        <v>41.25</v>
      </c>
      <c r="K710" s="16">
        <v>288.75</v>
      </c>
      <c r="L710" s="17" t="s">
        <v>300</v>
      </c>
      <c r="M710" s="18">
        <v>0.25</v>
      </c>
      <c r="N710" s="16"/>
      <c r="O710" s="16"/>
      <c r="P710" s="16"/>
      <c r="Q710" s="18">
        <v>0.1</v>
      </c>
      <c r="R710" s="16"/>
      <c r="S710" s="19">
        <v>0.18</v>
      </c>
      <c r="T710" s="16" t="s">
        <v>49</v>
      </c>
      <c r="U710" s="20">
        <v>72.1875</v>
      </c>
      <c r="V710" s="21"/>
      <c r="W710" s="21">
        <v>7.21875</v>
      </c>
      <c r="X710" s="21">
        <v>66.268124999999998</v>
      </c>
      <c r="Y710" s="22">
        <v>145.674375</v>
      </c>
      <c r="Z710" s="30">
        <v>171802178892</v>
      </c>
      <c r="AA710" s="31" t="s">
        <v>307</v>
      </c>
      <c r="AB710" t="s">
        <v>1810</v>
      </c>
      <c r="AC710">
        <v>2021</v>
      </c>
      <c r="AD710">
        <v>2023</v>
      </c>
      <c r="AF710" s="37">
        <f>VLOOKUP(AB710,Sheet2!$C$3:$E$8,3,FALSE)</f>
        <v>0.1</v>
      </c>
      <c r="AG710" s="11">
        <f t="shared" si="22"/>
        <v>259.875</v>
      </c>
    </row>
    <row r="711" spans="1:33">
      <c r="A711" s="2">
        <f t="shared" si="23"/>
        <v>708</v>
      </c>
      <c r="B711" s="2">
        <v>67</v>
      </c>
      <c r="C711" s="3" t="s">
        <v>268</v>
      </c>
      <c r="D711" s="4" t="s">
        <v>314</v>
      </c>
      <c r="E711" s="4" t="s">
        <v>1306</v>
      </c>
      <c r="F711" s="2">
        <v>2258</v>
      </c>
      <c r="G711" s="6"/>
      <c r="H711" s="33">
        <v>20</v>
      </c>
      <c r="I711" s="4" t="s">
        <v>22</v>
      </c>
      <c r="J711" s="15">
        <v>14.35</v>
      </c>
      <c r="K711" s="16">
        <v>287</v>
      </c>
      <c r="L711" s="17">
        <v>85369010</v>
      </c>
      <c r="M711" s="18">
        <v>0.1</v>
      </c>
      <c r="N711" s="16"/>
      <c r="O711" s="16"/>
      <c r="P711" s="16"/>
      <c r="Q711" s="18">
        <v>0.1</v>
      </c>
      <c r="R711" s="16"/>
      <c r="S711" s="19">
        <v>0.18</v>
      </c>
      <c r="T711" s="16" t="s">
        <v>31</v>
      </c>
      <c r="U711" s="20">
        <v>28.700000000000003</v>
      </c>
      <c r="V711" s="21"/>
      <c r="W711" s="21">
        <v>2.8700000000000006</v>
      </c>
      <c r="X711" s="21">
        <v>57.342599999999997</v>
      </c>
      <c r="Y711" s="22">
        <v>88.912599999999998</v>
      </c>
      <c r="Z711" s="30">
        <v>171801881672</v>
      </c>
      <c r="AA711" s="31" t="s">
        <v>270</v>
      </c>
      <c r="AB711" t="s">
        <v>1810</v>
      </c>
      <c r="AC711">
        <v>2021</v>
      </c>
      <c r="AD711">
        <v>2023</v>
      </c>
      <c r="AF711" s="37">
        <f>VLOOKUP(AB711,Sheet2!$C$3:$E$8,3,FALSE)</f>
        <v>0.1</v>
      </c>
      <c r="AG711" s="11">
        <f t="shared" si="22"/>
        <v>258.3</v>
      </c>
    </row>
    <row r="712" spans="1:33">
      <c r="A712" s="2">
        <f t="shared" si="23"/>
        <v>709</v>
      </c>
      <c r="B712" s="2">
        <v>62</v>
      </c>
      <c r="C712" s="3" t="s">
        <v>268</v>
      </c>
      <c r="D712" s="4" t="s">
        <v>309</v>
      </c>
      <c r="E712" s="4" t="s">
        <v>1301</v>
      </c>
      <c r="F712" s="2">
        <v>2251</v>
      </c>
      <c r="G712" s="6"/>
      <c r="H712" s="5">
        <v>15</v>
      </c>
      <c r="I712" s="4" t="s">
        <v>22</v>
      </c>
      <c r="J712" s="15">
        <v>19.13</v>
      </c>
      <c r="K712" s="16">
        <v>286.95</v>
      </c>
      <c r="L712" s="17">
        <v>73182910</v>
      </c>
      <c r="M712" s="18">
        <v>0.15</v>
      </c>
      <c r="N712" s="16"/>
      <c r="O712" s="16"/>
      <c r="P712" s="16"/>
      <c r="Q712" s="18">
        <v>0.1</v>
      </c>
      <c r="R712" s="16"/>
      <c r="S712" s="19">
        <v>0.18</v>
      </c>
      <c r="T712" s="16" t="s">
        <v>36</v>
      </c>
      <c r="U712" s="20">
        <v>43.042499999999997</v>
      </c>
      <c r="V712" s="21"/>
      <c r="W712" s="21">
        <v>4.3042499999999997</v>
      </c>
      <c r="X712" s="21">
        <v>60.173415000000006</v>
      </c>
      <c r="Y712" s="22">
        <v>107.52016500000001</v>
      </c>
      <c r="Z712" s="30">
        <v>171801881672</v>
      </c>
      <c r="AA712" s="31" t="s">
        <v>270</v>
      </c>
      <c r="AB712" t="s">
        <v>1810</v>
      </c>
      <c r="AC712">
        <v>2021</v>
      </c>
      <c r="AD712">
        <v>2023</v>
      </c>
      <c r="AF712" s="37">
        <f>VLOOKUP(AB712,Sheet2!$C$3:$E$8,3,FALSE)</f>
        <v>0.1</v>
      </c>
      <c r="AG712" s="11">
        <f t="shared" si="22"/>
        <v>258.255</v>
      </c>
    </row>
    <row r="713" spans="1:33">
      <c r="A713" s="2">
        <f t="shared" si="23"/>
        <v>710</v>
      </c>
      <c r="B713" s="2">
        <v>254</v>
      </c>
      <c r="C713" s="3" t="s">
        <v>37</v>
      </c>
      <c r="D713" s="4" t="s">
        <v>222</v>
      </c>
      <c r="E713" s="4" t="s">
        <v>1231</v>
      </c>
      <c r="F713" s="2">
        <v>1287</v>
      </c>
      <c r="G713" s="6"/>
      <c r="H713" s="5">
        <v>1</v>
      </c>
      <c r="I713" s="4" t="s">
        <v>22</v>
      </c>
      <c r="J713" s="15">
        <v>265.76</v>
      </c>
      <c r="K713" s="16">
        <v>265.76</v>
      </c>
      <c r="L713" s="17">
        <v>84149090</v>
      </c>
      <c r="M713" s="18">
        <v>7.4999999999999997E-2</v>
      </c>
      <c r="N713" s="16"/>
      <c r="O713" s="16"/>
      <c r="P713" s="16"/>
      <c r="Q713" s="18">
        <v>0.1</v>
      </c>
      <c r="R713" s="16"/>
      <c r="S713" s="19">
        <v>0.18</v>
      </c>
      <c r="T713" s="16" t="s">
        <v>26</v>
      </c>
      <c r="U713" s="20">
        <v>19.931999999999999</v>
      </c>
      <c r="V713" s="21"/>
      <c r="W713" s="21">
        <v>1.9931999999999999</v>
      </c>
      <c r="X713" s="21">
        <v>51.783335999999998</v>
      </c>
      <c r="Y713" s="22">
        <v>73.708535999999995</v>
      </c>
      <c r="Z713" s="30">
        <v>171703360253</v>
      </c>
      <c r="AA713" s="31" t="s">
        <v>170</v>
      </c>
      <c r="AB713" t="s">
        <v>1810</v>
      </c>
      <c r="AC713">
        <v>2021</v>
      </c>
      <c r="AD713">
        <v>2023</v>
      </c>
      <c r="AF713" s="37">
        <f>VLOOKUP(AB713,Sheet2!$C$3:$E$8,3,FALSE)</f>
        <v>0.1</v>
      </c>
      <c r="AG713" s="11">
        <f t="shared" si="22"/>
        <v>239.184</v>
      </c>
    </row>
    <row r="714" spans="1:33">
      <c r="A714" s="2">
        <f t="shared" si="23"/>
        <v>711</v>
      </c>
      <c r="B714" s="2">
        <v>84</v>
      </c>
      <c r="C714" s="3" t="s">
        <v>268</v>
      </c>
      <c r="D714" s="4" t="s">
        <v>331</v>
      </c>
      <c r="E714" s="4" t="s">
        <v>1323</v>
      </c>
      <c r="F714" s="2">
        <v>2286</v>
      </c>
      <c r="G714" s="6"/>
      <c r="H714" s="33">
        <v>31</v>
      </c>
      <c r="I714" s="4" t="s">
        <v>22</v>
      </c>
      <c r="J714" s="15">
        <v>8.370000000000001</v>
      </c>
      <c r="K714" s="16">
        <v>259.47000000000003</v>
      </c>
      <c r="L714" s="17">
        <v>73181600</v>
      </c>
      <c r="M714" s="18">
        <v>0.25</v>
      </c>
      <c r="N714" s="16"/>
      <c r="O714" s="16"/>
      <c r="P714" s="16"/>
      <c r="Q714" s="18">
        <v>0.1</v>
      </c>
      <c r="R714" s="16"/>
      <c r="S714" s="19">
        <v>0.18</v>
      </c>
      <c r="T714" s="16" t="s">
        <v>36</v>
      </c>
      <c r="U714" s="20">
        <v>64.867500000000007</v>
      </c>
      <c r="V714" s="21"/>
      <c r="W714" s="21">
        <v>6.4867500000000007</v>
      </c>
      <c r="X714" s="21">
        <v>59.548364999999997</v>
      </c>
      <c r="Y714" s="22">
        <v>130.902615</v>
      </c>
      <c r="Z714" s="30">
        <v>171801881672</v>
      </c>
      <c r="AA714" s="31" t="s">
        <v>270</v>
      </c>
      <c r="AB714" t="s">
        <v>1810</v>
      </c>
      <c r="AC714">
        <v>2021</v>
      </c>
      <c r="AD714">
        <v>2023</v>
      </c>
      <c r="AF714" s="37">
        <f>VLOOKUP(AB714,Sheet2!$C$3:$E$8,3,FALSE)</f>
        <v>0.1</v>
      </c>
      <c r="AG714" s="11">
        <f t="shared" si="22"/>
        <v>233.52300000000002</v>
      </c>
    </row>
    <row r="715" spans="1:33">
      <c r="A715" s="2">
        <f t="shared" si="23"/>
        <v>712</v>
      </c>
      <c r="B715" s="2">
        <v>56</v>
      </c>
      <c r="C715" s="3" t="s">
        <v>268</v>
      </c>
      <c r="D715" s="4" t="s">
        <v>301</v>
      </c>
      <c r="E715" s="4" t="s">
        <v>1295</v>
      </c>
      <c r="F715" s="2">
        <v>2245</v>
      </c>
      <c r="G715" s="6"/>
      <c r="H715" s="33">
        <v>5</v>
      </c>
      <c r="I715" s="4" t="s">
        <v>22</v>
      </c>
      <c r="J715" s="15">
        <v>51.81</v>
      </c>
      <c r="K715" s="16">
        <v>259.05</v>
      </c>
      <c r="L715" s="17">
        <v>73209090</v>
      </c>
      <c r="M715" s="18">
        <v>0.25</v>
      </c>
      <c r="N715" s="16"/>
      <c r="O715" s="16"/>
      <c r="P715" s="16"/>
      <c r="Q715" s="18">
        <v>0.1</v>
      </c>
      <c r="R715" s="16"/>
      <c r="S715" s="19">
        <v>0.18</v>
      </c>
      <c r="T715" s="16" t="s">
        <v>49</v>
      </c>
      <c r="U715" s="20">
        <v>64.762500000000003</v>
      </c>
      <c r="V715" s="21"/>
      <c r="W715" s="21">
        <v>6.4762500000000003</v>
      </c>
      <c r="X715" s="21">
        <v>59.451974999999997</v>
      </c>
      <c r="Y715" s="22">
        <v>130.69072500000001</v>
      </c>
      <c r="Z715" s="30">
        <v>171801881672</v>
      </c>
      <c r="AA715" s="31" t="s">
        <v>270</v>
      </c>
      <c r="AB715" t="s">
        <v>1810</v>
      </c>
      <c r="AC715">
        <v>2021</v>
      </c>
      <c r="AD715">
        <v>2023</v>
      </c>
      <c r="AF715" s="37">
        <f>VLOOKUP(AB715,Sheet2!$C$3:$E$8,3,FALSE)</f>
        <v>0.1</v>
      </c>
      <c r="AG715" s="11">
        <f t="shared" si="22"/>
        <v>233.14500000000001</v>
      </c>
    </row>
    <row r="716" spans="1:33">
      <c r="A716" s="2">
        <f t="shared" si="23"/>
        <v>713</v>
      </c>
      <c r="B716" s="2">
        <v>120</v>
      </c>
      <c r="C716" s="3" t="s">
        <v>268</v>
      </c>
      <c r="D716" s="4" t="s">
        <v>367</v>
      </c>
      <c r="E716" s="4" t="s">
        <v>1359</v>
      </c>
      <c r="F716" s="2">
        <v>2328</v>
      </c>
      <c r="G716" s="6"/>
      <c r="H716" s="33">
        <v>5</v>
      </c>
      <c r="I716" s="4" t="s">
        <v>22</v>
      </c>
      <c r="J716" s="15">
        <v>50.81</v>
      </c>
      <c r="K716" s="16">
        <v>254.05</v>
      </c>
      <c r="L716" s="17" t="s">
        <v>300</v>
      </c>
      <c r="M716" s="18">
        <v>0.25</v>
      </c>
      <c r="N716" s="16"/>
      <c r="O716" s="16"/>
      <c r="P716" s="16"/>
      <c r="Q716" s="18">
        <v>0.1</v>
      </c>
      <c r="R716" s="16"/>
      <c r="S716" s="19">
        <v>0.18</v>
      </c>
      <c r="T716" s="16" t="s">
        <v>49</v>
      </c>
      <c r="U716" s="20">
        <v>63.512500000000003</v>
      </c>
      <c r="V716" s="21"/>
      <c r="W716" s="21">
        <v>6.3512500000000003</v>
      </c>
      <c r="X716" s="21">
        <v>58.304474999999996</v>
      </c>
      <c r="Y716" s="22">
        <v>128.16822500000001</v>
      </c>
      <c r="Z716" s="30">
        <v>171802178892</v>
      </c>
      <c r="AA716" s="31" t="s">
        <v>307</v>
      </c>
      <c r="AB716" t="s">
        <v>1810</v>
      </c>
      <c r="AC716">
        <v>2021</v>
      </c>
      <c r="AD716">
        <v>2023</v>
      </c>
      <c r="AF716" s="37">
        <f>VLOOKUP(AB716,Sheet2!$C$3:$E$8,3,FALSE)</f>
        <v>0.1</v>
      </c>
      <c r="AG716" s="11">
        <f t="shared" si="22"/>
        <v>228.64500000000001</v>
      </c>
    </row>
    <row r="717" spans="1:33">
      <c r="A717" s="2">
        <f t="shared" si="23"/>
        <v>714</v>
      </c>
      <c r="B717" s="2">
        <v>72</v>
      </c>
      <c r="C717" s="3" t="s">
        <v>268</v>
      </c>
      <c r="D717" s="4" t="s">
        <v>319</v>
      </c>
      <c r="E717" s="4" t="s">
        <v>1311</v>
      </c>
      <c r="F717" s="2">
        <v>2265</v>
      </c>
      <c r="G717" s="6"/>
      <c r="H717" s="5">
        <v>7</v>
      </c>
      <c r="I717" s="4" t="s">
        <v>22</v>
      </c>
      <c r="J717" s="15">
        <v>34.67</v>
      </c>
      <c r="K717" s="16">
        <v>242.69</v>
      </c>
      <c r="L717" s="17">
        <v>73182910</v>
      </c>
      <c r="M717" s="18">
        <v>0.15</v>
      </c>
      <c r="N717" s="16"/>
      <c r="O717" s="16"/>
      <c r="P717" s="16"/>
      <c r="Q717" s="18">
        <v>0.1</v>
      </c>
      <c r="R717" s="16"/>
      <c r="S717" s="19">
        <v>0.18</v>
      </c>
      <c r="T717" s="16" t="s">
        <v>36</v>
      </c>
      <c r="U717" s="20">
        <v>36.403500000000001</v>
      </c>
      <c r="V717" s="21"/>
      <c r="W717" s="21">
        <v>3.6403500000000002</v>
      </c>
      <c r="X717" s="21">
        <v>50.892093000000003</v>
      </c>
      <c r="Y717" s="22">
        <v>90.935943000000009</v>
      </c>
      <c r="Z717" s="30">
        <v>171801881672</v>
      </c>
      <c r="AA717" s="31" t="s">
        <v>270</v>
      </c>
      <c r="AB717" t="s">
        <v>1810</v>
      </c>
      <c r="AC717">
        <v>2021</v>
      </c>
      <c r="AD717">
        <v>2023</v>
      </c>
      <c r="AF717" s="37">
        <f>VLOOKUP(AB717,Sheet2!$C$3:$E$8,3,FALSE)</f>
        <v>0.1</v>
      </c>
      <c r="AG717" s="11">
        <f t="shared" si="22"/>
        <v>218.42099999999999</v>
      </c>
    </row>
    <row r="718" spans="1:33">
      <c r="A718" s="2">
        <f t="shared" si="23"/>
        <v>715</v>
      </c>
      <c r="B718" s="2">
        <v>89</v>
      </c>
      <c r="C718" s="3" t="s">
        <v>268</v>
      </c>
      <c r="D718" s="4" t="s">
        <v>336</v>
      </c>
      <c r="E718" s="4" t="s">
        <v>1328</v>
      </c>
      <c r="F718" s="2">
        <v>2292</v>
      </c>
      <c r="G718" s="6"/>
      <c r="H718" s="5">
        <v>1</v>
      </c>
      <c r="I718" s="4" t="s">
        <v>22</v>
      </c>
      <c r="J718" s="15">
        <v>228.36</v>
      </c>
      <c r="K718" s="16">
        <v>228.36</v>
      </c>
      <c r="L718" s="17">
        <v>40169340</v>
      </c>
      <c r="M718" s="18">
        <v>0.1</v>
      </c>
      <c r="N718" s="16"/>
      <c r="O718" s="16"/>
      <c r="P718" s="16"/>
      <c r="Q718" s="18">
        <v>0.1</v>
      </c>
      <c r="R718" s="16"/>
      <c r="S718" s="19">
        <v>0.18</v>
      </c>
      <c r="T718" s="16" t="s">
        <v>40</v>
      </c>
      <c r="U718" s="20">
        <v>22.836000000000002</v>
      </c>
      <c r="V718" s="21"/>
      <c r="W718" s="21">
        <v>2.2836000000000003</v>
      </c>
      <c r="X718" s="21">
        <v>45.626328000000001</v>
      </c>
      <c r="Y718" s="22">
        <v>70.745928000000006</v>
      </c>
      <c r="Z718" s="30">
        <v>171802178892</v>
      </c>
      <c r="AA718" s="31" t="s">
        <v>307</v>
      </c>
      <c r="AB718" t="s">
        <v>1810</v>
      </c>
      <c r="AC718">
        <v>2021</v>
      </c>
      <c r="AD718">
        <v>2023</v>
      </c>
      <c r="AF718" s="37">
        <f>VLOOKUP(AB718,Sheet2!$C$3:$E$8,3,FALSE)</f>
        <v>0.1</v>
      </c>
      <c r="AG718" s="11">
        <f t="shared" si="22"/>
        <v>205.52400000000003</v>
      </c>
    </row>
    <row r="719" spans="1:33">
      <c r="A719" s="2">
        <f t="shared" si="23"/>
        <v>716</v>
      </c>
      <c r="B719" s="2">
        <v>141</v>
      </c>
      <c r="C719" s="3" t="s">
        <v>586</v>
      </c>
      <c r="D719" s="4" t="s">
        <v>593</v>
      </c>
      <c r="E719" s="4" t="s">
        <v>1540</v>
      </c>
      <c r="F719" s="2">
        <v>7848</v>
      </c>
      <c r="G719" s="6"/>
      <c r="H719" s="33">
        <v>2</v>
      </c>
      <c r="I719" s="4" t="s">
        <v>22</v>
      </c>
      <c r="J719" s="15">
        <v>111.5</v>
      </c>
      <c r="K719" s="16">
        <v>223</v>
      </c>
      <c r="L719" s="17">
        <v>73181500</v>
      </c>
      <c r="M719" s="18">
        <v>0.25</v>
      </c>
      <c r="N719" s="16"/>
      <c r="O719" s="16"/>
      <c r="P719" s="16"/>
      <c r="Q719" s="18">
        <v>0.1</v>
      </c>
      <c r="R719" s="16"/>
      <c r="S719" s="19">
        <v>0.18</v>
      </c>
      <c r="T719" s="16" t="s">
        <v>36</v>
      </c>
      <c r="U719" s="20">
        <v>55.75</v>
      </c>
      <c r="V719" s="21"/>
      <c r="W719" s="21">
        <v>5.5750000000000002</v>
      </c>
      <c r="X719" s="21">
        <v>51.178499999999993</v>
      </c>
      <c r="Y719" s="22">
        <v>112.5035</v>
      </c>
      <c r="Z719" s="30">
        <v>171902754354</v>
      </c>
      <c r="AA719" s="31" t="s">
        <v>588</v>
      </c>
      <c r="AB719" t="s">
        <v>1810</v>
      </c>
      <c r="AC719">
        <v>2021</v>
      </c>
      <c r="AD719">
        <v>2023</v>
      </c>
      <c r="AF719" s="37">
        <f>VLOOKUP(AB719,Sheet2!$C$3:$E$8,3,FALSE)</f>
        <v>0.1</v>
      </c>
      <c r="AG719" s="11">
        <f t="shared" si="22"/>
        <v>200.70000000000002</v>
      </c>
    </row>
    <row r="720" spans="1:33">
      <c r="A720" s="2">
        <f t="shared" si="23"/>
        <v>717</v>
      </c>
      <c r="B720" s="2">
        <v>85</v>
      </c>
      <c r="C720" s="3" t="s">
        <v>268</v>
      </c>
      <c r="D720" s="4" t="s">
        <v>332</v>
      </c>
      <c r="E720" s="4" t="s">
        <v>1324</v>
      </c>
      <c r="F720" s="2">
        <v>2287</v>
      </c>
      <c r="G720" s="6"/>
      <c r="H720" s="33">
        <v>2</v>
      </c>
      <c r="I720" s="4" t="s">
        <v>22</v>
      </c>
      <c r="J720" s="15">
        <v>92.66</v>
      </c>
      <c r="K720" s="16">
        <v>185.32</v>
      </c>
      <c r="L720" s="17">
        <v>73181500</v>
      </c>
      <c r="M720" s="18">
        <v>0.25</v>
      </c>
      <c r="N720" s="16"/>
      <c r="O720" s="16"/>
      <c r="P720" s="16"/>
      <c r="Q720" s="18">
        <v>0.1</v>
      </c>
      <c r="R720" s="16"/>
      <c r="S720" s="19">
        <v>0.18</v>
      </c>
      <c r="T720" s="16" t="s">
        <v>36</v>
      </c>
      <c r="U720" s="20">
        <v>46.33</v>
      </c>
      <c r="V720" s="21"/>
      <c r="W720" s="21">
        <v>4.633</v>
      </c>
      <c r="X720" s="21">
        <v>42.530939999999994</v>
      </c>
      <c r="Y720" s="22">
        <v>93.493939999999995</v>
      </c>
      <c r="Z720" s="30">
        <v>171802178892</v>
      </c>
      <c r="AA720" s="31" t="s">
        <v>307</v>
      </c>
      <c r="AB720" t="s">
        <v>1810</v>
      </c>
      <c r="AC720">
        <v>2021</v>
      </c>
      <c r="AD720">
        <v>2023</v>
      </c>
      <c r="AF720" s="37">
        <f>VLOOKUP(AB720,Sheet2!$C$3:$E$8,3,FALSE)</f>
        <v>0.1</v>
      </c>
      <c r="AG720" s="11">
        <f t="shared" si="22"/>
        <v>166.78800000000001</v>
      </c>
    </row>
    <row r="721" spans="1:33">
      <c r="A721" s="2">
        <f t="shared" si="23"/>
        <v>718</v>
      </c>
      <c r="B721" s="2">
        <v>70</v>
      </c>
      <c r="C721" s="3" t="s">
        <v>268</v>
      </c>
      <c r="D721" s="4" t="s">
        <v>317</v>
      </c>
      <c r="E721" s="4" t="s">
        <v>1309</v>
      </c>
      <c r="F721" s="2">
        <v>2263</v>
      </c>
      <c r="G721" s="6"/>
      <c r="H721" s="33">
        <v>8</v>
      </c>
      <c r="I721" s="4" t="s">
        <v>22</v>
      </c>
      <c r="J721" s="15">
        <v>22.72</v>
      </c>
      <c r="K721" s="16">
        <v>181.76</v>
      </c>
      <c r="L721" s="17">
        <v>73209090</v>
      </c>
      <c r="M721" s="18">
        <v>0.25</v>
      </c>
      <c r="N721" s="16"/>
      <c r="O721" s="16"/>
      <c r="P721" s="16"/>
      <c r="Q721" s="18">
        <v>0.1</v>
      </c>
      <c r="R721" s="16"/>
      <c r="S721" s="19">
        <v>0.18</v>
      </c>
      <c r="T721" s="16" t="s">
        <v>49</v>
      </c>
      <c r="U721" s="20">
        <v>45.44</v>
      </c>
      <c r="V721" s="21"/>
      <c r="W721" s="21">
        <v>4.5439999999999996</v>
      </c>
      <c r="X721" s="21">
        <v>41.713920000000002</v>
      </c>
      <c r="Y721" s="22">
        <v>91.697919999999996</v>
      </c>
      <c r="Z721" s="30">
        <v>171801881672</v>
      </c>
      <c r="AA721" s="31" t="s">
        <v>270</v>
      </c>
      <c r="AB721" t="s">
        <v>1810</v>
      </c>
      <c r="AC721">
        <v>2021</v>
      </c>
      <c r="AD721">
        <v>2023</v>
      </c>
      <c r="AF721" s="37">
        <f>VLOOKUP(AB721,Sheet2!$C$3:$E$8,3,FALSE)</f>
        <v>0.1</v>
      </c>
      <c r="AG721" s="11">
        <f t="shared" si="22"/>
        <v>163.584</v>
      </c>
    </row>
    <row r="722" spans="1:33">
      <c r="A722" s="2">
        <f t="shared" si="23"/>
        <v>719</v>
      </c>
      <c r="B722" s="2">
        <v>123</v>
      </c>
      <c r="C722" s="3" t="s">
        <v>268</v>
      </c>
      <c r="D722" s="4" t="s">
        <v>370</v>
      </c>
      <c r="E722" s="4" t="s">
        <v>1362</v>
      </c>
      <c r="F722" s="2">
        <v>2331</v>
      </c>
      <c r="G722" s="6"/>
      <c r="H722" s="33">
        <v>5</v>
      </c>
      <c r="I722" s="4" t="s">
        <v>22</v>
      </c>
      <c r="J722" s="15">
        <v>31.089999999999996</v>
      </c>
      <c r="K722" s="16">
        <v>155.44999999999999</v>
      </c>
      <c r="L722" s="17" t="s">
        <v>300</v>
      </c>
      <c r="M722" s="18">
        <v>0.25</v>
      </c>
      <c r="N722" s="16"/>
      <c r="O722" s="16"/>
      <c r="P722" s="16"/>
      <c r="Q722" s="18">
        <v>0.1</v>
      </c>
      <c r="R722" s="16"/>
      <c r="S722" s="19">
        <v>0.18</v>
      </c>
      <c r="T722" s="16" t="s">
        <v>49</v>
      </c>
      <c r="U722" s="20">
        <v>38.862499999999997</v>
      </c>
      <c r="V722" s="21"/>
      <c r="W722" s="21">
        <v>3.88625</v>
      </c>
      <c r="X722" s="21">
        <v>35.675774999999994</v>
      </c>
      <c r="Y722" s="22">
        <v>78.424524999999988</v>
      </c>
      <c r="Z722" s="30">
        <v>171802178892</v>
      </c>
      <c r="AA722" s="31" t="s">
        <v>307</v>
      </c>
      <c r="AB722" t="s">
        <v>1810</v>
      </c>
      <c r="AC722">
        <v>2021</v>
      </c>
      <c r="AD722">
        <v>2023</v>
      </c>
      <c r="AF722" s="37">
        <f>VLOOKUP(AB722,Sheet2!$C$3:$E$8,3,FALSE)</f>
        <v>0.1</v>
      </c>
      <c r="AG722" s="11">
        <f t="shared" si="22"/>
        <v>139.905</v>
      </c>
    </row>
    <row r="723" spans="1:33">
      <c r="A723" s="2">
        <f t="shared" si="23"/>
        <v>720</v>
      </c>
      <c r="B723" s="2">
        <v>126</v>
      </c>
      <c r="C723" s="3" t="s">
        <v>268</v>
      </c>
      <c r="D723" s="4" t="s">
        <v>373</v>
      </c>
      <c r="E723" s="4" t="s">
        <v>1365</v>
      </c>
      <c r="F723" s="2">
        <v>2334</v>
      </c>
      <c r="G723" s="6"/>
      <c r="H723" s="33">
        <v>5</v>
      </c>
      <c r="I723" s="4" t="s">
        <v>22</v>
      </c>
      <c r="J723" s="15">
        <v>31.089999999999996</v>
      </c>
      <c r="K723" s="16">
        <v>155.44999999999999</v>
      </c>
      <c r="L723" s="17" t="s">
        <v>300</v>
      </c>
      <c r="M723" s="18">
        <v>0.25</v>
      </c>
      <c r="N723" s="16"/>
      <c r="O723" s="16"/>
      <c r="P723" s="16"/>
      <c r="Q723" s="18">
        <v>0.1</v>
      </c>
      <c r="R723" s="16"/>
      <c r="S723" s="19">
        <v>0.18</v>
      </c>
      <c r="T723" s="16" t="s">
        <v>49</v>
      </c>
      <c r="U723" s="20">
        <v>38.862499999999997</v>
      </c>
      <c r="V723" s="21"/>
      <c r="W723" s="21">
        <v>3.88625</v>
      </c>
      <c r="X723" s="21">
        <v>35.675774999999994</v>
      </c>
      <c r="Y723" s="22">
        <v>78.424524999999988</v>
      </c>
      <c r="Z723" s="30">
        <v>171802178892</v>
      </c>
      <c r="AA723" s="31" t="s">
        <v>307</v>
      </c>
      <c r="AB723" t="s">
        <v>1810</v>
      </c>
      <c r="AC723">
        <v>2021</v>
      </c>
      <c r="AD723">
        <v>2023</v>
      </c>
      <c r="AF723" s="37">
        <f>VLOOKUP(AB723,Sheet2!$C$3:$E$8,3,FALSE)</f>
        <v>0.1</v>
      </c>
      <c r="AG723" s="11">
        <f t="shared" si="22"/>
        <v>139.905</v>
      </c>
    </row>
    <row r="724" spans="1:33">
      <c r="A724" s="2">
        <f t="shared" si="23"/>
        <v>721</v>
      </c>
      <c r="B724" s="2">
        <v>73</v>
      </c>
      <c r="C724" s="3" t="s">
        <v>268</v>
      </c>
      <c r="D724" s="4" t="s">
        <v>320</v>
      </c>
      <c r="E724" s="4" t="s">
        <v>1312</v>
      </c>
      <c r="F724" s="2">
        <v>2267</v>
      </c>
      <c r="G724" s="6"/>
      <c r="H724" s="5">
        <v>15</v>
      </c>
      <c r="I724" s="4" t="s">
        <v>22</v>
      </c>
      <c r="J724" s="15">
        <v>8.3699999999999992</v>
      </c>
      <c r="K724" s="16">
        <v>125.54999999999998</v>
      </c>
      <c r="L724" s="17">
        <v>73182910</v>
      </c>
      <c r="M724" s="18">
        <v>0.15</v>
      </c>
      <c r="N724" s="16"/>
      <c r="O724" s="16"/>
      <c r="P724" s="16"/>
      <c r="Q724" s="18">
        <v>0.1</v>
      </c>
      <c r="R724" s="16"/>
      <c r="S724" s="19">
        <v>0.18</v>
      </c>
      <c r="T724" s="16" t="s">
        <v>36</v>
      </c>
      <c r="U724" s="20">
        <v>18.832499999999996</v>
      </c>
      <c r="V724" s="21"/>
      <c r="W724" s="21">
        <v>1.8832499999999996</v>
      </c>
      <c r="X724" s="21">
        <v>26.327834999999997</v>
      </c>
      <c r="Y724" s="22">
        <v>47.043584999999993</v>
      </c>
      <c r="Z724" s="30">
        <v>171801881672</v>
      </c>
      <c r="AA724" s="31" t="s">
        <v>270</v>
      </c>
      <c r="AB724" t="s">
        <v>1810</v>
      </c>
      <c r="AC724">
        <v>2021</v>
      </c>
      <c r="AD724">
        <v>2023</v>
      </c>
      <c r="AF724" s="37">
        <f>VLOOKUP(AB724,Sheet2!$C$3:$E$8,3,FALSE)</f>
        <v>0.1</v>
      </c>
      <c r="AG724" s="11">
        <f t="shared" si="22"/>
        <v>112.99499999999999</v>
      </c>
    </row>
    <row r="725" spans="1:33">
      <c r="A725" s="2">
        <f t="shared" si="23"/>
        <v>722</v>
      </c>
      <c r="B725" s="2">
        <v>142</v>
      </c>
      <c r="C725" s="3" t="s">
        <v>586</v>
      </c>
      <c r="D725" s="4" t="s">
        <v>594</v>
      </c>
      <c r="E725" s="4" t="s">
        <v>1541</v>
      </c>
      <c r="F725" s="2">
        <v>7849</v>
      </c>
      <c r="G725" s="6"/>
      <c r="H725" s="33">
        <v>1</v>
      </c>
      <c r="I725" s="4" t="s">
        <v>22</v>
      </c>
      <c r="J725" s="15">
        <v>111.5</v>
      </c>
      <c r="K725" s="16">
        <v>111.5</v>
      </c>
      <c r="L725" s="17">
        <v>73181500</v>
      </c>
      <c r="M725" s="18">
        <v>0.25</v>
      </c>
      <c r="N725" s="16"/>
      <c r="O725" s="16"/>
      <c r="P725" s="16"/>
      <c r="Q725" s="18">
        <v>0.1</v>
      </c>
      <c r="R725" s="16"/>
      <c r="S725" s="19">
        <v>0.18</v>
      </c>
      <c r="T725" s="16" t="s">
        <v>36</v>
      </c>
      <c r="U725" s="20">
        <v>27.875</v>
      </c>
      <c r="V725" s="21"/>
      <c r="W725" s="21">
        <v>2.7875000000000001</v>
      </c>
      <c r="X725" s="21">
        <v>25.589249999999996</v>
      </c>
      <c r="Y725" s="22">
        <v>56.251750000000001</v>
      </c>
      <c r="Z725" s="30">
        <v>171902754354</v>
      </c>
      <c r="AA725" s="31" t="s">
        <v>588</v>
      </c>
      <c r="AB725" t="s">
        <v>1810</v>
      </c>
      <c r="AC725">
        <v>2021</v>
      </c>
      <c r="AD725">
        <v>2023</v>
      </c>
      <c r="AF725" s="37">
        <f>VLOOKUP(AB725,Sheet2!$C$3:$E$8,3,FALSE)</f>
        <v>0.1</v>
      </c>
      <c r="AG725" s="11">
        <f t="shared" si="22"/>
        <v>100.35000000000001</v>
      </c>
    </row>
    <row r="726" spans="1:33">
      <c r="A726" s="2">
        <f t="shared" si="23"/>
        <v>723</v>
      </c>
      <c r="B726" s="2">
        <v>145</v>
      </c>
      <c r="C726" s="3" t="s">
        <v>586</v>
      </c>
      <c r="D726" s="4" t="s">
        <v>597</v>
      </c>
      <c r="E726" s="4" t="s">
        <v>1544</v>
      </c>
      <c r="F726" s="2">
        <v>7852</v>
      </c>
      <c r="G726" s="6"/>
      <c r="H726" s="33">
        <v>2</v>
      </c>
      <c r="I726" s="4" t="s">
        <v>22</v>
      </c>
      <c r="J726" s="15">
        <v>55.75</v>
      </c>
      <c r="K726" s="16">
        <v>111.5</v>
      </c>
      <c r="L726" s="17">
        <v>73182200</v>
      </c>
      <c r="M726" s="18">
        <v>0.15</v>
      </c>
      <c r="N726" s="16"/>
      <c r="O726" s="16"/>
      <c r="P726" s="16"/>
      <c r="Q726" s="18">
        <v>0.1</v>
      </c>
      <c r="R726" s="16"/>
      <c r="S726" s="19">
        <v>0.18</v>
      </c>
      <c r="T726" s="16" t="s">
        <v>36</v>
      </c>
      <c r="U726" s="20">
        <v>16.724999999999998</v>
      </c>
      <c r="V726" s="21"/>
      <c r="W726" s="21">
        <v>1.6724999999999999</v>
      </c>
      <c r="X726" s="21">
        <v>23.381550000000001</v>
      </c>
      <c r="Y726" s="22">
        <v>41.779049999999998</v>
      </c>
      <c r="Z726" s="30">
        <v>171902754354</v>
      </c>
      <c r="AA726" s="31" t="s">
        <v>588</v>
      </c>
      <c r="AB726" t="s">
        <v>1810</v>
      </c>
      <c r="AC726">
        <v>2021</v>
      </c>
      <c r="AD726">
        <v>2023</v>
      </c>
      <c r="AF726" s="37">
        <f>VLOOKUP(AB726,Sheet2!$C$3:$E$8,3,FALSE)</f>
        <v>0.1</v>
      </c>
      <c r="AG726" s="11">
        <f t="shared" si="22"/>
        <v>100.35000000000001</v>
      </c>
    </row>
    <row r="727" spans="1:33">
      <c r="A727" s="2">
        <f t="shared" si="23"/>
        <v>724</v>
      </c>
      <c r="B727" s="2">
        <v>78</v>
      </c>
      <c r="C727" s="3" t="s">
        <v>268</v>
      </c>
      <c r="D727" s="4" t="s">
        <v>325</v>
      </c>
      <c r="E727" s="4" t="s">
        <v>1317</v>
      </c>
      <c r="F727" s="2">
        <v>2273</v>
      </c>
      <c r="G727" s="6"/>
      <c r="H727" s="33">
        <v>27</v>
      </c>
      <c r="I727" s="4" t="s">
        <v>22</v>
      </c>
      <c r="J727" s="15">
        <v>3.5900000000000003</v>
      </c>
      <c r="K727" s="16">
        <v>96.93</v>
      </c>
      <c r="L727" s="17">
        <v>73182100</v>
      </c>
      <c r="M727" s="18">
        <v>0.15</v>
      </c>
      <c r="N727" s="16"/>
      <c r="O727" s="16"/>
      <c r="P727" s="16"/>
      <c r="Q727" s="18">
        <v>0.1</v>
      </c>
      <c r="R727" s="16"/>
      <c r="S727" s="19">
        <v>0.18</v>
      </c>
      <c r="T727" s="16" t="s">
        <v>36</v>
      </c>
      <c r="U727" s="20">
        <v>14.5395</v>
      </c>
      <c r="V727" s="21"/>
      <c r="W727" s="21">
        <v>1.4539500000000001</v>
      </c>
      <c r="X727" s="21">
        <v>20.326221000000004</v>
      </c>
      <c r="Y727" s="22">
        <v>36.319671000000007</v>
      </c>
      <c r="Z727" s="30">
        <v>171801881672</v>
      </c>
      <c r="AA727" s="31" t="s">
        <v>270</v>
      </c>
      <c r="AB727" t="s">
        <v>1810</v>
      </c>
      <c r="AC727">
        <v>2021</v>
      </c>
      <c r="AD727">
        <v>2023</v>
      </c>
      <c r="AF727" s="37">
        <f>VLOOKUP(AB727,Sheet2!$C$3:$E$8,3,FALSE)</f>
        <v>0.1</v>
      </c>
      <c r="AG727" s="11">
        <f t="shared" si="22"/>
        <v>87.237000000000009</v>
      </c>
    </row>
    <row r="728" spans="1:33">
      <c r="A728" s="2">
        <f t="shared" si="23"/>
        <v>725</v>
      </c>
      <c r="B728" s="2">
        <v>71</v>
      </c>
      <c r="C728" s="3" t="s">
        <v>268</v>
      </c>
      <c r="D728" s="4" t="s">
        <v>318</v>
      </c>
      <c r="E728" s="4" t="s">
        <v>1310</v>
      </c>
      <c r="F728" s="2">
        <v>2264</v>
      </c>
      <c r="G728" s="6"/>
      <c r="H728" s="5">
        <v>5</v>
      </c>
      <c r="I728" s="4" t="s">
        <v>22</v>
      </c>
      <c r="J728" s="15">
        <v>11.959999999999999</v>
      </c>
      <c r="K728" s="16">
        <v>59.8</v>
      </c>
      <c r="L728" s="17">
        <v>73182910</v>
      </c>
      <c r="M728" s="18">
        <v>0.15</v>
      </c>
      <c r="N728" s="16"/>
      <c r="O728" s="16"/>
      <c r="P728" s="16"/>
      <c r="Q728" s="18">
        <v>0.1</v>
      </c>
      <c r="R728" s="16"/>
      <c r="S728" s="19">
        <v>0.18</v>
      </c>
      <c r="T728" s="16" t="s">
        <v>36</v>
      </c>
      <c r="U728" s="20">
        <v>8.9699999999999989</v>
      </c>
      <c r="V728" s="21"/>
      <c r="W728" s="21">
        <v>0.89699999999999991</v>
      </c>
      <c r="X728" s="21">
        <v>12.54006</v>
      </c>
      <c r="Y728" s="22">
        <v>22.407060000000001</v>
      </c>
      <c r="Z728" s="30">
        <v>171801881672</v>
      </c>
      <c r="AA728" s="31" t="s">
        <v>270</v>
      </c>
      <c r="AB728" t="s">
        <v>1810</v>
      </c>
      <c r="AC728">
        <v>2021</v>
      </c>
      <c r="AD728">
        <v>2023</v>
      </c>
      <c r="AF728" s="37">
        <f>VLOOKUP(AB728,Sheet2!$C$3:$E$8,3,FALSE)</f>
        <v>0.1</v>
      </c>
      <c r="AG728" s="11">
        <f t="shared" si="22"/>
        <v>53.82</v>
      </c>
    </row>
    <row r="729" spans="1:33">
      <c r="A729" s="2">
        <f t="shared" si="23"/>
        <v>726</v>
      </c>
      <c r="B729" s="2">
        <v>60</v>
      </c>
      <c r="C729" s="3" t="s">
        <v>268</v>
      </c>
      <c r="D729" s="4" t="s">
        <v>306</v>
      </c>
      <c r="E729" s="4" t="s">
        <v>1299</v>
      </c>
      <c r="F729" s="2">
        <v>2249</v>
      </c>
      <c r="G729" s="6"/>
      <c r="H729" s="33">
        <v>5</v>
      </c>
      <c r="I729" s="4" t="s">
        <v>22</v>
      </c>
      <c r="J729" s="15">
        <v>7.17</v>
      </c>
      <c r="K729" s="16">
        <v>35.85</v>
      </c>
      <c r="L729" s="17">
        <v>73181600</v>
      </c>
      <c r="M729" s="18">
        <v>0.25</v>
      </c>
      <c r="N729" s="16"/>
      <c r="O729" s="16"/>
      <c r="P729" s="16"/>
      <c r="Q729" s="18">
        <v>0.1</v>
      </c>
      <c r="R729" s="16"/>
      <c r="S729" s="19">
        <v>0.18</v>
      </c>
      <c r="T729" s="16" t="s">
        <v>36</v>
      </c>
      <c r="U729" s="20">
        <v>8.9625000000000004</v>
      </c>
      <c r="V729" s="21"/>
      <c r="W729" s="21">
        <v>0.8962500000000001</v>
      </c>
      <c r="X729" s="21">
        <v>8.2275749999999999</v>
      </c>
      <c r="Y729" s="22">
        <v>18.086325000000002</v>
      </c>
      <c r="Z729" s="30">
        <v>171802178892</v>
      </c>
      <c r="AA729" s="31" t="s">
        <v>307</v>
      </c>
      <c r="AB729" t="s">
        <v>1810</v>
      </c>
      <c r="AC729">
        <v>2021</v>
      </c>
      <c r="AD729">
        <v>2023</v>
      </c>
      <c r="AF729" s="37">
        <f>VLOOKUP(AB729,Sheet2!$C$3:$E$8,3,FALSE)</f>
        <v>0.1</v>
      </c>
      <c r="AG729" s="11">
        <f t="shared" si="22"/>
        <v>32.265000000000001</v>
      </c>
    </row>
    <row r="730" spans="1:33">
      <c r="A730" s="2">
        <f t="shared" si="23"/>
        <v>727</v>
      </c>
      <c r="B730" s="2">
        <v>218</v>
      </c>
      <c r="C730" s="3" t="s">
        <v>395</v>
      </c>
      <c r="D730" s="4" t="s">
        <v>409</v>
      </c>
      <c r="E730" s="4" t="s">
        <v>1395</v>
      </c>
      <c r="F730" s="2">
        <v>2876</v>
      </c>
      <c r="G730" s="6"/>
      <c r="H730" s="33">
        <v>2</v>
      </c>
      <c r="I730" s="4" t="s">
        <v>22</v>
      </c>
      <c r="J730" s="15">
        <v>10.385</v>
      </c>
      <c r="K730" s="16">
        <v>20.77</v>
      </c>
      <c r="L730" s="17">
        <v>73181110</v>
      </c>
      <c r="M730" s="18">
        <v>0.15</v>
      </c>
      <c r="N730" s="16"/>
      <c r="O730" s="16"/>
      <c r="P730" s="16"/>
      <c r="Q730" s="18">
        <v>0.1</v>
      </c>
      <c r="R730" s="16"/>
      <c r="S730" s="19">
        <v>0.18</v>
      </c>
      <c r="T730" s="16" t="s">
        <v>36</v>
      </c>
      <c r="U730" s="20">
        <v>3.1154999999999999</v>
      </c>
      <c r="V730" s="21"/>
      <c r="W730" s="21">
        <v>0.31154999999999999</v>
      </c>
      <c r="X730" s="21">
        <v>4.3554690000000003</v>
      </c>
      <c r="Y730" s="22">
        <v>7.7825190000000006</v>
      </c>
      <c r="Z730" s="30">
        <v>171902723882</v>
      </c>
      <c r="AA730" s="31" t="s">
        <v>402</v>
      </c>
      <c r="AB730" t="s">
        <v>1813</v>
      </c>
      <c r="AC730">
        <v>2021</v>
      </c>
      <c r="AD730">
        <v>2023</v>
      </c>
      <c r="AF730" s="37">
        <f>VLOOKUP(AB730,Sheet2!$C$3:$E$8,3,FALSE)</f>
        <v>0.3</v>
      </c>
      <c r="AG730" s="11">
        <f t="shared" si="22"/>
        <v>14.538999999999998</v>
      </c>
    </row>
    <row r="732" spans="1:33">
      <c r="A732">
        <v>216</v>
      </c>
    </row>
    <row r="733" spans="1:33">
      <c r="A733">
        <f>A732+A730</f>
        <v>943</v>
      </c>
    </row>
  </sheetData>
  <autoFilter ref="A3:AG730" xr:uid="{4E972654-0E69-4760-AE18-DF596404B7B2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8CDC-2185-4B32-A78C-8D80C08479A2}">
  <dimension ref="C3:F20"/>
  <sheetViews>
    <sheetView tabSelected="1" workbookViewId="0">
      <selection activeCell="G19" sqref="G19"/>
    </sheetView>
  </sheetViews>
  <sheetFormatPr defaultRowHeight="15"/>
  <cols>
    <col min="3" max="3" width="11" bestFit="1" customWidth="1"/>
    <col min="4" max="4" width="24.140625" bestFit="1" customWidth="1"/>
    <col min="5" max="5" width="15.7109375" style="37" bestFit="1" customWidth="1"/>
    <col min="6" max="6" width="12.7109375" style="11" customWidth="1"/>
  </cols>
  <sheetData>
    <row r="3" spans="3:6">
      <c r="C3" s="39" t="s">
        <v>1815</v>
      </c>
      <c r="D3" s="40" t="s">
        <v>1817</v>
      </c>
      <c r="E3" s="41" t="s">
        <v>1824</v>
      </c>
      <c r="F3" s="42" t="s">
        <v>1825</v>
      </c>
    </row>
    <row r="4" spans="3:6">
      <c r="C4" s="35" t="s">
        <v>1812</v>
      </c>
      <c r="D4" s="36">
        <v>986481076.49999845</v>
      </c>
      <c r="E4" s="37">
        <v>1</v>
      </c>
      <c r="F4" s="11">
        <f>D4*(1-E4)</f>
        <v>0</v>
      </c>
    </row>
    <row r="5" spans="3:6">
      <c r="C5" s="35" t="s">
        <v>1810</v>
      </c>
      <c r="D5" s="36">
        <v>116538819.84999999</v>
      </c>
      <c r="E5" s="37">
        <v>0.1</v>
      </c>
      <c r="F5" s="11">
        <f t="shared" ref="F5:F8" si="0">D5*(1-E5)</f>
        <v>104884937.86499999</v>
      </c>
    </row>
    <row r="6" spans="3:6">
      <c r="C6" s="35" t="s">
        <v>1813</v>
      </c>
      <c r="D6" s="36">
        <v>5819677.049999997</v>
      </c>
      <c r="E6" s="37">
        <v>0.3</v>
      </c>
      <c r="F6" s="11">
        <f t="shared" si="0"/>
        <v>4073773.9349999977</v>
      </c>
    </row>
    <row r="7" spans="3:6">
      <c r="C7" s="35" t="s">
        <v>1811</v>
      </c>
      <c r="D7" s="36">
        <v>885457.05</v>
      </c>
      <c r="E7" s="37">
        <v>0.5</v>
      </c>
      <c r="F7" s="11">
        <f t="shared" si="0"/>
        <v>442728.52500000002</v>
      </c>
    </row>
    <row r="8" spans="3:6">
      <c r="C8" s="35" t="s">
        <v>1814</v>
      </c>
      <c r="D8" s="36">
        <v>649529.46</v>
      </c>
      <c r="E8" s="37">
        <v>0.5</v>
      </c>
      <c r="F8" s="11">
        <f t="shared" si="0"/>
        <v>324764.73</v>
      </c>
    </row>
    <row r="9" spans="3:6">
      <c r="D9" s="43">
        <f>SUM(D4:D8)</f>
        <v>1110374559.9099984</v>
      </c>
      <c r="E9" s="38"/>
      <c r="F9" s="43">
        <f>SUM(F4:F8)</f>
        <v>109726205.05500001</v>
      </c>
    </row>
    <row r="15" spans="3:6">
      <c r="E15" s="38" t="s">
        <v>1828</v>
      </c>
      <c r="F15" s="48" t="s">
        <v>1825</v>
      </c>
    </row>
    <row r="16" spans="3:6">
      <c r="D16" t="s">
        <v>1827</v>
      </c>
      <c r="E16" s="44">
        <f>D9</f>
        <v>1110374559.9099984</v>
      </c>
      <c r="F16" s="11">
        <f>'IMPORT BoE required.'!AG2</f>
        <v>400691739.71499908</v>
      </c>
    </row>
    <row r="17" spans="4:6">
      <c r="D17" t="s">
        <v>1826</v>
      </c>
      <c r="E17" s="11">
        <f>[1]Sheet3!$C$8</f>
        <v>584150134.1099999</v>
      </c>
      <c r="F17" s="11">
        <f>[1]Working!$BA$1</f>
        <v>577807463.02364028</v>
      </c>
    </row>
    <row r="18" spans="4:6">
      <c r="E18" s="45">
        <f>SUM(E16:E17)</f>
        <v>1694524694.0199983</v>
      </c>
      <c r="F18" s="45">
        <f>SUM(F16:F17)</f>
        <v>978499202.73863935</v>
      </c>
    </row>
    <row r="19" spans="4:6">
      <c r="F19" s="11">
        <f>ROUND(F18,-5)</f>
        <v>978500000</v>
      </c>
    </row>
    <row r="20" spans="4:6">
      <c r="F20" s="11">
        <f>F19*0.9</f>
        <v>880650000</v>
      </c>
    </row>
  </sheetData>
  <autoFilter ref="C3:F8" xr:uid="{CB6A8CDC-2185-4B32-A78C-8D80C08479A2}">
    <sortState xmlns:xlrd2="http://schemas.microsoft.com/office/spreadsheetml/2017/richdata2" ref="C4:F8">
      <sortCondition descending="1" ref="D3:D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IMPORT BoE required.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TALATI</dc:creator>
  <cp:lastModifiedBy>Abhinav Chaturvedi</cp:lastModifiedBy>
  <cp:lastPrinted>2024-06-30T06:46:43Z</cp:lastPrinted>
  <dcterms:created xsi:type="dcterms:W3CDTF">2024-05-16T06:43:49Z</dcterms:created>
  <dcterms:modified xsi:type="dcterms:W3CDTF">2024-11-13T05:37:32Z</dcterms:modified>
</cp:coreProperties>
</file>