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les For Review\Anuj Sharma\BPTP Amstoria\WORKING\"/>
    </mc:Choice>
  </mc:AlternateContent>
  <bookViews>
    <workbookView xWindow="0" yWindow="0" windowWidth="24000" windowHeight="11025" tabRatio="587" activeTab="6"/>
  </bookViews>
  <sheets>
    <sheet name="Sheet4" sheetId="43" r:id="rId1"/>
    <sheet name="Amstoria Inventory" sheetId="40" r:id="rId2"/>
    <sheet name="Area" sheetId="34" r:id="rId3"/>
    <sheet name="Sheet2" sheetId="38" r:id="rId4"/>
    <sheet name="Sheet6" sheetId="41" r:id="rId5"/>
    <sheet name="Inventory calculation" sheetId="11" r:id="rId6"/>
    <sheet name="Civil work" sheetId="12" r:id="rId7"/>
    <sheet name="Tower Details" sheetId="19" r:id="rId8"/>
    <sheet name="Sheet1" sheetId="33" r:id="rId9"/>
    <sheet name="Sheet3" sheetId="39" r:id="rId10"/>
  </sheets>
  <externalReferences>
    <externalReference r:id="rId11"/>
  </externalReferences>
  <definedNames>
    <definedName name="_1Excel_BuiltIn_Print_Area_1">#REF!</definedName>
    <definedName name="_xlnm._FilterDatabase" localSheetId="1" hidden="1">'Amstoria Inventory'!$A$1:$G$886</definedName>
    <definedName name="_xlnm._FilterDatabase" localSheetId="5" hidden="1">'Inventory calculation'!$D$10:$L$19</definedName>
    <definedName name="_xlnm._FilterDatabase" localSheetId="9" hidden="1">Sheet3!$F$5:$K$59</definedName>
    <definedName name="Excel_BuiltIn__FilterDatabase_1">#REF!</definedName>
    <definedName name="View5">[1]hidnSheetNew!$C$2:$C$3</definedName>
  </definedNames>
  <calcPr calcId="152511"/>
  <pivotCaches>
    <pivotCache cacheId="0" r:id="rId12"/>
    <pivotCache cacheId="1" r:id="rId13"/>
  </pivotCaches>
</workbook>
</file>

<file path=xl/calcChain.xml><?xml version="1.0" encoding="utf-8"?>
<calcChain xmlns="http://schemas.openxmlformats.org/spreadsheetml/2006/main">
  <c r="K22" i="41" l="1"/>
  <c r="L22" i="41"/>
  <c r="H2" i="12"/>
  <c r="E29" i="41" l="1"/>
  <c r="D29" i="41"/>
  <c r="F28" i="41"/>
  <c r="F27" i="41"/>
  <c r="F29" i="41" s="1"/>
  <c r="F25" i="41"/>
  <c r="F23" i="41"/>
  <c r="F22" i="41"/>
  <c r="F20" i="41"/>
  <c r="F19" i="41"/>
  <c r="F17" i="41"/>
  <c r="F16" i="41"/>
  <c r="E28" i="41"/>
  <c r="E27" i="41"/>
  <c r="E25" i="41"/>
  <c r="E23" i="41"/>
  <c r="E22" i="41"/>
  <c r="E20" i="41"/>
  <c r="E19" i="41"/>
  <c r="E17" i="41"/>
  <c r="E16" i="41"/>
  <c r="C29" i="41"/>
  <c r="J882" i="40" l="1"/>
  <c r="E20" i="12"/>
  <c r="H27" i="12"/>
  <c r="C17" i="43"/>
  <c r="C16" i="43"/>
  <c r="C14" i="43"/>
  <c r="C12" i="43"/>
  <c r="C11" i="43"/>
  <c r="C9" i="43"/>
  <c r="C8" i="43"/>
  <c r="C6" i="43"/>
  <c r="C5" i="43"/>
  <c r="O9" i="12" l="1"/>
  <c r="N8" i="12"/>
  <c r="N4" i="12"/>
  <c r="G888" i="40"/>
  <c r="F888" i="40"/>
  <c r="W25" i="38" l="1"/>
  <c r="W23" i="38"/>
  <c r="W22" i="38"/>
  <c r="W20" i="38" l="1"/>
  <c r="W18" i="38"/>
  <c r="C18" i="38" l="1"/>
  <c r="I12" i="38"/>
  <c r="J12" i="38" s="1"/>
  <c r="K7" i="38"/>
  <c r="K8" i="38"/>
  <c r="K9" i="38"/>
  <c r="K10" i="38"/>
  <c r="K11" i="38"/>
  <c r="K6" i="38"/>
  <c r="J7" i="38"/>
  <c r="J8" i="38"/>
  <c r="J9" i="38"/>
  <c r="J10" i="38"/>
  <c r="J11" i="38"/>
  <c r="J6" i="38"/>
  <c r="I7" i="38"/>
  <c r="I8" i="38"/>
  <c r="I9" i="38"/>
  <c r="I10" i="38"/>
  <c r="I11" i="38"/>
  <c r="I6" i="38"/>
  <c r="Y11" i="38"/>
  <c r="Y8" i="38"/>
  <c r="Y9" i="38"/>
  <c r="X10" i="38"/>
  <c r="K12" i="38" l="1"/>
  <c r="O19" i="33"/>
  <c r="F12" i="11" l="1"/>
  <c r="F13" i="11"/>
  <c r="F14" i="11"/>
  <c r="F15" i="11"/>
  <c r="F16" i="11"/>
  <c r="F17" i="11"/>
  <c r="F11" i="11"/>
  <c r="L6" i="34"/>
  <c r="L7" i="34"/>
  <c r="L9" i="34"/>
  <c r="L10" i="34"/>
  <c r="R7" i="34"/>
  <c r="T9" i="34"/>
  <c r="M18" i="34"/>
  <c r="M15" i="34"/>
  <c r="J10" i="34"/>
  <c r="J7" i="34"/>
  <c r="J9" i="34"/>
  <c r="J6" i="34"/>
  <c r="S7" i="34" l="1"/>
  <c r="Q7" i="34"/>
  <c r="U9" i="34"/>
  <c r="U7" i="34"/>
  <c r="T7" i="34"/>
  <c r="M16" i="34"/>
  <c r="M17" i="34"/>
  <c r="M19" i="34" s="1"/>
  <c r="O19" i="34" s="1"/>
  <c r="R10" i="34"/>
  <c r="R9" i="34"/>
  <c r="Q10" i="34"/>
  <c r="S9" i="34"/>
  <c r="S6" i="34"/>
  <c r="T10" i="34"/>
  <c r="Q9" i="34"/>
  <c r="S10" i="34"/>
  <c r="U10" i="34"/>
  <c r="T6" i="34"/>
  <c r="Q6" i="34"/>
  <c r="R6" i="34"/>
  <c r="U6" i="34"/>
  <c r="H11" i="34"/>
  <c r="O10" i="34" l="1"/>
  <c r="V10" i="34" s="1"/>
  <c r="O9" i="34"/>
  <c r="V9" i="34" s="1"/>
  <c r="O7" i="34"/>
  <c r="V7" i="34" s="1"/>
  <c r="O6" i="34"/>
  <c r="V6" i="34" s="1"/>
  <c r="Q11" i="34" l="1"/>
  <c r="T11" i="34"/>
  <c r="S11" i="34"/>
  <c r="U11" i="34"/>
  <c r="U12" i="34" s="1"/>
  <c r="R11" i="34"/>
  <c r="V11" i="34"/>
  <c r="S12" i="34" l="1"/>
  <c r="S18" i="34"/>
  <c r="U19" i="34"/>
  <c r="V12" i="34"/>
  <c r="V16" i="34"/>
  <c r="T12" i="34"/>
  <c r="E7" i="12"/>
  <c r="X17" i="33"/>
  <c r="S6" i="33"/>
  <c r="G6" i="33"/>
  <c r="O5" i="33"/>
  <c r="L5" i="33"/>
  <c r="H5" i="33"/>
  <c r="I5" i="33" s="1"/>
  <c r="Q5" i="33" s="1"/>
  <c r="O4" i="33"/>
  <c r="L4" i="33"/>
  <c r="H4" i="33"/>
  <c r="H6" i="33" s="1"/>
  <c r="AB3" i="33"/>
  <c r="Z3" i="33"/>
  <c r="Z4" i="33" s="1"/>
  <c r="X3" i="33"/>
  <c r="O3" i="33"/>
  <c r="L3" i="33"/>
  <c r="H3" i="33"/>
  <c r="I3" i="33" s="1"/>
  <c r="Z10" i="33" l="1"/>
  <c r="R5" i="33"/>
  <c r="T5" i="33"/>
  <c r="U5" i="33" s="1"/>
  <c r="Q3" i="33"/>
  <c r="I6" i="33"/>
  <c r="I4" i="33"/>
  <c r="Q4" i="33" s="1"/>
  <c r="E29" i="12"/>
  <c r="T3" i="33" l="1"/>
  <c r="Q6" i="33"/>
  <c r="AB9" i="33" s="1"/>
  <c r="R3" i="33"/>
  <c r="R4" i="33"/>
  <c r="T4" i="33" s="1"/>
  <c r="U4" i="33" s="1"/>
  <c r="U3" i="33" l="1"/>
  <c r="U6" i="33" s="1"/>
  <c r="AB4" i="33" s="1"/>
  <c r="AB5" i="33" s="1"/>
  <c r="AB6" i="33" s="1"/>
  <c r="T6" i="33"/>
  <c r="R6" i="33"/>
  <c r="F29" i="12"/>
  <c r="F28" i="12"/>
  <c r="I5" i="12"/>
  <c r="F20" i="12"/>
  <c r="J17" i="11"/>
  <c r="L17" i="11" s="1"/>
  <c r="J16" i="11"/>
  <c r="L16" i="11" s="1"/>
  <c r="J15" i="11"/>
  <c r="L15" i="11" s="1"/>
  <c r="J14" i="11"/>
  <c r="L14" i="11" s="1"/>
  <c r="J13" i="11"/>
  <c r="L13" i="11" s="1"/>
  <c r="J12" i="11"/>
  <c r="K12" i="11" s="1"/>
  <c r="G17" i="11"/>
  <c r="G16" i="11"/>
  <c r="G15" i="11"/>
  <c r="G14" i="11"/>
  <c r="G13" i="11"/>
  <c r="G12" i="11"/>
  <c r="F26" i="12"/>
  <c r="F24" i="12"/>
  <c r="AB7" i="33" l="1"/>
  <c r="AB8" i="33"/>
  <c r="L12" i="11"/>
  <c r="K15" i="11"/>
  <c r="K17" i="11"/>
  <c r="K14" i="11"/>
  <c r="K13" i="11"/>
  <c r="K16" i="11"/>
  <c r="J13" i="19"/>
  <c r="F25" i="12" l="1"/>
  <c r="F21" i="12" l="1"/>
  <c r="E8" i="12" l="1"/>
  <c r="E9" i="12" s="1"/>
  <c r="H22" i="12"/>
  <c r="I2" i="12"/>
  <c r="F22" i="12"/>
  <c r="G11" i="11"/>
  <c r="J2" i="12" l="1"/>
  <c r="H14" i="12"/>
  <c r="J14" i="12" s="1"/>
  <c r="D14" i="12"/>
  <c r="F14" i="12" s="1"/>
  <c r="I18" i="11"/>
  <c r="J11" i="11"/>
  <c r="K11" i="11" s="1"/>
  <c r="I6" i="12" l="1"/>
  <c r="I8" i="12" s="1"/>
  <c r="P17" i="12"/>
  <c r="K18" i="11"/>
  <c r="L11" i="11"/>
  <c r="L18" i="11" s="1"/>
  <c r="M14" i="12"/>
  <c r="J18" i="11"/>
  <c r="J19" i="11" s="1"/>
  <c r="M17" i="12" l="1"/>
  <c r="M18" i="12" s="1"/>
  <c r="P18" i="12"/>
  <c r="M19" i="12" l="1"/>
  <c r="M20" i="12"/>
  <c r="M22" i="12" l="1"/>
  <c r="P19" i="12" l="1"/>
  <c r="P22" i="12" s="1"/>
  <c r="P24" i="12" s="1"/>
  <c r="P26" i="12" s="1"/>
  <c r="R8" i="12"/>
  <c r="P25" i="12" l="1"/>
</calcChain>
</file>

<file path=xl/sharedStrings.xml><?xml version="1.0" encoding="utf-8"?>
<sst xmlns="http://schemas.openxmlformats.org/spreadsheetml/2006/main" count="3871" uniqueCount="1077">
  <si>
    <t>Saleable area per DU
(In Sq Mt)</t>
  </si>
  <si>
    <t>Saleable area per DU
(In Sqft)</t>
  </si>
  <si>
    <t>A</t>
  </si>
  <si>
    <t>B</t>
  </si>
  <si>
    <t>C</t>
  </si>
  <si>
    <t>D</t>
  </si>
  <si>
    <t>Total</t>
  </si>
  <si>
    <t>acre</t>
  </si>
  <si>
    <t>sq.mtr</t>
  </si>
  <si>
    <t>Area</t>
  </si>
  <si>
    <t>Circle Value</t>
  </si>
  <si>
    <t>FMV</t>
  </si>
  <si>
    <t>rate</t>
  </si>
  <si>
    <t>Building</t>
  </si>
  <si>
    <t>Far</t>
  </si>
  <si>
    <t>Non Far</t>
  </si>
  <si>
    <t>Rate</t>
  </si>
  <si>
    <t>Value</t>
  </si>
  <si>
    <t>Total Cons</t>
  </si>
  <si>
    <t>sq.ft</t>
  </si>
  <si>
    <t>per sq.ft</t>
  </si>
  <si>
    <t>a</t>
  </si>
  <si>
    <t>b</t>
  </si>
  <si>
    <t>c</t>
  </si>
  <si>
    <t>d</t>
  </si>
  <si>
    <t>FAR</t>
  </si>
  <si>
    <t>Built up</t>
  </si>
  <si>
    <t>e</t>
  </si>
  <si>
    <t>NON FAR</t>
  </si>
  <si>
    <t>round off</t>
  </si>
  <si>
    <t>RV</t>
  </si>
  <si>
    <t>DV</t>
  </si>
  <si>
    <t>Tower</t>
  </si>
  <si>
    <t>Grand Total</t>
  </si>
  <si>
    <t>Row Labels</t>
  </si>
  <si>
    <t>Permissible FAR</t>
  </si>
  <si>
    <t>Land value</t>
  </si>
  <si>
    <t>original rate</t>
  </si>
  <si>
    <t>after disc.</t>
  </si>
  <si>
    <t>Aesthetic</t>
  </si>
  <si>
    <t>sq.yds</t>
  </si>
  <si>
    <t>Floors</t>
  </si>
  <si>
    <t>S.no.</t>
  </si>
  <si>
    <t>Proposed Green Area</t>
  </si>
  <si>
    <t>Required Green Area</t>
  </si>
  <si>
    <t>land rate</t>
  </si>
  <si>
    <t>cons rate</t>
  </si>
  <si>
    <t>INR per sq.yds</t>
  </si>
  <si>
    <t>FSI</t>
  </si>
  <si>
    <t>TOTAL</t>
  </si>
  <si>
    <t>Total No. of DU in each Tower</t>
  </si>
  <si>
    <t>Total Saleable area  
(in sq. ft.)</t>
  </si>
  <si>
    <t>Calculation</t>
  </si>
  <si>
    <t>Staus</t>
  </si>
  <si>
    <t>Status</t>
  </si>
  <si>
    <t>Proposed GC</t>
  </si>
  <si>
    <t>B2</t>
  </si>
  <si>
    <t>C2</t>
  </si>
  <si>
    <t>2B+G+32</t>
  </si>
  <si>
    <t>2B+G+30</t>
  </si>
  <si>
    <t>Non FAR</t>
  </si>
  <si>
    <t>-</t>
  </si>
  <si>
    <t>M/S GANNON DUNKERLEY CO. LTD.</t>
  </si>
  <si>
    <t>Sr. No.</t>
  </si>
  <si>
    <t>Block Name</t>
  </si>
  <si>
    <t>Total Floors</t>
  </si>
  <si>
    <t>Height 
(in ft.)</t>
  </si>
  <si>
    <t>Type of Structure</t>
  </si>
  <si>
    <t>Built-up Area 
(in sq mtr)</t>
  </si>
  <si>
    <t>Built-up area 
(in sq ft.)</t>
  </si>
  <si>
    <t>Total Built-up Area</t>
  </si>
  <si>
    <t xml:space="preserve">Year of Construction 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</si>
  <si>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</si>
  <si>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</si>
  <si>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</si>
  <si>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</si>
  <si>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</si>
  <si>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(INR per sq feet)</t>
  </si>
  <si>
    <t>Gross Replacement value
(INR)</t>
  </si>
  <si>
    <t xml:space="preserve">Depreciation
(INR) </t>
  </si>
  <si>
    <t>Deterioration</t>
  </si>
  <si>
    <t>Depreciated Replacement Cost
(INR)</t>
  </si>
  <si>
    <t>Fair Market Value         (INR)</t>
  </si>
  <si>
    <t>Land Area in Sq.yds.</t>
  </si>
  <si>
    <t>Land Area in Sq.mtr.</t>
  </si>
  <si>
    <t>Govt. Rate per sq.mtr.</t>
  </si>
  <si>
    <t xml:space="preserve">Govt. Value </t>
  </si>
  <si>
    <t>Market Rate per sq.yds.</t>
  </si>
  <si>
    <t>Market Value</t>
  </si>
  <si>
    <t>Tower 1</t>
  </si>
  <si>
    <t>RCC Structure</t>
  </si>
  <si>
    <t>Tower 2</t>
  </si>
  <si>
    <t xml:space="preserve">Total Value - </t>
  </si>
  <si>
    <t>L&amp;B</t>
  </si>
  <si>
    <t>Tower 3</t>
  </si>
  <si>
    <t>Remarks:</t>
  </si>
  <si>
    <t>1. All the details pertaining to the building area statement such as area, floor, etc has been taken from the documents provided to us.</t>
  </si>
  <si>
    <t xml:space="preserve">2.The maintenance of the building was average as per site survey observation from external. </t>
  </si>
  <si>
    <t>Insurance</t>
  </si>
  <si>
    <t>3. Age of construction taken from the information as per documents provided to us.</t>
  </si>
  <si>
    <t>Diff. in value</t>
  </si>
  <si>
    <t>4. The Valuation is done by considering the depreciated replacement cost and while calculating D.R.C. 10% salvage value is considered.</t>
  </si>
  <si>
    <t>INR per acre</t>
  </si>
  <si>
    <t>per sq.yds</t>
  </si>
  <si>
    <t>For each type</t>
  </si>
  <si>
    <t>S.no</t>
  </si>
  <si>
    <t>Type  of Plot</t>
  </si>
  <si>
    <t>Total No. of Plots</t>
  </si>
  <si>
    <t xml:space="preserve">Plot Size </t>
  </si>
  <si>
    <t xml:space="preserve">Proposed Ground coverage </t>
  </si>
  <si>
    <t>Permissible FAR Area
(2.64)</t>
  </si>
  <si>
    <t>Proposed FAR Area</t>
  </si>
  <si>
    <t>Built up Area</t>
  </si>
  <si>
    <t>Non FAR Area</t>
  </si>
  <si>
    <t xml:space="preserve"> Sq.mtr</t>
  </si>
  <si>
    <t>Symphony</t>
  </si>
  <si>
    <t>Melody</t>
  </si>
  <si>
    <t>Harmony</t>
  </si>
  <si>
    <t>A3</t>
  </si>
  <si>
    <t>Euphony</t>
  </si>
  <si>
    <t>Permissible Ground coverage 
(65%)</t>
  </si>
  <si>
    <t>Total No. of Flats</t>
  </si>
  <si>
    <t>Plot type</t>
  </si>
  <si>
    <t>Block</t>
  </si>
  <si>
    <t>No. of plots</t>
  </si>
  <si>
    <t>Units in each plot</t>
  </si>
  <si>
    <t>per sqft</t>
  </si>
  <si>
    <r>
      <t xml:space="preserve"> @Rs.9,500/- per sq. ft. on super built up area
</t>
    </r>
    <r>
      <rPr>
        <b/>
        <sz val="11"/>
        <color indexed="8"/>
        <rFont val="Calibri"/>
        <family val="2"/>
      </rPr>
      <t xml:space="preserve"> (In Cr.)</t>
    </r>
  </si>
  <si>
    <r>
      <t xml:space="preserve"> @Rs.10,500/- per sq. ft. on super built up area</t>
    </r>
    <r>
      <rPr>
        <b/>
        <sz val="11"/>
        <color indexed="8"/>
        <rFont val="Calibri"/>
        <family val="2"/>
      </rPr>
      <t xml:space="preserve"> 
(in Cr.)</t>
    </r>
  </si>
  <si>
    <t xml:space="preserve">Sale Deed </t>
  </si>
  <si>
    <t>Given</t>
  </si>
  <si>
    <t>Acre</t>
  </si>
  <si>
    <t>sq.mt</t>
  </si>
  <si>
    <t>Kanal</t>
  </si>
  <si>
    <t>Sq.mt</t>
  </si>
  <si>
    <t>Marla</t>
  </si>
  <si>
    <t>Sarsai</t>
  </si>
  <si>
    <t>Sq.ft</t>
  </si>
  <si>
    <t>sq.fts</t>
  </si>
  <si>
    <t>Sq. yds</t>
  </si>
  <si>
    <t>Total Area</t>
  </si>
  <si>
    <t>Location</t>
  </si>
  <si>
    <t>Project</t>
  </si>
  <si>
    <t>Unit Description</t>
  </si>
  <si>
    <t>Saleable Area in Sq. ft.</t>
  </si>
  <si>
    <t>Carpet Area in Sq. ft.</t>
  </si>
  <si>
    <t>GURGAON</t>
  </si>
  <si>
    <t>BPTP Amstoria Verti-Greens</t>
  </si>
  <si>
    <t>T1-4601</t>
  </si>
  <si>
    <t>T1-4501</t>
  </si>
  <si>
    <t>T1-4401</t>
  </si>
  <si>
    <t>T1-4301</t>
  </si>
  <si>
    <t>T1-4201</t>
  </si>
  <si>
    <t>T1-4101</t>
  </si>
  <si>
    <t>T1-4001</t>
  </si>
  <si>
    <t>T1-3901</t>
  </si>
  <si>
    <t>T1-3701</t>
  </si>
  <si>
    <t>T1-3601</t>
  </si>
  <si>
    <t>T1-3501</t>
  </si>
  <si>
    <t>T1-3401</t>
  </si>
  <si>
    <t>T1-3301</t>
  </si>
  <si>
    <t>T1-3201</t>
  </si>
  <si>
    <t>T1-3101</t>
  </si>
  <si>
    <t>T1-3001</t>
  </si>
  <si>
    <t>T1-2901</t>
  </si>
  <si>
    <t>T1-2801</t>
  </si>
  <si>
    <t>T1-2701</t>
  </si>
  <si>
    <t>T1-2601</t>
  </si>
  <si>
    <t>T1-2501</t>
  </si>
  <si>
    <t>T1-2401</t>
  </si>
  <si>
    <t>T1-2301</t>
  </si>
  <si>
    <t>T1-2201</t>
  </si>
  <si>
    <t>T1-2101</t>
  </si>
  <si>
    <t>T1-2001</t>
  </si>
  <si>
    <t>T1-1801</t>
  </si>
  <si>
    <t>T1-1701</t>
  </si>
  <si>
    <t>T1-1601</t>
  </si>
  <si>
    <t>T1-1501</t>
  </si>
  <si>
    <t>T1-1401</t>
  </si>
  <si>
    <t>T1-1201</t>
  </si>
  <si>
    <t>T1-1101</t>
  </si>
  <si>
    <t>T1-1001</t>
  </si>
  <si>
    <t>T1-901</t>
  </si>
  <si>
    <t>T1-801</t>
  </si>
  <si>
    <t>T1-701</t>
  </si>
  <si>
    <t>T1-601</t>
  </si>
  <si>
    <t>T1-501</t>
  </si>
  <si>
    <t>T1-401</t>
  </si>
  <si>
    <t>T1-301</t>
  </si>
  <si>
    <t>T1-201</t>
  </si>
  <si>
    <t>T1-101</t>
  </si>
  <si>
    <t>T1-4602</t>
  </si>
  <si>
    <t>T1-4502</t>
  </si>
  <si>
    <t>T1-4402</t>
  </si>
  <si>
    <t>T1-4302</t>
  </si>
  <si>
    <t>T1-4202</t>
  </si>
  <si>
    <t>T1-4102</t>
  </si>
  <si>
    <t>T1-4002</t>
  </si>
  <si>
    <t>T1-3902</t>
  </si>
  <si>
    <t>T1-3802</t>
  </si>
  <si>
    <t>T1-3702</t>
  </si>
  <si>
    <t>T1-3602</t>
  </si>
  <si>
    <t>T1-3502</t>
  </si>
  <si>
    <t>T1-3402</t>
  </si>
  <si>
    <t>T1-3302</t>
  </si>
  <si>
    <t>T1-3202</t>
  </si>
  <si>
    <t>T1-3102</t>
  </si>
  <si>
    <t>T1-3002</t>
  </si>
  <si>
    <t>T1-2802</t>
  </si>
  <si>
    <t>T1-2702</t>
  </si>
  <si>
    <t>T1-2602</t>
  </si>
  <si>
    <t>T1-2502</t>
  </si>
  <si>
    <t>T1-2402</t>
  </si>
  <si>
    <t>T1-2302</t>
  </si>
  <si>
    <t>T1-2202</t>
  </si>
  <si>
    <t>T1-2102</t>
  </si>
  <si>
    <t>T1-2002</t>
  </si>
  <si>
    <t>T1-1902</t>
  </si>
  <si>
    <t>T1-1802</t>
  </si>
  <si>
    <t>T1-1702</t>
  </si>
  <si>
    <t>T1-1602</t>
  </si>
  <si>
    <t>T1-1502</t>
  </si>
  <si>
    <t>T1-1402</t>
  </si>
  <si>
    <t>T1-1202</t>
  </si>
  <si>
    <t>T1-1102</t>
  </si>
  <si>
    <t>T1-1002</t>
  </si>
  <si>
    <t>T1-902</t>
  </si>
  <si>
    <t>T1-802</t>
  </si>
  <si>
    <t>T1-702</t>
  </si>
  <si>
    <t>T1-602</t>
  </si>
  <si>
    <t>T1-502</t>
  </si>
  <si>
    <t>T1-402</t>
  </si>
  <si>
    <t>T1-302</t>
  </si>
  <si>
    <t>T1-202</t>
  </si>
  <si>
    <t>T1-102</t>
  </si>
  <si>
    <t>T1-4603</t>
  </si>
  <si>
    <t>T1-4503</t>
  </si>
  <si>
    <t>T1-4403</t>
  </si>
  <si>
    <t>T1-4303</t>
  </si>
  <si>
    <t>T1-4203</t>
  </si>
  <si>
    <t>T1-4103</t>
  </si>
  <si>
    <t>T1-4003</t>
  </si>
  <si>
    <t>T1-3903</t>
  </si>
  <si>
    <t>T1-3803</t>
  </si>
  <si>
    <t>T1-3703</t>
  </si>
  <si>
    <t>T1-3603</t>
  </si>
  <si>
    <t>T1-3503</t>
  </si>
  <si>
    <t>T1-3403</t>
  </si>
  <si>
    <t>T1-3303</t>
  </si>
  <si>
    <t>T1-3203</t>
  </si>
  <si>
    <t>T1-3103</t>
  </si>
  <si>
    <t>T1-3003</t>
  </si>
  <si>
    <t>T1-2903</t>
  </si>
  <si>
    <t>T1-2803</t>
  </si>
  <si>
    <t>T1-2703</t>
  </si>
  <si>
    <t>T1-2603</t>
  </si>
  <si>
    <t>T1-2503</t>
  </si>
  <si>
    <t>T1-2403</t>
  </si>
  <si>
    <t>T1-2303</t>
  </si>
  <si>
    <t>T1-2203</t>
  </si>
  <si>
    <t>T1-2103</t>
  </si>
  <si>
    <t>T1-2003</t>
  </si>
  <si>
    <t>T1-1903</t>
  </si>
  <si>
    <t>T1-1803</t>
  </si>
  <si>
    <t>T1-1703</t>
  </si>
  <si>
    <t>T1-1603</t>
  </si>
  <si>
    <t>T1-1503</t>
  </si>
  <si>
    <t>T1-1403</t>
  </si>
  <si>
    <t>T1-1203</t>
  </si>
  <si>
    <t>T1-1103</t>
  </si>
  <si>
    <t>T1-1003</t>
  </si>
  <si>
    <t>T1-903</t>
  </si>
  <si>
    <t>T1-803</t>
  </si>
  <si>
    <t>T1-703</t>
  </si>
  <si>
    <t>T1-603</t>
  </si>
  <si>
    <t>T1-503</t>
  </si>
  <si>
    <t>T1-403</t>
  </si>
  <si>
    <t>T1-303</t>
  </si>
  <si>
    <t>T1-203</t>
  </si>
  <si>
    <t>T1-103</t>
  </si>
  <si>
    <t>T1-4604</t>
  </si>
  <si>
    <t>T1-4504</t>
  </si>
  <si>
    <t>T1-4404</t>
  </si>
  <si>
    <t>T1-4304</t>
  </si>
  <si>
    <t>T1-4204</t>
  </si>
  <si>
    <t>T1-4104</t>
  </si>
  <si>
    <t>T1-4004</t>
  </si>
  <si>
    <t>T1-3904</t>
  </si>
  <si>
    <t>T1-3804</t>
  </si>
  <si>
    <t>T1-3704</t>
  </si>
  <si>
    <t>T1-3604</t>
  </si>
  <si>
    <t>T1-3504</t>
  </si>
  <si>
    <t>T1-3404</t>
  </si>
  <si>
    <t>T1-3304</t>
  </si>
  <si>
    <t>T1-3204</t>
  </si>
  <si>
    <t>T1-3104</t>
  </si>
  <si>
    <t>T1-3004</t>
  </si>
  <si>
    <t>T1-2904</t>
  </si>
  <si>
    <t>T1-2804</t>
  </si>
  <si>
    <t>T1-2704</t>
  </si>
  <si>
    <t>T1-2604</t>
  </si>
  <si>
    <t>T1-2504</t>
  </si>
  <si>
    <t>T1-2404</t>
  </si>
  <si>
    <t>T1-2304</t>
  </si>
  <si>
    <t>T1-2204</t>
  </si>
  <si>
    <t>T1-2104</t>
  </si>
  <si>
    <t>T1-2004</t>
  </si>
  <si>
    <t>T1-1904</t>
  </si>
  <si>
    <t>T1-1804</t>
  </si>
  <si>
    <t>T1-1704</t>
  </si>
  <si>
    <t>T1-1604</t>
  </si>
  <si>
    <t>T1-1504</t>
  </si>
  <si>
    <t>T1-1404</t>
  </si>
  <si>
    <t>T1-1204</t>
  </si>
  <si>
    <t>T1-1104</t>
  </si>
  <si>
    <t>T1-1004</t>
  </si>
  <si>
    <t>T1-904</t>
  </si>
  <si>
    <t>T1-804</t>
  </si>
  <si>
    <t>T1-704</t>
  </si>
  <si>
    <t>T1-604</t>
  </si>
  <si>
    <t>T1-504</t>
  </si>
  <si>
    <t>T1-404</t>
  </si>
  <si>
    <t>T1-304</t>
  </si>
  <si>
    <t>T1-204</t>
  </si>
  <si>
    <t>T1-104</t>
  </si>
  <si>
    <t>T2-4601</t>
  </si>
  <si>
    <t>T2-4501</t>
  </si>
  <si>
    <t>T2-4401</t>
  </si>
  <si>
    <t>T2-4301</t>
  </si>
  <si>
    <t>T2-4201</t>
  </si>
  <si>
    <t>T2-4101</t>
  </si>
  <si>
    <t>T2-4001</t>
  </si>
  <si>
    <t>T2-3901</t>
  </si>
  <si>
    <t>T2-3801</t>
  </si>
  <si>
    <t>T2-3701</t>
  </si>
  <si>
    <t>T2-3601</t>
  </si>
  <si>
    <t>T2-3501</t>
  </si>
  <si>
    <t>T2-3401</t>
  </si>
  <si>
    <t>T2-3301</t>
  </si>
  <si>
    <t>T2-3201</t>
  </si>
  <si>
    <t>T2-3101</t>
  </si>
  <si>
    <t>T2-3001</t>
  </si>
  <si>
    <t>T2-2901</t>
  </si>
  <si>
    <t>T2-2801</t>
  </si>
  <si>
    <t>T2-2701</t>
  </si>
  <si>
    <t>T2-2601</t>
  </si>
  <si>
    <t>T2-2501</t>
  </si>
  <si>
    <t>T2-2401</t>
  </si>
  <si>
    <t>T2-2301</t>
  </si>
  <si>
    <t>T2-2201</t>
  </si>
  <si>
    <t>T2-2101</t>
  </si>
  <si>
    <t>T2-2001</t>
  </si>
  <si>
    <t>T2-1901</t>
  </si>
  <si>
    <t>T2-1801</t>
  </si>
  <si>
    <t>T2-1701</t>
  </si>
  <si>
    <t>T2-1601</t>
  </si>
  <si>
    <t>T2-1501</t>
  </si>
  <si>
    <t>T2-1401</t>
  </si>
  <si>
    <t>T2-1201</t>
  </si>
  <si>
    <t>T2-1101</t>
  </si>
  <si>
    <t>T2-1001</t>
  </si>
  <si>
    <t>T2-901</t>
  </si>
  <si>
    <t>T2-801</t>
  </si>
  <si>
    <t>T2-701</t>
  </si>
  <si>
    <t>T2-601</t>
  </si>
  <si>
    <t>T2-501</t>
  </si>
  <si>
    <t>T2-401</t>
  </si>
  <si>
    <t>T2-301</t>
  </si>
  <si>
    <t>T2-201</t>
  </si>
  <si>
    <t>T2-101</t>
  </si>
  <si>
    <t>T2-4602</t>
  </si>
  <si>
    <t>T2-4502</t>
  </si>
  <si>
    <t>T2-4402</t>
  </si>
  <si>
    <t>T2-4302</t>
  </si>
  <si>
    <t>T2-4202</t>
  </si>
  <si>
    <t>T2-4102</t>
  </si>
  <si>
    <t>T2-4002</t>
  </si>
  <si>
    <t>T2-3902</t>
  </si>
  <si>
    <t>T2-3802</t>
  </si>
  <si>
    <t>T2-3702</t>
  </si>
  <si>
    <t>T2-3602</t>
  </si>
  <si>
    <t>T2-3502</t>
  </si>
  <si>
    <t>T2-3402</t>
  </si>
  <si>
    <t>T2-3302</t>
  </si>
  <si>
    <t>T2-3202</t>
  </si>
  <si>
    <t>T2-3102</t>
  </si>
  <si>
    <t>T2-3002</t>
  </si>
  <si>
    <t>T2-2902</t>
  </si>
  <si>
    <t>T2-2802</t>
  </si>
  <si>
    <t>T2-2702</t>
  </si>
  <si>
    <t>T2-2602</t>
  </si>
  <si>
    <t>T2-2502</t>
  </si>
  <si>
    <t>T2-2402</t>
  </si>
  <si>
    <t>T2-2302</t>
  </si>
  <si>
    <t>T2-2202</t>
  </si>
  <si>
    <t>T2-2102</t>
  </si>
  <si>
    <t>T2-2002</t>
  </si>
  <si>
    <t>T2-1902</t>
  </si>
  <si>
    <t>T2-1802</t>
  </si>
  <si>
    <t>T2-1702</t>
  </si>
  <si>
    <t>T2-1602</t>
  </si>
  <si>
    <t>T2-1502</t>
  </si>
  <si>
    <t>T2-1402</t>
  </si>
  <si>
    <t>T2-1202</t>
  </si>
  <si>
    <t>T2-1102</t>
  </si>
  <si>
    <t>T2-1002</t>
  </si>
  <si>
    <t>T2-902</t>
  </si>
  <si>
    <t>T2-802</t>
  </si>
  <si>
    <t>T2-702</t>
  </si>
  <si>
    <t>T2-602</t>
  </si>
  <si>
    <t>T2-502</t>
  </si>
  <si>
    <t>T2-402</t>
  </si>
  <si>
    <t>T2-302</t>
  </si>
  <si>
    <t>T2-202</t>
  </si>
  <si>
    <t>T2-102</t>
  </si>
  <si>
    <t>T2-4603</t>
  </si>
  <si>
    <t>T2-4503</t>
  </si>
  <si>
    <t>T2-4403</t>
  </si>
  <si>
    <t>T2-4303</t>
  </si>
  <si>
    <t>T2-4203</t>
  </si>
  <si>
    <t>T2-4103</t>
  </si>
  <si>
    <t>T2-4003</t>
  </si>
  <si>
    <t>T2-3903</t>
  </si>
  <si>
    <t>T2-3703</t>
  </si>
  <si>
    <t>T2-3603</t>
  </si>
  <si>
    <t>T2-3503</t>
  </si>
  <si>
    <t>T2-3403</t>
  </si>
  <si>
    <t>T2-3303</t>
  </si>
  <si>
    <t>T2-3203</t>
  </si>
  <si>
    <t>T2-3103</t>
  </si>
  <si>
    <t>T2-3003</t>
  </si>
  <si>
    <t>T2-2903</t>
  </si>
  <si>
    <t>T2-2803</t>
  </si>
  <si>
    <t>T2-2703</t>
  </si>
  <si>
    <t>T2-2603</t>
  </si>
  <si>
    <t>T2-2503</t>
  </si>
  <si>
    <t>T2-2403</t>
  </si>
  <si>
    <t>T2-2303</t>
  </si>
  <si>
    <t>T2-2203</t>
  </si>
  <si>
    <t>T2-2103</t>
  </si>
  <si>
    <t>T2-2003</t>
  </si>
  <si>
    <t>T2-1803</t>
  </si>
  <si>
    <t>T2-1703</t>
  </si>
  <si>
    <t>T2-1603</t>
  </si>
  <si>
    <t>T2-1503</t>
  </si>
  <si>
    <t>T2-1403</t>
  </si>
  <si>
    <t>T2-1203</t>
  </si>
  <si>
    <t>T2-1103</t>
  </si>
  <si>
    <t>T2-1003</t>
  </si>
  <si>
    <t>T2-903</t>
  </si>
  <si>
    <t>T2-803</t>
  </si>
  <si>
    <t>T2-703</t>
  </si>
  <si>
    <t>T2-603</t>
  </si>
  <si>
    <t>T2-503</t>
  </si>
  <si>
    <t>T2-403</t>
  </si>
  <si>
    <t>T2-303</t>
  </si>
  <si>
    <t>T2-203</t>
  </si>
  <si>
    <t>T2-103</t>
  </si>
  <si>
    <t>T2-4604</t>
  </si>
  <si>
    <t>T2-4504</t>
  </si>
  <si>
    <t>T2-4404</t>
  </si>
  <si>
    <t>T2-4304</t>
  </si>
  <si>
    <t>T2-4204</t>
  </si>
  <si>
    <t>T2-4104</t>
  </si>
  <si>
    <t>T2-4004</t>
  </si>
  <si>
    <t>T2-3904</t>
  </si>
  <si>
    <t>T2-3804</t>
  </si>
  <si>
    <t>T2-3704</t>
  </si>
  <si>
    <t>T2-3604</t>
  </si>
  <si>
    <t>T2-3504</t>
  </si>
  <si>
    <t>T2-3404</t>
  </si>
  <si>
    <t>T2-3304</t>
  </si>
  <si>
    <t>T2-3204</t>
  </si>
  <si>
    <t>T2-3104</t>
  </si>
  <si>
    <t>T2-3004</t>
  </si>
  <si>
    <t>T2-2804</t>
  </si>
  <si>
    <t>T2-2704</t>
  </si>
  <si>
    <t>T2-2604</t>
  </si>
  <si>
    <t>T2-2504</t>
  </si>
  <si>
    <t>T2-2404</t>
  </si>
  <si>
    <t>T2-2304</t>
  </si>
  <si>
    <t>T2-2204</t>
  </si>
  <si>
    <t>T2-2104</t>
  </si>
  <si>
    <t>T2-2004</t>
  </si>
  <si>
    <t>T2-1904</t>
  </si>
  <si>
    <t>T2-1804</t>
  </si>
  <si>
    <t>T2-1704</t>
  </si>
  <si>
    <t>T2-1604</t>
  </si>
  <si>
    <t>T2-1504</t>
  </si>
  <si>
    <t>T2-1404</t>
  </si>
  <si>
    <t>T2-1204</t>
  </si>
  <si>
    <t>T2-1104</t>
  </si>
  <si>
    <t>T2-1004</t>
  </si>
  <si>
    <t>T2-904</t>
  </si>
  <si>
    <t>T2-804</t>
  </si>
  <si>
    <t>T2-704</t>
  </si>
  <si>
    <t>T2-604</t>
  </si>
  <si>
    <t>T2-504</t>
  </si>
  <si>
    <t>T2-404</t>
  </si>
  <si>
    <t>T2-304</t>
  </si>
  <si>
    <t>T2-204</t>
  </si>
  <si>
    <t>T2-104</t>
  </si>
  <si>
    <t>T3-4601</t>
  </si>
  <si>
    <t>T3-4501</t>
  </si>
  <si>
    <t>T3-4401</t>
  </si>
  <si>
    <t>T3-4301</t>
  </si>
  <si>
    <t>T3-4201</t>
  </si>
  <si>
    <t>T3-4101</t>
  </si>
  <si>
    <t>T3-4001</t>
  </si>
  <si>
    <t>T3-3901</t>
  </si>
  <si>
    <t>T3-3701</t>
  </si>
  <si>
    <t>T3-3601</t>
  </si>
  <si>
    <t>T3-3501</t>
  </si>
  <si>
    <t>T3-3401</t>
  </si>
  <si>
    <t>T3-3301</t>
  </si>
  <si>
    <t>T3-3201</t>
  </si>
  <si>
    <t>T3-3101</t>
  </si>
  <si>
    <t>T3-3001</t>
  </si>
  <si>
    <t>T3-2901</t>
  </si>
  <si>
    <t>T3-2801</t>
  </si>
  <si>
    <t>T3-2701</t>
  </si>
  <si>
    <t>T3-2601</t>
  </si>
  <si>
    <t>T3-2501</t>
  </si>
  <si>
    <t>T3-2401</t>
  </si>
  <si>
    <t>T3-2301</t>
  </si>
  <si>
    <t>T3-2201</t>
  </si>
  <si>
    <t>T3-2101</t>
  </si>
  <si>
    <t>T3-2001</t>
  </si>
  <si>
    <t>T3-1801</t>
  </si>
  <si>
    <t>T3-1701</t>
  </si>
  <si>
    <t>T3-1601</t>
  </si>
  <si>
    <t>T3-1501</t>
  </si>
  <si>
    <t>T3-1401</t>
  </si>
  <si>
    <t>T3-1201</t>
  </si>
  <si>
    <t>T3-1101</t>
  </si>
  <si>
    <t>T3-1001</t>
  </si>
  <si>
    <t>T3-901</t>
  </si>
  <si>
    <t>T3-801</t>
  </si>
  <si>
    <t>T3-701</t>
  </si>
  <si>
    <t>T3-601</t>
  </si>
  <si>
    <t>T3-501</t>
  </si>
  <si>
    <t>T3-401</t>
  </si>
  <si>
    <t>T3-301</t>
  </si>
  <si>
    <t>T3-201</t>
  </si>
  <si>
    <t>T3-101</t>
  </si>
  <si>
    <t>T3-4602</t>
  </si>
  <si>
    <t>T3-4502</t>
  </si>
  <si>
    <t>T3-4402</t>
  </si>
  <si>
    <t>T3-4302</t>
  </si>
  <si>
    <t>T3-4202</t>
  </si>
  <si>
    <t>T3-4102</t>
  </si>
  <si>
    <t>T3-4002</t>
  </si>
  <si>
    <t>T3-3902</t>
  </si>
  <si>
    <t>T3-3802</t>
  </si>
  <si>
    <t>T3-3702</t>
  </si>
  <si>
    <t>T3-3602</t>
  </si>
  <si>
    <t>T3-3502</t>
  </si>
  <si>
    <t>T3-3402</t>
  </si>
  <si>
    <t>T3-3302</t>
  </si>
  <si>
    <t>T3-3202</t>
  </si>
  <si>
    <t>T3-3102</t>
  </si>
  <si>
    <t>T3-3002</t>
  </si>
  <si>
    <t>T3-2802</t>
  </si>
  <si>
    <t>T3-2702</t>
  </si>
  <si>
    <t>T3-2602</t>
  </si>
  <si>
    <t>T3-2502</t>
  </si>
  <si>
    <t>T3-2402</t>
  </si>
  <si>
    <t>T3-2302</t>
  </si>
  <si>
    <t>T3-2202</t>
  </si>
  <si>
    <t>T3-2102</t>
  </si>
  <si>
    <t>T3-2002</t>
  </si>
  <si>
    <t>T3-1902</t>
  </si>
  <si>
    <t>T3-1802</t>
  </si>
  <si>
    <t>T3-1702</t>
  </si>
  <si>
    <t>T3-1602</t>
  </si>
  <si>
    <t>T3-1502</t>
  </si>
  <si>
    <t>T3-1402</t>
  </si>
  <si>
    <t>T3-1202</t>
  </si>
  <si>
    <t>T3-1102</t>
  </si>
  <si>
    <t>T3-1002</t>
  </si>
  <si>
    <t>T3-902</t>
  </si>
  <si>
    <t>T3-802</t>
  </si>
  <si>
    <t>T3-702</t>
  </si>
  <si>
    <t>T3-602</t>
  </si>
  <si>
    <t>T3-502</t>
  </si>
  <si>
    <t>T3-402</t>
  </si>
  <si>
    <t>T3-302</t>
  </si>
  <si>
    <t>T3-202</t>
  </si>
  <si>
    <t>T3-102</t>
  </si>
  <si>
    <t>T3-4603</t>
  </si>
  <si>
    <t>T3-4503</t>
  </si>
  <si>
    <t>T3-4403</t>
  </si>
  <si>
    <t>T3-4303</t>
  </si>
  <si>
    <t>T3-4203</t>
  </si>
  <si>
    <t>T3-4103</t>
  </si>
  <si>
    <t>T3-4003</t>
  </si>
  <si>
    <t>T3-3903</t>
  </si>
  <si>
    <t>T3-3803</t>
  </si>
  <si>
    <t>T3-3703</t>
  </si>
  <si>
    <t>T3-3603</t>
  </si>
  <si>
    <t>T3-3503</t>
  </si>
  <si>
    <t>T3-3403</t>
  </si>
  <si>
    <t>T3-3303</t>
  </si>
  <si>
    <t>T3-3203</t>
  </si>
  <si>
    <t>T3-3103</t>
  </si>
  <si>
    <t>T3-3003</t>
  </si>
  <si>
    <t>T3-2903</t>
  </si>
  <si>
    <t>T3-2803</t>
  </si>
  <si>
    <t>T3-2703</t>
  </si>
  <si>
    <t>T3-2603</t>
  </si>
  <si>
    <t>T3-2503</t>
  </si>
  <si>
    <t>T3-2403</t>
  </si>
  <si>
    <t>T3-2303</t>
  </si>
  <si>
    <t>T3-2203</t>
  </si>
  <si>
    <t>T3-2103</t>
  </si>
  <si>
    <t>T3-2003</t>
  </si>
  <si>
    <t>T3-1903</t>
  </si>
  <si>
    <t>T3-1803</t>
  </si>
  <si>
    <t>T3-1703</t>
  </si>
  <si>
    <t>T3-1603</t>
  </si>
  <si>
    <t>T3-1503</t>
  </si>
  <si>
    <t>T3-1403</t>
  </si>
  <si>
    <t>T3-1203</t>
  </si>
  <si>
    <t>T3-1103</t>
  </si>
  <si>
    <t>T3-1003</t>
  </si>
  <si>
    <t>T3-903</t>
  </si>
  <si>
    <t>T3-803</t>
  </si>
  <si>
    <t>T3-703</t>
  </si>
  <si>
    <t>T3-603</t>
  </si>
  <si>
    <t>T3-503</t>
  </si>
  <si>
    <t>T3-403</t>
  </si>
  <si>
    <t>T3-303</t>
  </si>
  <si>
    <t>T3-203</t>
  </si>
  <si>
    <t>T3-103</t>
  </si>
  <si>
    <t>T3-4604</t>
  </si>
  <si>
    <t>T3-4504</t>
  </si>
  <si>
    <t>T3-4404</t>
  </si>
  <si>
    <t>T3-4304</t>
  </si>
  <si>
    <t>T3-4204</t>
  </si>
  <si>
    <t>T3-4104</t>
  </si>
  <si>
    <t>T3-4004</t>
  </si>
  <si>
    <t>T3-3904</t>
  </si>
  <si>
    <t>T3-3804</t>
  </si>
  <si>
    <t>T3-3704</t>
  </si>
  <si>
    <t>T3-3604</t>
  </si>
  <si>
    <t>T3-3504</t>
  </si>
  <si>
    <t>T3-3404</t>
  </si>
  <si>
    <t>T3-3304</t>
  </si>
  <si>
    <t>T3-3204</t>
  </si>
  <si>
    <t>T3-3104</t>
  </si>
  <si>
    <t>T3-3004</t>
  </si>
  <si>
    <t>T3-2904</t>
  </si>
  <si>
    <t>T3-2804</t>
  </si>
  <si>
    <t>T3-2704</t>
  </si>
  <si>
    <t>T3-2604</t>
  </si>
  <si>
    <t>T3-2504</t>
  </si>
  <si>
    <t>T3-2404</t>
  </si>
  <si>
    <t>T3-2304</t>
  </si>
  <si>
    <t>T3-2204</t>
  </si>
  <si>
    <t>T3-2104</t>
  </si>
  <si>
    <t>T3-2004</t>
  </si>
  <si>
    <t>T3-1904</t>
  </si>
  <si>
    <t>T3-1804</t>
  </si>
  <si>
    <t>T3-1704</t>
  </si>
  <si>
    <t>T3-1604</t>
  </si>
  <si>
    <t>T3-1504</t>
  </si>
  <si>
    <t>T3-1404</t>
  </si>
  <si>
    <t>T3-1204</t>
  </si>
  <si>
    <t>T3-1104</t>
  </si>
  <si>
    <t>T3-1004</t>
  </si>
  <si>
    <t>T3-904</t>
  </si>
  <si>
    <t>T3-804</t>
  </si>
  <si>
    <t>T3-704</t>
  </si>
  <si>
    <t>T3-604</t>
  </si>
  <si>
    <t>T3-504</t>
  </si>
  <si>
    <t>T3-404</t>
  </si>
  <si>
    <t>T3-304</t>
  </si>
  <si>
    <t>T3-204</t>
  </si>
  <si>
    <t>T3-104</t>
  </si>
  <si>
    <t>T4-4601</t>
  </si>
  <si>
    <t>T4-4501</t>
  </si>
  <si>
    <t>T4-4401</t>
  </si>
  <si>
    <t>T4-4301</t>
  </si>
  <si>
    <t>T4-4201</t>
  </si>
  <si>
    <t>T4-4101</t>
  </si>
  <si>
    <t>T4-4001</t>
  </si>
  <si>
    <t>T4-3901</t>
  </si>
  <si>
    <t>T4-3701</t>
  </si>
  <si>
    <t>T4-3601</t>
  </si>
  <si>
    <t>T4-3501</t>
  </si>
  <si>
    <t>T4-3401</t>
  </si>
  <si>
    <t>T4-3301</t>
  </si>
  <si>
    <t>T4-3201</t>
  </si>
  <si>
    <t>T4-3101</t>
  </si>
  <si>
    <t>T4-3001</t>
  </si>
  <si>
    <t>T4-2801</t>
  </si>
  <si>
    <t>T4-2701</t>
  </si>
  <si>
    <t>T4-2601</t>
  </si>
  <si>
    <t>T4-2501</t>
  </si>
  <si>
    <t>T4-2401</t>
  </si>
  <si>
    <t>T4-2301</t>
  </si>
  <si>
    <t>T4-2201</t>
  </si>
  <si>
    <t>T4-2101</t>
  </si>
  <si>
    <t>T4-2001</t>
  </si>
  <si>
    <t>T4-1801</t>
  </si>
  <si>
    <t>T4-1701</t>
  </si>
  <si>
    <t>T4-1601</t>
  </si>
  <si>
    <t>T4-1501</t>
  </si>
  <si>
    <t>T4-1401</t>
  </si>
  <si>
    <t>T4-1201</t>
  </si>
  <si>
    <t>T4-1101</t>
  </si>
  <si>
    <t>T4-1001</t>
  </si>
  <si>
    <t>T4-901</t>
  </si>
  <si>
    <t>T4-801</t>
  </si>
  <si>
    <t>T4-701</t>
  </si>
  <si>
    <t>T4-601</t>
  </si>
  <si>
    <t>T4-501</t>
  </si>
  <si>
    <t>T4-401</t>
  </si>
  <si>
    <t>T4-301</t>
  </si>
  <si>
    <t>T4-201</t>
  </si>
  <si>
    <t>T4-101</t>
  </si>
  <si>
    <t>T4-4602</t>
  </si>
  <si>
    <t>T4-4502</t>
  </si>
  <si>
    <t>T4-4402</t>
  </si>
  <si>
    <t>T4-4302</t>
  </si>
  <si>
    <t>T4-4202</t>
  </si>
  <si>
    <t>T4-4102</t>
  </si>
  <si>
    <t>T4-4002</t>
  </si>
  <si>
    <t>T4-3902</t>
  </si>
  <si>
    <t>T4-3802</t>
  </si>
  <si>
    <t>T4-3702</t>
  </si>
  <si>
    <t>T4-3602</t>
  </si>
  <si>
    <t>T4-3502</t>
  </si>
  <si>
    <t>T4-3402</t>
  </si>
  <si>
    <t>T4-3302</t>
  </si>
  <si>
    <t>T4-3202</t>
  </si>
  <si>
    <t>T4-3102</t>
  </si>
  <si>
    <t>T4-3002</t>
  </si>
  <si>
    <t>T4-2902</t>
  </si>
  <si>
    <t>T4-2802</t>
  </si>
  <si>
    <t>T4-2702</t>
  </si>
  <si>
    <t>T4-2602</t>
  </si>
  <si>
    <t>T4-2502</t>
  </si>
  <si>
    <t>T4-2402</t>
  </si>
  <si>
    <t>T4-2302</t>
  </si>
  <si>
    <t>T4-2202</t>
  </si>
  <si>
    <t>T4-2102</t>
  </si>
  <si>
    <t>T4-2002</t>
  </si>
  <si>
    <t>T4-1902</t>
  </si>
  <si>
    <t>T4-1802</t>
  </si>
  <si>
    <t>T4-1702</t>
  </si>
  <si>
    <t>T4-1602</t>
  </si>
  <si>
    <t>T4-1502</t>
  </si>
  <si>
    <t>T4-1402</t>
  </si>
  <si>
    <t>T4-1202</t>
  </si>
  <si>
    <t>T4-1102</t>
  </si>
  <si>
    <t>T4-1002</t>
  </si>
  <si>
    <t>T4-902</t>
  </si>
  <si>
    <t>T4-802</t>
  </si>
  <si>
    <t>T4-702</t>
  </si>
  <si>
    <t>T4-602</t>
  </si>
  <si>
    <t>T4-502</t>
  </si>
  <si>
    <t>T4-402</t>
  </si>
  <si>
    <t>T4-302</t>
  </si>
  <si>
    <t>T4-202</t>
  </si>
  <si>
    <t>T4-102</t>
  </si>
  <si>
    <t>T4-4603</t>
  </si>
  <si>
    <t>T4-4503</t>
  </si>
  <si>
    <t>T4-4403</t>
  </si>
  <si>
    <t>T4-4303</t>
  </si>
  <si>
    <t>T4-4203</t>
  </si>
  <si>
    <t>T4-4103</t>
  </si>
  <si>
    <t>T4-4003</t>
  </si>
  <si>
    <t>T4-3903</t>
  </si>
  <si>
    <t>T4-3803</t>
  </si>
  <si>
    <t>T4-3703</t>
  </si>
  <si>
    <t>T4-3603</t>
  </si>
  <si>
    <t>T4-3503</t>
  </si>
  <si>
    <t>T4-3403</t>
  </si>
  <si>
    <t>T4-3303</t>
  </si>
  <si>
    <t>T4-3203</t>
  </si>
  <si>
    <t>T4-3103</t>
  </si>
  <si>
    <t>T4-3003</t>
  </si>
  <si>
    <t>T4-2903</t>
  </si>
  <si>
    <t>T4-2803</t>
  </si>
  <si>
    <t>T4-2703</t>
  </si>
  <si>
    <t>T4-2603</t>
  </si>
  <si>
    <t>T4-2503</t>
  </si>
  <si>
    <t>T4-2403</t>
  </si>
  <si>
    <t>T4-2303</t>
  </si>
  <si>
    <t>T4-2203</t>
  </si>
  <si>
    <t>T4-2103</t>
  </si>
  <si>
    <t>T4-2003</t>
  </si>
  <si>
    <t>T4-1903</t>
  </si>
  <si>
    <t>T4-1803</t>
  </si>
  <si>
    <t>T4-1703</t>
  </si>
  <si>
    <t>T4-1603</t>
  </si>
  <si>
    <t>T4-1503</t>
  </si>
  <si>
    <t>T4-1403</t>
  </si>
  <si>
    <t>T4-1203</t>
  </si>
  <si>
    <t>T4-1103</t>
  </si>
  <si>
    <t>T4-1003</t>
  </si>
  <si>
    <t>T4-903</t>
  </si>
  <si>
    <t>T4-803</t>
  </si>
  <si>
    <t>T4-703</t>
  </si>
  <si>
    <t>T4-603</t>
  </si>
  <si>
    <t>T4-503</t>
  </si>
  <si>
    <t>T4-403</t>
  </si>
  <si>
    <t>T4-303</t>
  </si>
  <si>
    <t>T4-203</t>
  </si>
  <si>
    <t>T4-103</t>
  </si>
  <si>
    <t>T4-4604</t>
  </si>
  <si>
    <t>T4-4504</t>
  </si>
  <si>
    <t>T4-4404</t>
  </si>
  <si>
    <t>T4-4304</t>
  </si>
  <si>
    <t>T4-4204</t>
  </si>
  <si>
    <t>T4-4104</t>
  </si>
  <si>
    <t>T4-4004</t>
  </si>
  <si>
    <t>T4-3904</t>
  </si>
  <si>
    <t>T4-3804</t>
  </si>
  <si>
    <t>T4-3704</t>
  </si>
  <si>
    <t>T4-3604</t>
  </si>
  <si>
    <t>T4-3504</t>
  </si>
  <si>
    <t>T4-3404</t>
  </si>
  <si>
    <t>T4-3304</t>
  </si>
  <si>
    <t>T4-3204</t>
  </si>
  <si>
    <t>T4-3104</t>
  </si>
  <si>
    <t>T4-3004</t>
  </si>
  <si>
    <t>T4-2904</t>
  </si>
  <si>
    <t>T4-2804</t>
  </si>
  <si>
    <t>T4-2704</t>
  </si>
  <si>
    <t>T4-2604</t>
  </si>
  <si>
    <t>T4-2504</t>
  </si>
  <si>
    <t>T4-2404</t>
  </si>
  <si>
    <t>T4-2304</t>
  </si>
  <si>
    <t>T4-2204</t>
  </si>
  <si>
    <t>T4-2104</t>
  </si>
  <si>
    <t>T4-2004</t>
  </si>
  <si>
    <t>T4-1904</t>
  </si>
  <si>
    <t>T4-1804</t>
  </si>
  <si>
    <t>T4-1704</t>
  </si>
  <si>
    <t>T4-1604</t>
  </si>
  <si>
    <t>T4-1504</t>
  </si>
  <si>
    <t>T4-1404</t>
  </si>
  <si>
    <t>T4-1204</t>
  </si>
  <si>
    <t>T4-1104</t>
  </si>
  <si>
    <t>T4-1004</t>
  </si>
  <si>
    <t>T4-904</t>
  </si>
  <si>
    <t>T4-804</t>
  </si>
  <si>
    <t>T4-704</t>
  </si>
  <si>
    <t>T4-604</t>
  </si>
  <si>
    <t>T4-504</t>
  </si>
  <si>
    <t>T4-404</t>
  </si>
  <si>
    <t>T4-304</t>
  </si>
  <si>
    <t>T4-204</t>
  </si>
  <si>
    <t>T4-104</t>
  </si>
  <si>
    <t>T5-4601</t>
  </si>
  <si>
    <t>T5-4501</t>
  </si>
  <si>
    <t>T5-4401</t>
  </si>
  <si>
    <t>T5-4301</t>
  </si>
  <si>
    <t>T5-4201</t>
  </si>
  <si>
    <t>T5-4101</t>
  </si>
  <si>
    <t>T5-4001</t>
  </si>
  <si>
    <t>T5-3901</t>
  </si>
  <si>
    <t>T5-3801</t>
  </si>
  <si>
    <t>T5-3701</t>
  </si>
  <si>
    <t>T5-3601</t>
  </si>
  <si>
    <t>T5-3501</t>
  </si>
  <si>
    <t>T5-3401</t>
  </si>
  <si>
    <t>T5-3301</t>
  </si>
  <si>
    <t>T5-3201</t>
  </si>
  <si>
    <t>T5-3101</t>
  </si>
  <si>
    <t>T5-3001</t>
  </si>
  <si>
    <t>T5-2901</t>
  </si>
  <si>
    <t>T5-2801</t>
  </si>
  <si>
    <t>T5-2701</t>
  </si>
  <si>
    <t>T5-2601</t>
  </si>
  <si>
    <t>T5-2501</t>
  </si>
  <si>
    <t>T5-2401</t>
  </si>
  <si>
    <t>T5-2301</t>
  </si>
  <si>
    <t>T5-2201</t>
  </si>
  <si>
    <t>T5-2101</t>
  </si>
  <si>
    <t>T5-2001</t>
  </si>
  <si>
    <t>T5-1901</t>
  </si>
  <si>
    <t>T5-1801</t>
  </si>
  <si>
    <t>T5-1701</t>
  </si>
  <si>
    <t>T5-1601</t>
  </si>
  <si>
    <t>T5-1501</t>
  </si>
  <si>
    <t>T5-1401</t>
  </si>
  <si>
    <t>T5-1201</t>
  </si>
  <si>
    <t>T5-1101</t>
  </si>
  <si>
    <t>T5-1001</t>
  </si>
  <si>
    <t>T5-901</t>
  </si>
  <si>
    <t>T5-801</t>
  </si>
  <si>
    <t>T5-701</t>
  </si>
  <si>
    <t>T5-601</t>
  </si>
  <si>
    <t>T5-501</t>
  </si>
  <si>
    <t>T5-401</t>
  </si>
  <si>
    <t>T5-301</t>
  </si>
  <si>
    <t>T5-201</t>
  </si>
  <si>
    <t>T5-101</t>
  </si>
  <si>
    <t>T5-4602</t>
  </si>
  <si>
    <t>T5-4502</t>
  </si>
  <si>
    <t>T5-4402</t>
  </si>
  <si>
    <t>T5-4302</t>
  </si>
  <si>
    <t>T5-4202</t>
  </si>
  <si>
    <t>T5-4102</t>
  </si>
  <si>
    <t>T5-4002</t>
  </si>
  <si>
    <t>T5-3902</t>
  </si>
  <si>
    <t>T5-3802</t>
  </si>
  <si>
    <t>T5-3702</t>
  </si>
  <si>
    <t>T5-3602</t>
  </si>
  <si>
    <t>T5-3502</t>
  </si>
  <si>
    <t>T5-3402</t>
  </si>
  <si>
    <t>T5-3302</t>
  </si>
  <si>
    <t>T5-3202</t>
  </si>
  <si>
    <t>T5-3102</t>
  </si>
  <si>
    <t>T5-3002</t>
  </si>
  <si>
    <t>T5-2902</t>
  </si>
  <si>
    <t>T5-2802</t>
  </si>
  <si>
    <t>T5-2702</t>
  </si>
  <si>
    <t>T5-2602</t>
  </si>
  <si>
    <t>T5-2502</t>
  </si>
  <si>
    <t>T5-2402</t>
  </si>
  <si>
    <t>T5-2302</t>
  </si>
  <si>
    <t>T5-2202</t>
  </si>
  <si>
    <t>T5-2102</t>
  </si>
  <si>
    <t>T5-2002</t>
  </si>
  <si>
    <t>T5-1902</t>
  </si>
  <si>
    <t>T5-1802</t>
  </si>
  <si>
    <t>T5-1702</t>
  </si>
  <si>
    <t>T5-1602</t>
  </si>
  <si>
    <t>T5-1502</t>
  </si>
  <si>
    <t>T5-1402</t>
  </si>
  <si>
    <t>T5-1202</t>
  </si>
  <si>
    <t>T5-1102</t>
  </si>
  <si>
    <t>T5-1002</t>
  </si>
  <si>
    <t>T5-902</t>
  </si>
  <si>
    <t>T5-802</t>
  </si>
  <si>
    <t>T5-702</t>
  </si>
  <si>
    <t>T5-602</t>
  </si>
  <si>
    <t>T5-502</t>
  </si>
  <si>
    <t>T5-402</t>
  </si>
  <si>
    <t>T5-302</t>
  </si>
  <si>
    <t>T5-202</t>
  </si>
  <si>
    <t>T5-102</t>
  </si>
  <si>
    <t>T5-4603</t>
  </si>
  <si>
    <t>T5-4503</t>
  </si>
  <si>
    <t>T5-4403</t>
  </si>
  <si>
    <t>T5-4303</t>
  </si>
  <si>
    <t>T5-4203</t>
  </si>
  <si>
    <t>T5-4103</t>
  </si>
  <si>
    <t>T5-4003</t>
  </si>
  <si>
    <t>T5-3903</t>
  </si>
  <si>
    <t>T5-3703</t>
  </si>
  <si>
    <t>T5-3603</t>
  </si>
  <si>
    <t>T5-3503</t>
  </si>
  <si>
    <t>T5-3403</t>
  </si>
  <si>
    <t>T5-3303</t>
  </si>
  <si>
    <t>T5-3203</t>
  </si>
  <si>
    <t>T5-3103</t>
  </si>
  <si>
    <t>T5-3003</t>
  </si>
  <si>
    <t>T5-2903</t>
  </si>
  <si>
    <t>T5-2803</t>
  </si>
  <si>
    <t>T5-2703</t>
  </si>
  <si>
    <t>T5-2603</t>
  </si>
  <si>
    <t>T5-2503</t>
  </si>
  <si>
    <t>T5-2403</t>
  </si>
  <si>
    <t>T5-2303</t>
  </si>
  <si>
    <t>T5-2203</t>
  </si>
  <si>
    <t>T5-2103</t>
  </si>
  <si>
    <t>T5-2003</t>
  </si>
  <si>
    <t>T5-1803</t>
  </si>
  <si>
    <t>T5-1703</t>
  </si>
  <si>
    <t>T5-1603</t>
  </si>
  <si>
    <t>T5-1503</t>
  </si>
  <si>
    <t>T5-1403</t>
  </si>
  <si>
    <t>T5-1203</t>
  </si>
  <si>
    <t>T5-1103</t>
  </si>
  <si>
    <t>T5-1003</t>
  </si>
  <si>
    <t>T5-903</t>
  </si>
  <si>
    <t>T5-803</t>
  </si>
  <si>
    <t>T5-703</t>
  </si>
  <si>
    <t>T5-603</t>
  </si>
  <si>
    <t>T5-503</t>
  </si>
  <si>
    <t>T5-403</t>
  </si>
  <si>
    <t>T5-303</t>
  </si>
  <si>
    <t>T5-203</t>
  </si>
  <si>
    <t>T5-103</t>
  </si>
  <si>
    <t>T5-4604</t>
  </si>
  <si>
    <t>T5-4504</t>
  </si>
  <si>
    <t>T5-4404</t>
  </si>
  <si>
    <t>T5-4304</t>
  </si>
  <si>
    <t>T5-4204</t>
  </si>
  <si>
    <t>T5-4104</t>
  </si>
  <si>
    <t>T5-4004</t>
  </si>
  <si>
    <t>T5-3904</t>
  </si>
  <si>
    <t>T5-3804</t>
  </si>
  <si>
    <t>T5-3704</t>
  </si>
  <si>
    <t>T5-3604</t>
  </si>
  <si>
    <t>T5-3504</t>
  </si>
  <si>
    <t>T5-3404</t>
  </si>
  <si>
    <t>T5-3304</t>
  </si>
  <si>
    <t>T5-3204</t>
  </si>
  <si>
    <t>T5-3104</t>
  </si>
  <si>
    <t>T5-3004</t>
  </si>
  <si>
    <t>T5-2804</t>
  </si>
  <si>
    <t>T5-2704</t>
  </si>
  <si>
    <t>T5-2604</t>
  </si>
  <si>
    <t>T5-2504</t>
  </si>
  <si>
    <t>T5-2404</t>
  </si>
  <si>
    <t>T5-2304</t>
  </si>
  <si>
    <t>T5-2204</t>
  </si>
  <si>
    <t>T5-2104</t>
  </si>
  <si>
    <t>T5-2004</t>
  </si>
  <si>
    <t>T5-1904</t>
  </si>
  <si>
    <t>T5-1804</t>
  </si>
  <si>
    <t>T5-1704</t>
  </si>
  <si>
    <t>T5-1604</t>
  </si>
  <si>
    <t>T5-1504</t>
  </si>
  <si>
    <t>T5-1404</t>
  </si>
  <si>
    <t>T5-1204</t>
  </si>
  <si>
    <t>T5-1104</t>
  </si>
  <si>
    <t>T5-1004</t>
  </si>
  <si>
    <t>T5-904</t>
  </si>
  <si>
    <t>T5-804</t>
  </si>
  <si>
    <t>T5-704</t>
  </si>
  <si>
    <t>T5-604</t>
  </si>
  <si>
    <t>T5-504</t>
  </si>
  <si>
    <t>T5-404</t>
  </si>
  <si>
    <t>T5-304</t>
  </si>
  <si>
    <t>T5-204</t>
  </si>
  <si>
    <t>T5-104</t>
  </si>
  <si>
    <t>TTL</t>
  </si>
  <si>
    <t>PLOT DETAILS -Akashha Group Hosuing Project</t>
  </si>
  <si>
    <t>T1</t>
  </si>
  <si>
    <t>T5</t>
  </si>
  <si>
    <t>T2</t>
  </si>
  <si>
    <t>T3</t>
  </si>
  <si>
    <t>T4</t>
  </si>
  <si>
    <t>Count of Unit Description</t>
  </si>
  <si>
    <t>Tower 5</t>
  </si>
  <si>
    <t>Tower 4</t>
  </si>
  <si>
    <t>Convenient Shopping (Under Tower 1)</t>
  </si>
  <si>
    <t>Basement-01</t>
  </si>
  <si>
    <t>Basement-03</t>
  </si>
  <si>
    <t>Basement-02</t>
  </si>
  <si>
    <t>EWS</t>
  </si>
  <si>
    <t>Community Building</t>
  </si>
  <si>
    <t>Banquet Block</t>
  </si>
  <si>
    <t>Primary School and Sports Block</t>
  </si>
  <si>
    <t>Guard Room</t>
  </si>
  <si>
    <t>Metring and Switch Area</t>
  </si>
  <si>
    <t>Surface Staircase</t>
  </si>
  <si>
    <t>Basement 01</t>
  </si>
  <si>
    <t>Description</t>
  </si>
  <si>
    <t>Permissible Ground Coverage</t>
  </si>
  <si>
    <t>Non EWS</t>
  </si>
  <si>
    <t>Sum of Saleable Area in Sq. ft.</t>
  </si>
  <si>
    <t>Tower Name</t>
  </si>
  <si>
    <t>Total Units</t>
  </si>
  <si>
    <t>Sum of Carpet Area in Sq. ft.</t>
  </si>
  <si>
    <t>M/s Saraswatikunj Infrastructure Pvt. Ltd. Thru Authorized signatory Harsh Mehra</t>
  </si>
  <si>
    <t>M/s Megainfraprojects Pvt Ltd. Thru authorized signatory Harsh Mehra</t>
  </si>
  <si>
    <t>M/s Visual Builders Pvt Ltd.</t>
  </si>
  <si>
    <t>M/s Saraswatikunj Infrastructure Pvt. Ltd. Thru Authorized signatory S K Gupta</t>
  </si>
  <si>
    <t>M/s Merit Marketing Pvt. Ltd. Thru its autorized signatory Kumar Saurabh</t>
  </si>
  <si>
    <t>Dated</t>
  </si>
  <si>
    <t>(blank)</t>
  </si>
  <si>
    <t>Count of Saleable Area in Sq. ft.</t>
  </si>
  <si>
    <t>Types as per sizes</t>
  </si>
  <si>
    <t xml:space="preserve">Total </t>
  </si>
  <si>
    <t>Type 1 Size</t>
  </si>
  <si>
    <t>Type 2 Size</t>
  </si>
  <si>
    <t>Sum of Saleable area (Sq.Ft.)</t>
  </si>
  <si>
    <t>Rs 17,000 per sq.ft on super Built-up area</t>
  </si>
  <si>
    <t>Rs 19,000 per sq.ft on super Built-up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</si>
</sst>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_ ;_ @_ "/>
    <numFmt numFmtId="167" formatCode="_ * #,##0_ ;_ * \-#,##0_ ;_ * &quot;-&quot;????_ ;_ @_ "/>
    <numFmt numFmtId="168" formatCode="_ * #,##0_ ;_ * \-#,##0_ ;_ * &quot;-&quot;?_ ;_ @_ "/>
    <numFmt numFmtId="169" formatCode="0.000"/>
    <numFmt numFmtId="170" formatCode="_ [$₹-439]* #,##0_ ;_ [$₹-439]* \-#,##0_ ;_ [$₹-439]* &quot;-&quot;??_ ;_ @_ "/>
    <numFmt numFmtId="171" formatCode="0.0000"/>
    <numFmt numFmtId="172" formatCode="_ * #,##0.0_ ;_ * \-#,##0.0_ ;_ * &quot;-&quot;??_ ;_ @_ "/>
    <numFmt numFmtId="173" formatCode="&quot;₹&quot;\ #,##0.00"/>
  </numFmts>
  <fonts count="4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9"/>
      <color theme="1"/>
      <name val="Arial"/>
      <family val="2"/>
    </font>
    <font>
      <sz val="10"/>
      <color rgb="FF000000"/>
      <name val="Times New Roman"/>
      <charset val="204"/>
    </font>
    <font>
      <b/>
      <sz val="12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6">
    <xf numFmtId="0" fontId="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164" fontId="12" fillId="0" borderId="0" applyFill="0" applyBorder="0" applyAlignment="0" applyProtection="0"/>
    <xf numFmtId="0" fontId="18" fillId="0" borderId="0">
      <alignment vertical="center"/>
    </xf>
    <xf numFmtId="0" fontId="6" fillId="0" borderId="0"/>
    <xf numFmtId="0" fontId="21" fillId="0" borderId="0" applyBorder="0" applyProtection="0"/>
    <xf numFmtId="0" fontId="5" fillId="0" borderId="0"/>
    <xf numFmtId="9" fontId="26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</cellStyleXfs>
  <cellXfs count="208">
    <xf numFmtId="0" fontId="0" fillId="0" borderId="0" xfId="0" applyAlignment="1">
      <alignment horizontal="left" vertical="top"/>
    </xf>
    <xf numFmtId="0" fontId="9" fillId="0" borderId="0" xfId="2"/>
    <xf numFmtId="165" fontId="0" fillId="0" borderId="0" xfId="3" applyNumberFormat="1" applyFont="1"/>
    <xf numFmtId="0" fontId="11" fillId="0" borderId="0" xfId="2" applyFont="1"/>
    <xf numFmtId="2" fontId="9" fillId="0" borderId="0" xfId="2" applyNumberFormat="1"/>
    <xf numFmtId="0" fontId="9" fillId="0" borderId="9" xfId="2" applyBorder="1"/>
    <xf numFmtId="165" fontId="9" fillId="0" borderId="0" xfId="1" applyNumberFormat="1" applyFont="1"/>
    <xf numFmtId="0" fontId="17" fillId="0" borderId="6" xfId="0" applyFont="1" applyBorder="1" applyAlignment="1">
      <alignment horizontal="center" vertical="center"/>
    </xf>
    <xf numFmtId="0" fontId="8" fillId="0" borderId="0" xfId="2" applyFont="1"/>
    <xf numFmtId="0" fontId="0" fillId="0" borderId="0" xfId="0" pivotButton="1" applyAlignment="1">
      <alignment horizontal="left" vertical="top"/>
    </xf>
    <xf numFmtId="0" fontId="7" fillId="0" borderId="0" xfId="2" applyFont="1"/>
    <xf numFmtId="0" fontId="19" fillId="4" borderId="10" xfId="0" applyFont="1" applyFill="1" applyBorder="1"/>
    <xf numFmtId="0" fontId="19" fillId="4" borderId="11" xfId="0" applyFont="1" applyFill="1" applyBorder="1"/>
    <xf numFmtId="0" fontId="19" fillId="4" borderId="10" xfId="0" applyFont="1" applyFill="1" applyBorder="1" applyAlignment="1">
      <alignment horizontal="left" vertical="top"/>
    </xf>
    <xf numFmtId="0" fontId="19" fillId="4" borderId="11" xfId="0" applyFont="1" applyFill="1" applyBorder="1" applyAlignment="1">
      <alignment horizontal="left" vertical="top"/>
    </xf>
    <xf numFmtId="43" fontId="0" fillId="0" borderId="6" xfId="3" applyFont="1" applyBorder="1"/>
    <xf numFmtId="43" fontId="9" fillId="0" borderId="6" xfId="2" applyNumberFormat="1" applyBorder="1"/>
    <xf numFmtId="165" fontId="9" fillId="0" borderId="6" xfId="2" applyNumberFormat="1" applyBorder="1"/>
    <xf numFmtId="165" fontId="9" fillId="0" borderId="6" xfId="1" applyNumberFormat="1" applyFont="1" applyBorder="1"/>
    <xf numFmtId="165" fontId="11" fillId="0" borderId="6" xfId="2" applyNumberFormat="1" applyFont="1" applyBorder="1"/>
    <xf numFmtId="167" fontId="9" fillId="0" borderId="6" xfId="2" applyNumberFormat="1" applyBorder="1"/>
    <xf numFmtId="2" fontId="11" fillId="0" borderId="6" xfId="2" applyNumberFormat="1" applyFont="1" applyBorder="1"/>
    <xf numFmtId="0" fontId="11" fillId="5" borderId="6" xfId="2" applyFont="1" applyFill="1" applyBorder="1"/>
    <xf numFmtId="0" fontId="11" fillId="7" borderId="6" xfId="2" applyFont="1" applyFill="1" applyBorder="1"/>
    <xf numFmtId="0" fontId="7" fillId="7" borderId="6" xfId="2" applyFont="1" applyFill="1" applyBorder="1"/>
    <xf numFmtId="0" fontId="9" fillId="5" borderId="6" xfId="2" applyFill="1" applyBorder="1"/>
    <xf numFmtId="0" fontId="11" fillId="5" borderId="6" xfId="2" quotePrefix="1" applyFont="1" applyFill="1" applyBorder="1"/>
    <xf numFmtId="0" fontId="7" fillId="5" borderId="6" xfId="2" applyFont="1" applyFill="1" applyBorder="1"/>
    <xf numFmtId="0" fontId="16" fillId="8" borderId="6" xfId="2" applyFont="1" applyFill="1" applyBorder="1"/>
    <xf numFmtId="0" fontId="7" fillId="6" borderId="6" xfId="2" applyFont="1" applyFill="1" applyBorder="1"/>
    <xf numFmtId="0" fontId="9" fillId="7" borderId="5" xfId="2" applyFill="1" applyBorder="1"/>
    <xf numFmtId="0" fontId="7" fillId="6" borderId="16" xfId="2" applyFont="1" applyFill="1" applyBorder="1"/>
    <xf numFmtId="0" fontId="7" fillId="6" borderId="17" xfId="2" applyFont="1" applyFill="1" applyBorder="1"/>
    <xf numFmtId="2" fontId="9" fillId="9" borderId="8" xfId="2" applyNumberFormat="1" applyFill="1" applyBorder="1" applyAlignment="1">
      <alignment horizontal="centerContinuous"/>
    </xf>
    <xf numFmtId="2" fontId="9" fillId="9" borderId="4" xfId="2" applyNumberFormat="1" applyFill="1" applyBorder="1" applyAlignment="1">
      <alignment horizontal="centerContinuous"/>
    </xf>
    <xf numFmtId="0" fontId="9" fillId="10" borderId="6" xfId="2" applyFill="1" applyBorder="1"/>
    <xf numFmtId="2" fontId="11" fillId="9" borderId="8" xfId="2" applyNumberFormat="1" applyFont="1" applyFill="1" applyBorder="1" applyAlignment="1">
      <alignment horizontal="centerContinuous"/>
    </xf>
    <xf numFmtId="2" fontId="11" fillId="9" borderId="2" xfId="2" applyNumberFormat="1" applyFont="1" applyFill="1" applyBorder="1" applyAlignment="1">
      <alignment horizontal="centerContinuous"/>
    </xf>
    <xf numFmtId="2" fontId="11" fillId="9" borderId="4" xfId="2" applyNumberFormat="1" applyFont="1" applyFill="1" applyBorder="1" applyAlignment="1">
      <alignment horizontal="centerContinuous"/>
    </xf>
    <xf numFmtId="43" fontId="0" fillId="0" borderId="18" xfId="3" applyFont="1" applyBorder="1"/>
    <xf numFmtId="165" fontId="22" fillId="0" borderId="20" xfId="3" applyNumberFormat="1" applyFont="1" applyBorder="1"/>
    <xf numFmtId="0" fontId="19" fillId="0" borderId="10" xfId="0" applyFont="1" applyBorder="1"/>
    <xf numFmtId="0" fontId="20" fillId="11" borderId="12" xfId="0" applyFont="1" applyFill="1" applyBorder="1" applyAlignment="1">
      <alignment horizontal="centerContinuous" vertical="center"/>
    </xf>
    <xf numFmtId="0" fontId="20" fillId="11" borderId="13" xfId="0" applyFont="1" applyFill="1" applyBorder="1" applyAlignment="1">
      <alignment horizontal="centerContinuous" vertical="center"/>
    </xf>
    <xf numFmtId="0" fontId="20" fillId="11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top"/>
    </xf>
    <xf numFmtId="166" fontId="24" fillId="0" borderId="6" xfId="3" applyNumberFormat="1" applyFont="1" applyBorder="1"/>
    <xf numFmtId="166" fontId="23" fillId="0" borderId="6" xfId="2" applyNumberFormat="1" applyFont="1" applyBorder="1"/>
    <xf numFmtId="165" fontId="24" fillId="0" borderId="6" xfId="3" applyNumberFormat="1" applyFont="1" applyBorder="1"/>
    <xf numFmtId="168" fontId="23" fillId="0" borderId="6" xfId="2" applyNumberFormat="1" applyFont="1" applyBorder="1"/>
    <xf numFmtId="2" fontId="23" fillId="0" borderId="19" xfId="2" applyNumberFormat="1" applyFont="1" applyBorder="1"/>
    <xf numFmtId="166" fontId="25" fillId="0" borderId="6" xfId="3" applyNumberFormat="1" applyFont="1" applyBorder="1"/>
    <xf numFmtId="43" fontId="23" fillId="0" borderId="6" xfId="2" applyNumberFormat="1" applyFont="1" applyBorder="1"/>
    <xf numFmtId="0" fontId="0" fillId="0" borderId="0" xfId="0" applyNumberFormat="1" applyAlignment="1">
      <alignment horizontal="left" vertical="top"/>
    </xf>
    <xf numFmtId="169" fontId="9" fillId="0" borderId="0" xfId="2" applyNumberFormat="1"/>
    <xf numFmtId="0" fontId="5" fillId="0" borderId="0" xfId="2" applyFont="1"/>
    <xf numFmtId="0" fontId="0" fillId="0" borderId="0" xfId="0"/>
    <xf numFmtId="0" fontId="11" fillId="12" borderId="6" xfId="11" applyFont="1" applyBorder="1" applyAlignment="1">
      <alignment horizontal="center" vertical="center" wrapText="1"/>
    </xf>
    <xf numFmtId="0" fontId="11" fillId="14" borderId="6" xfId="11" applyFont="1" applyFill="1" applyBorder="1" applyAlignment="1">
      <alignment horizontal="center" vertical="center" wrapText="1"/>
    </xf>
    <xf numFmtId="170" fontId="11" fillId="12" borderId="6" xfId="11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center" vertical="center"/>
    </xf>
    <xf numFmtId="1" fontId="28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9" fontId="29" fillId="0" borderId="6" xfId="0" applyNumberFormat="1" applyFont="1" applyBorder="1" applyAlignment="1">
      <alignment horizontal="center" vertical="center" wrapText="1"/>
    </xf>
    <xf numFmtId="171" fontId="29" fillId="0" borderId="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/>
    </xf>
    <xf numFmtId="165" fontId="29" fillId="0" borderId="6" xfId="1" applyNumberFormat="1" applyFont="1" applyBorder="1" applyAlignment="1">
      <alignment horizontal="center" vertical="center" wrapText="1"/>
    </xf>
    <xf numFmtId="9" fontId="29" fillId="0" borderId="6" xfId="1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vertical="center" wrapText="1"/>
    </xf>
    <xf numFmtId="165" fontId="4" fillId="0" borderId="0" xfId="1" applyNumberFormat="1" applyFont="1" applyAlignment="1">
      <alignment horizontal="center" vertical="center"/>
    </xf>
    <xf numFmtId="0" fontId="29" fillId="0" borderId="6" xfId="0" applyFont="1" applyBorder="1" applyAlignment="1">
      <alignment horizontal="left" wrapText="1"/>
    </xf>
    <xf numFmtId="165" fontId="0" fillId="15" borderId="6" xfId="0" applyNumberFormat="1" applyFill="1" applyBorder="1"/>
    <xf numFmtId="0" fontId="0" fillId="0" borderId="6" xfId="0" applyBorder="1" applyAlignment="1">
      <alignment horizontal="center" vertical="center"/>
    </xf>
    <xf numFmtId="0" fontId="29" fillId="0" borderId="6" xfId="0" applyFont="1" applyBorder="1" applyAlignment="1">
      <alignment vertical="center" wrapText="1"/>
    </xf>
    <xf numFmtId="0" fontId="11" fillId="0" borderId="0" xfId="0" applyFont="1" applyBorder="1" applyAlignment="1">
      <alignment horizontal="right"/>
    </xf>
    <xf numFmtId="165" fontId="0" fillId="15" borderId="0" xfId="0" applyNumberFormat="1" applyFill="1" applyBorder="1"/>
    <xf numFmtId="1" fontId="28" fillId="0" borderId="6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vertical="center" wrapText="1"/>
    </xf>
    <xf numFmtId="165" fontId="29" fillId="0" borderId="6" xfId="1" applyNumberFormat="1" applyFont="1" applyFill="1" applyBorder="1" applyAlignment="1">
      <alignment horizontal="center" vertical="center" wrapText="1"/>
    </xf>
    <xf numFmtId="165" fontId="28" fillId="0" borderId="6" xfId="1" applyNumberFormat="1" applyFont="1" applyBorder="1" applyAlignment="1">
      <alignment horizontal="center" vertical="center" wrapText="1"/>
    </xf>
    <xf numFmtId="0" fontId="0" fillId="0" borderId="6" xfId="0" applyBorder="1"/>
    <xf numFmtId="9" fontId="0" fillId="0" borderId="6" xfId="10" applyFont="1" applyBorder="1"/>
    <xf numFmtId="165" fontId="0" fillId="0" borderId="0" xfId="0" applyNumberFormat="1" applyAlignment="1">
      <alignment horizontal="center"/>
    </xf>
    <xf numFmtId="9" fontId="0" fillId="0" borderId="0" xfId="10" applyFont="1" applyBorder="1"/>
    <xf numFmtId="0" fontId="0" fillId="0" borderId="0" xfId="0" applyBorder="1"/>
    <xf numFmtId="165" fontId="0" fillId="0" borderId="0" xfId="0" applyNumberFormat="1" applyBorder="1" applyAlignment="1">
      <alignment horizontal="center"/>
    </xf>
    <xf numFmtId="165" fontId="33" fillId="0" borderId="6" xfId="3" applyNumberFormat="1" applyFont="1" applyBorder="1"/>
    <xf numFmtId="0" fontId="4" fillId="7" borderId="6" xfId="2" applyFont="1" applyFill="1" applyBorder="1"/>
    <xf numFmtId="165" fontId="34" fillId="0" borderId="6" xfId="3" applyNumberFormat="1" applyFont="1" applyBorder="1"/>
    <xf numFmtId="165" fontId="35" fillId="0" borderId="6" xfId="3" applyNumberFormat="1" applyFont="1" applyBorder="1"/>
    <xf numFmtId="0" fontId="4" fillId="0" borderId="0" xfId="12"/>
    <xf numFmtId="0" fontId="37" fillId="17" borderId="1" xfId="12" applyFont="1" applyFill="1" applyBorder="1" applyAlignment="1">
      <alignment horizontal="center" vertical="center" wrapText="1"/>
    </xf>
    <xf numFmtId="0" fontId="37" fillId="17" borderId="21" xfId="12" applyFont="1" applyFill="1" applyBorder="1" applyAlignment="1">
      <alignment horizontal="center" vertical="center" wrapText="1"/>
    </xf>
    <xf numFmtId="0" fontId="37" fillId="17" borderId="3" xfId="12" applyFont="1" applyFill="1" applyBorder="1" applyAlignment="1">
      <alignment horizontal="center" vertical="center" wrapText="1"/>
    </xf>
    <xf numFmtId="0" fontId="37" fillId="17" borderId="4" xfId="12" applyFont="1" applyFill="1" applyBorder="1" applyAlignment="1">
      <alignment horizontal="center" vertical="center" wrapText="1"/>
    </xf>
    <xf numFmtId="0" fontId="37" fillId="17" borderId="7" xfId="12" applyFont="1" applyFill="1" applyBorder="1" applyAlignment="1">
      <alignment horizontal="center" vertical="center" wrapText="1"/>
    </xf>
    <xf numFmtId="0" fontId="38" fillId="0" borderId="7" xfId="12" applyFont="1" applyBorder="1" applyAlignment="1">
      <alignment horizontal="center" vertical="center" wrapText="1"/>
    </xf>
    <xf numFmtId="0" fontId="38" fillId="0" borderId="21" xfId="12" applyFont="1" applyBorder="1" applyAlignment="1">
      <alignment horizontal="center" vertical="center" wrapText="1"/>
    </xf>
    <xf numFmtId="0" fontId="38" fillId="0" borderId="21" xfId="12" applyFont="1" applyBorder="1" applyAlignment="1">
      <alignment horizontal="right" vertical="center" wrapText="1"/>
    </xf>
    <xf numFmtId="0" fontId="38" fillId="0" borderId="3" xfId="12" applyFont="1" applyBorder="1" applyAlignment="1">
      <alignment horizontal="center" vertical="center" wrapText="1"/>
    </xf>
    <xf numFmtId="0" fontId="4" fillId="0" borderId="8" xfId="12" applyBorder="1" applyAlignment="1">
      <alignment horizontal="center"/>
    </xf>
    <xf numFmtId="43" fontId="11" fillId="0" borderId="0" xfId="12" applyNumberFormat="1" applyFont="1"/>
    <xf numFmtId="43" fontId="4" fillId="0" borderId="0" xfId="12" applyNumberFormat="1"/>
    <xf numFmtId="0" fontId="39" fillId="0" borderId="21" xfId="12" applyFont="1" applyFill="1" applyBorder="1" applyAlignment="1">
      <alignment horizontal="center" vertical="center" wrapText="1"/>
    </xf>
    <xf numFmtId="169" fontId="38" fillId="0" borderId="21" xfId="12" applyNumberFormat="1" applyFont="1" applyBorder="1" applyAlignment="1">
      <alignment horizontal="right" vertical="center" wrapText="1"/>
    </xf>
    <xf numFmtId="2" fontId="4" fillId="0" borderId="0" xfId="12" applyNumberFormat="1"/>
    <xf numFmtId="2" fontId="0" fillId="0" borderId="0" xfId="13" applyNumberFormat="1" applyFont="1"/>
    <xf numFmtId="169" fontId="4" fillId="0" borderId="0" xfId="12" applyNumberFormat="1"/>
    <xf numFmtId="0" fontId="38" fillId="0" borderId="21" xfId="12" applyFont="1" applyBorder="1" applyAlignment="1">
      <alignment vertical="center" wrapText="1"/>
    </xf>
    <xf numFmtId="0" fontId="4" fillId="0" borderId="3" xfId="12" applyBorder="1" applyAlignment="1">
      <alignment vertical="center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center" vertical="center"/>
    </xf>
    <xf numFmtId="0" fontId="14" fillId="2" borderId="6" xfId="4" applyFont="1" applyFill="1" applyBorder="1" applyAlignment="1">
      <alignment horizontal="center" vertical="center" wrapText="1"/>
    </xf>
    <xf numFmtId="165" fontId="14" fillId="2" borderId="6" xfId="3" applyNumberFormat="1" applyFont="1" applyFill="1" applyBorder="1" applyAlignment="1">
      <alignment horizontal="center" vertical="center" wrapText="1"/>
    </xf>
    <xf numFmtId="1" fontId="9" fillId="0" borderId="6" xfId="2" applyNumberFormat="1" applyBorder="1" applyAlignment="1">
      <alignment horizontal="center" vertical="center"/>
    </xf>
    <xf numFmtId="165" fontId="12" fillId="0" borderId="6" xfId="3" applyNumberFormat="1" applyFont="1" applyBorder="1" applyAlignment="1">
      <alignment horizontal="center" vertical="center"/>
    </xf>
    <xf numFmtId="164" fontId="12" fillId="0" borderId="6" xfId="5" applyFill="1" applyBorder="1" applyAlignment="1">
      <alignment horizontal="center" vertical="center"/>
    </xf>
    <xf numFmtId="2" fontId="12" fillId="0" borderId="6" xfId="4" applyNumberForma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165" fontId="14" fillId="0" borderId="6" xfId="3" applyNumberFormat="1" applyFont="1" applyBorder="1" applyAlignment="1">
      <alignment horizontal="center" vertical="center" wrapText="1"/>
    </xf>
    <xf numFmtId="43" fontId="14" fillId="0" borderId="6" xfId="1" applyFont="1" applyBorder="1" applyAlignment="1">
      <alignment horizontal="right" vertical="center" wrapText="1"/>
    </xf>
    <xf numFmtId="1" fontId="4" fillId="0" borderId="0" xfId="12" applyNumberFormat="1"/>
    <xf numFmtId="43" fontId="11" fillId="0" borderId="0" xfId="1" applyFont="1"/>
    <xf numFmtId="43" fontId="9" fillId="0" borderId="0" xfId="2" applyNumberFormat="1"/>
    <xf numFmtId="165" fontId="9" fillId="0" borderId="0" xfId="2" applyNumberFormat="1"/>
    <xf numFmtId="0" fontId="3" fillId="7" borderId="5" xfId="2" applyFont="1" applyFill="1" applyBorder="1"/>
    <xf numFmtId="0" fontId="40" fillId="0" borderId="0" xfId="0" applyFont="1" applyAlignment="1">
      <alignment horizontal="left" vertical="top"/>
    </xf>
    <xf numFmtId="165" fontId="40" fillId="0" borderId="0" xfId="1" applyNumberFormat="1" applyFont="1" applyAlignment="1">
      <alignment horizontal="left" vertical="top"/>
    </xf>
    <xf numFmtId="43" fontId="0" fillId="0" borderId="0" xfId="1" applyFont="1" applyAlignment="1">
      <alignment horizontal="left" vertical="top"/>
    </xf>
    <xf numFmtId="172" fontId="0" fillId="0" borderId="0" xfId="1" applyNumberFormat="1" applyFont="1" applyAlignment="1">
      <alignment horizontal="left" vertical="top"/>
    </xf>
    <xf numFmtId="4" fontId="41" fillId="0" borderId="0" xfId="0" applyNumberFormat="1" applyFont="1" applyAlignment="1">
      <alignment horizontal="left" vertical="top"/>
    </xf>
    <xf numFmtId="0" fontId="42" fillId="18" borderId="6" xfId="15" applyFont="1" applyFill="1" applyBorder="1" applyAlignment="1">
      <alignment horizontal="center" vertical="center"/>
    </xf>
    <xf numFmtId="0" fontId="43" fillId="0" borderId="0" xfId="15" applyFont="1"/>
    <xf numFmtId="0" fontId="44" fillId="0" borderId="6" xfId="15" applyFont="1" applyBorder="1" applyAlignment="1">
      <alignment horizontal="center" vertical="center"/>
    </xf>
    <xf numFmtId="0" fontId="45" fillId="0" borderId="0" xfId="15" applyFont="1" applyAlignment="1">
      <alignment horizontal="center"/>
    </xf>
    <xf numFmtId="0" fontId="45" fillId="0" borderId="0" xfId="15" applyFont="1"/>
    <xf numFmtId="2" fontId="23" fillId="0" borderId="23" xfId="2" applyNumberFormat="1" applyFont="1" applyBorder="1"/>
    <xf numFmtId="0" fontId="7" fillId="6" borderId="24" xfId="2" applyFont="1" applyFill="1" applyBorder="1"/>
    <xf numFmtId="43" fontId="0" fillId="0" borderId="3" xfId="3" applyFont="1" applyBorder="1"/>
    <xf numFmtId="0" fontId="9" fillId="0" borderId="25" xfId="2" applyBorder="1"/>
    <xf numFmtId="0" fontId="9" fillId="0" borderId="26" xfId="2" applyBorder="1"/>
    <xf numFmtId="0" fontId="9" fillId="0" borderId="27" xfId="2" applyBorder="1"/>
    <xf numFmtId="0" fontId="9" fillId="0" borderId="28" xfId="2" applyBorder="1"/>
    <xf numFmtId="0" fontId="9" fillId="0" borderId="0" xfId="2" applyBorder="1"/>
    <xf numFmtId="0" fontId="11" fillId="0" borderId="0" xfId="2" applyFont="1" applyBorder="1"/>
    <xf numFmtId="0" fontId="9" fillId="0" borderId="29" xfId="2" applyBorder="1"/>
    <xf numFmtId="0" fontId="11" fillId="0" borderId="30" xfId="2" applyFont="1" applyBorder="1"/>
    <xf numFmtId="0" fontId="9" fillId="0" borderId="21" xfId="2" applyBorder="1"/>
    <xf numFmtId="0" fontId="2" fillId="0" borderId="0" xfId="12" applyFont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46" fillId="0" borderId="6" xfId="0" applyFont="1" applyBorder="1" applyAlignment="1">
      <alignment horizontal="left" vertical="top"/>
    </xf>
    <xf numFmtId="169" fontId="1" fillId="0" borderId="0" xfId="2" applyNumberFormat="1" applyFont="1"/>
    <xf numFmtId="43" fontId="43" fillId="0" borderId="0" xfId="1" applyFont="1"/>
    <xf numFmtId="0" fontId="0" fillId="0" borderId="6" xfId="0" applyNumberFormat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0" borderId="6" xfId="0" pivotButton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47" fillId="0" borderId="6" xfId="0" applyFont="1" applyBorder="1" applyAlignment="1">
      <alignment horizontal="left" vertical="top"/>
    </xf>
    <xf numFmtId="14" fontId="47" fillId="0" borderId="6" xfId="0" applyNumberFormat="1" applyFont="1" applyBorder="1" applyAlignment="1">
      <alignment horizontal="left" vertical="top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/>
    </xf>
    <xf numFmtId="0" fontId="35" fillId="0" borderId="6" xfId="0" applyFont="1" applyBorder="1" applyAlignment="1">
      <alignment horizontal="left" vertical="top"/>
    </xf>
    <xf numFmtId="165" fontId="35" fillId="0" borderId="6" xfId="1" applyNumberFormat="1" applyFont="1" applyBorder="1" applyAlignment="1">
      <alignment horizontal="left" vertical="top"/>
    </xf>
    <xf numFmtId="0" fontId="48" fillId="5" borderId="31" xfId="0" applyFont="1" applyFill="1" applyBorder="1" applyAlignment="1">
      <alignment horizontal="left" vertical="top" wrapText="1"/>
    </xf>
    <xf numFmtId="0" fontId="48" fillId="5" borderId="32" xfId="0" applyFont="1" applyFill="1" applyBorder="1" applyAlignment="1">
      <alignment horizontal="left" vertical="top" wrapText="1"/>
    </xf>
    <xf numFmtId="0" fontId="48" fillId="5" borderId="33" xfId="0" applyFont="1" applyFill="1" applyBorder="1" applyAlignment="1">
      <alignment horizontal="left" vertical="top" wrapText="1"/>
    </xf>
    <xf numFmtId="0" fontId="48" fillId="0" borderId="16" xfId="0" applyFont="1" applyBorder="1" applyAlignment="1">
      <alignment horizontal="left" vertical="top"/>
    </xf>
    <xf numFmtId="0" fontId="35" fillId="0" borderId="17" xfId="0" applyFont="1" applyBorder="1" applyAlignment="1">
      <alignment horizontal="left" vertical="top"/>
    </xf>
    <xf numFmtId="0" fontId="35" fillId="0" borderId="16" xfId="0" applyFont="1" applyBorder="1" applyAlignment="1">
      <alignment horizontal="left" vertical="top"/>
    </xf>
    <xf numFmtId="165" fontId="35" fillId="0" borderId="17" xfId="1" applyNumberFormat="1" applyFont="1" applyBorder="1" applyAlignment="1">
      <alignment horizontal="left" vertical="top"/>
    </xf>
    <xf numFmtId="0" fontId="48" fillId="0" borderId="18" xfId="0" applyFont="1" applyBorder="1" applyAlignment="1">
      <alignment horizontal="left" vertical="top"/>
    </xf>
    <xf numFmtId="0" fontId="48" fillId="0" borderId="19" xfId="0" applyFont="1" applyBorder="1" applyAlignment="1">
      <alignment horizontal="left" vertical="top"/>
    </xf>
    <xf numFmtId="165" fontId="34" fillId="0" borderId="19" xfId="0" applyNumberFormat="1" applyFont="1" applyBorder="1" applyAlignment="1">
      <alignment horizontal="left" vertical="top"/>
    </xf>
    <xf numFmtId="173" fontId="34" fillId="0" borderId="19" xfId="0" applyNumberFormat="1" applyFont="1" applyBorder="1" applyAlignment="1">
      <alignment horizontal="left" vertical="top"/>
    </xf>
    <xf numFmtId="173" fontId="34" fillId="0" borderId="20" xfId="0" applyNumberFormat="1" applyFont="1" applyBorder="1" applyAlignment="1">
      <alignment horizontal="left" vertical="top"/>
    </xf>
    <xf numFmtId="0" fontId="4" fillId="0" borderId="2" xfId="12" applyBorder="1" applyAlignment="1">
      <alignment horizontal="center"/>
    </xf>
    <xf numFmtId="0" fontId="4" fillId="0" borderId="8" xfId="12" applyBorder="1" applyAlignment="1">
      <alignment horizontal="center"/>
    </xf>
    <xf numFmtId="0" fontId="36" fillId="16" borderId="2" xfId="12" applyFont="1" applyFill="1" applyBorder="1" applyAlignment="1">
      <alignment horizontal="center" vertical="center" wrapText="1"/>
    </xf>
    <xf numFmtId="0" fontId="36" fillId="16" borderId="8" xfId="12" applyFont="1" applyFill="1" applyBorder="1" applyAlignment="1">
      <alignment horizontal="center" vertical="center" wrapText="1"/>
    </xf>
    <xf numFmtId="0" fontId="36" fillId="16" borderId="4" xfId="12" applyFont="1" applyFill="1" applyBorder="1" applyAlignment="1">
      <alignment horizontal="center" vertical="center" wrapText="1"/>
    </xf>
    <xf numFmtId="0" fontId="37" fillId="17" borderId="1" xfId="12" applyFont="1" applyFill="1" applyBorder="1" applyAlignment="1">
      <alignment horizontal="center" vertical="center" wrapText="1"/>
    </xf>
    <xf numFmtId="0" fontId="37" fillId="17" borderId="7" xfId="1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6" xfId="4" applyFont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27" fillId="13" borderId="6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165" fontId="0" fillId="0" borderId="6" xfId="1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right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32" fillId="0" borderId="6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right" vertical="center" wrapText="1"/>
    </xf>
    <xf numFmtId="0" fontId="31" fillId="0" borderId="6" xfId="0" applyFont="1" applyBorder="1" applyAlignment="1">
      <alignment horizontal="left" vertical="center"/>
    </xf>
  </cellXfs>
  <cellStyles count="16">
    <cellStyle name="40% - Accent1" xfId="11" builtinId="31"/>
    <cellStyle name="Comma" xfId="1" builtinId="3"/>
    <cellStyle name="Comma 2" xfId="3"/>
    <cellStyle name="Comma 2 2" xfId="5"/>
    <cellStyle name="Comma 3" xfId="13"/>
    <cellStyle name="Excel Built-in Normal" xfId="8"/>
    <cellStyle name="Normal" xfId="0" builtinId="0"/>
    <cellStyle name="Normal 2" xfId="2"/>
    <cellStyle name="Normal 2 2" xfId="4"/>
    <cellStyle name="Normal 3" xfId="6"/>
    <cellStyle name="Normal 4" xfId="7"/>
    <cellStyle name="Normal 5" xfId="9"/>
    <cellStyle name="Normal 6" xfId="12"/>
    <cellStyle name="Normal 7" xfId="14"/>
    <cellStyle name="Normal 8" xfId="15"/>
    <cellStyle name="Percent" xfId="10" builtinId="5"/>
  </cellStyles>
  <dxfs count="17"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%20Progress%20Files\Yash%20Bhatnagar\VIS(2024-25)-PL063-055-074%20DLF%20Privana%20west\document\mlgrd_property_detai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grd_property_details"/>
      <sheetName val="hdnSheet"/>
      <sheetName val="Sheet3"/>
      <sheetName val="hidnSheetNew"/>
    </sheetNames>
    <sheetDataSet>
      <sheetData sheetId="0"/>
      <sheetData sheetId="1"/>
      <sheetData sheetId="2"/>
      <sheetData sheetId="3">
        <row r="2">
          <cell r="C2" t="str">
            <v>APARTMENT</v>
          </cell>
        </row>
        <row r="3">
          <cell r="C3" t="str">
            <v>PARKING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uj" refreshedDate="45686.747757986108" createdVersion="5" refreshedVersion="5" minRefreshableVersion="3" recordCount="885">
  <cacheSource type="worksheet">
    <worksheetSource ref="A1:G886" sheet="Amstoria Inventory"/>
  </cacheSource>
  <cacheFields count="7">
    <cacheField name="Sr. No." numFmtId="0">
      <sharedItems containsSemiMixedTypes="0" containsString="0" containsNumber="1" containsInteger="1" minValue="1" maxValue="885"/>
    </cacheField>
    <cacheField name="Location" numFmtId="0">
      <sharedItems count="1">
        <s v="GURGAON"/>
      </sharedItems>
    </cacheField>
    <cacheField name="Project" numFmtId="0">
      <sharedItems/>
    </cacheField>
    <cacheField name="Unit Description" numFmtId="0">
      <sharedItems/>
    </cacheField>
    <cacheField name="Tower" numFmtId="0">
      <sharedItems count="5">
        <s v="T1"/>
        <s v="T2"/>
        <s v="T3"/>
        <s v="T4"/>
        <s v="T5"/>
      </sharedItems>
    </cacheField>
    <cacheField name="Saleable Area in Sq. ft." numFmtId="0">
      <sharedItems containsSemiMixedTypes="0" containsString="0" containsNumber="1" minValue="1653.8" maxValue="2463.5700000000002" count="4">
        <n v="2463.5700000000002"/>
        <n v="2459.5700000000002"/>
        <n v="1656.54"/>
        <n v="1653.8"/>
      </sharedItems>
    </cacheField>
    <cacheField name="Carpet Area in Sq. ft." numFmtId="0">
      <sharedItems containsSemiMixedTypes="0" containsString="0" containsNumber="1" minValue="907.44" maxValue="1272.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uj" refreshedDate="45707.42272962963" createdVersion="5" refreshedVersion="5" minRefreshableVersion="3" recordCount="888">
  <cacheSource type="worksheet">
    <worksheetSource ref="A1:G1048576" sheet="Amstoria Inventory"/>
  </cacheSource>
  <cacheFields count="7">
    <cacheField name="Sr. No." numFmtId="0">
      <sharedItems containsString="0" containsBlank="1" containsNumber="1" containsInteger="1" minValue="1" maxValue="885" count="88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m/>
      </sharedItems>
    </cacheField>
    <cacheField name="Location" numFmtId="0">
      <sharedItems containsBlank="1" count="3">
        <s v="GURGAON"/>
        <m/>
        <s v="TTL"/>
      </sharedItems>
    </cacheField>
    <cacheField name="Project" numFmtId="0">
      <sharedItems containsBlank="1" count="2">
        <s v="BPTP Amstoria Verti-Greens"/>
        <m/>
      </sharedItems>
    </cacheField>
    <cacheField name="Unit Description" numFmtId="0">
      <sharedItems containsBlank="1" count="886">
        <s v="T1-4601"/>
        <s v="T1-4501"/>
        <s v="T1-4401"/>
        <s v="T1-4301"/>
        <s v="T1-4201"/>
        <s v="T1-4101"/>
        <s v="T1-4001"/>
        <s v="T1-3901"/>
        <s v="T1-3701"/>
        <s v="T1-3601"/>
        <s v="T1-3501"/>
        <s v="T1-3401"/>
        <s v="T1-3301"/>
        <s v="T1-3201"/>
        <s v="T1-3101"/>
        <s v="T1-3001"/>
        <s v="T1-2901"/>
        <s v="T1-2801"/>
        <s v="T1-2701"/>
        <s v="T1-2601"/>
        <s v="T1-2501"/>
        <s v="T1-2401"/>
        <s v="T1-2301"/>
        <s v="T1-2201"/>
        <s v="T1-2101"/>
        <s v="T1-2001"/>
        <s v="T1-1801"/>
        <s v="T1-1701"/>
        <s v="T1-1601"/>
        <s v="T1-1501"/>
        <s v="T1-1401"/>
        <s v="T1-1201"/>
        <s v="T1-1101"/>
        <s v="T1-1001"/>
        <s v="T1-901"/>
        <s v="T1-801"/>
        <s v="T1-701"/>
        <s v="T1-601"/>
        <s v="T1-501"/>
        <s v="T1-401"/>
        <s v="T1-301"/>
        <s v="T1-201"/>
        <s v="T1-101"/>
        <s v="T1-4602"/>
        <s v="T1-4502"/>
        <s v="T1-4402"/>
        <s v="T1-4302"/>
        <s v="T1-4202"/>
        <s v="T1-4102"/>
        <s v="T1-4002"/>
        <s v="T1-3902"/>
        <s v="T1-3802"/>
        <s v="T1-3702"/>
        <s v="T1-3602"/>
        <s v="T1-3502"/>
        <s v="T1-3402"/>
        <s v="T1-3302"/>
        <s v="T1-3202"/>
        <s v="T1-3102"/>
        <s v="T1-3002"/>
        <s v="T1-2802"/>
        <s v="T1-2702"/>
        <s v="T1-2602"/>
        <s v="T1-2502"/>
        <s v="T1-2402"/>
        <s v="T1-2302"/>
        <s v="T1-2202"/>
        <s v="T1-2102"/>
        <s v="T1-2002"/>
        <s v="T1-1902"/>
        <s v="T1-1802"/>
        <s v="T1-1702"/>
        <s v="T1-1602"/>
        <s v="T1-1502"/>
        <s v="T1-1402"/>
        <s v="T1-1202"/>
        <s v="T1-1102"/>
        <s v="T1-1002"/>
        <s v="T1-902"/>
        <s v="T1-802"/>
        <s v="T1-702"/>
        <s v="T1-602"/>
        <s v="T1-502"/>
        <s v="T1-402"/>
        <s v="T1-302"/>
        <s v="T1-202"/>
        <s v="T1-102"/>
        <s v="T1-4603"/>
        <s v="T1-4503"/>
        <s v="T1-4403"/>
        <s v="T1-4303"/>
        <s v="T1-4203"/>
        <s v="T1-4103"/>
        <s v="T1-4003"/>
        <s v="T1-3903"/>
        <s v="T1-3803"/>
        <s v="T1-3703"/>
        <s v="T1-3603"/>
        <s v="T1-3503"/>
        <s v="T1-3403"/>
        <s v="T1-3303"/>
        <s v="T1-3203"/>
        <s v="T1-3103"/>
        <s v="T1-3003"/>
        <s v="T1-2903"/>
        <s v="T1-2803"/>
        <s v="T1-2703"/>
        <s v="T1-2603"/>
        <s v="T1-2503"/>
        <s v="T1-2403"/>
        <s v="T1-2303"/>
        <s v="T1-2203"/>
        <s v="T1-2103"/>
        <s v="T1-2003"/>
        <s v="T1-1903"/>
        <s v="T1-1803"/>
        <s v="T1-1703"/>
        <s v="T1-1603"/>
        <s v="T1-1503"/>
        <s v="T1-1403"/>
        <s v="T1-1203"/>
        <s v="T1-1103"/>
        <s v="T1-1003"/>
        <s v="T1-903"/>
        <s v="T1-803"/>
        <s v="T1-703"/>
        <s v="T1-603"/>
        <s v="T1-503"/>
        <s v="T1-403"/>
        <s v="T1-303"/>
        <s v="T1-203"/>
        <s v="T1-103"/>
        <s v="T1-4604"/>
        <s v="T1-4504"/>
        <s v="T1-4404"/>
        <s v="T1-4304"/>
        <s v="T1-4204"/>
        <s v="T1-4104"/>
        <s v="T1-4004"/>
        <s v="T1-3904"/>
        <s v="T1-3804"/>
        <s v="T1-3704"/>
        <s v="T1-3604"/>
        <s v="T1-3504"/>
        <s v="T1-3404"/>
        <s v="T1-3304"/>
        <s v="T1-3204"/>
        <s v="T1-3104"/>
        <s v="T1-3004"/>
        <s v="T1-2904"/>
        <s v="T1-2804"/>
        <s v="T1-2704"/>
        <s v="T1-2604"/>
        <s v="T1-2504"/>
        <s v="T1-2404"/>
        <s v="T1-2304"/>
        <s v="T1-2204"/>
        <s v="T1-2104"/>
        <s v="T1-2004"/>
        <s v="T1-1904"/>
        <s v="T1-1804"/>
        <s v="T1-1704"/>
        <s v="T1-1604"/>
        <s v="T1-1504"/>
        <s v="T1-1404"/>
        <s v="T1-1204"/>
        <s v="T1-1104"/>
        <s v="T1-1004"/>
        <s v="T1-904"/>
        <s v="T1-804"/>
        <s v="T1-704"/>
        <s v="T1-604"/>
        <s v="T1-504"/>
        <s v="T1-404"/>
        <s v="T1-304"/>
        <s v="T1-204"/>
        <s v="T1-104"/>
        <s v="T2-4601"/>
        <s v="T2-4501"/>
        <s v="T2-4401"/>
        <s v="T2-4301"/>
        <s v="T2-4201"/>
        <s v="T2-4101"/>
        <s v="T2-4001"/>
        <s v="T2-3901"/>
        <s v="T2-3801"/>
        <s v="T2-3701"/>
        <s v="T2-3601"/>
        <s v="T2-3501"/>
        <s v="T2-3401"/>
        <s v="T2-3301"/>
        <s v="T2-3201"/>
        <s v="T2-3101"/>
        <s v="T2-3001"/>
        <s v="T2-2901"/>
        <s v="T2-2801"/>
        <s v="T2-2701"/>
        <s v="T2-2601"/>
        <s v="T2-2501"/>
        <s v="T2-2401"/>
        <s v="T2-2301"/>
        <s v="T2-2201"/>
        <s v="T2-2101"/>
        <s v="T2-2001"/>
        <s v="T2-1901"/>
        <s v="T2-1801"/>
        <s v="T2-1701"/>
        <s v="T2-1601"/>
        <s v="T2-1501"/>
        <s v="T2-1401"/>
        <s v="T2-1201"/>
        <s v="T2-1101"/>
        <s v="T2-1001"/>
        <s v="T2-901"/>
        <s v="T2-801"/>
        <s v="T2-701"/>
        <s v="T2-601"/>
        <s v="T2-501"/>
        <s v="T2-401"/>
        <s v="T2-301"/>
        <s v="T2-201"/>
        <s v="T2-101"/>
        <s v="T2-4602"/>
        <s v="T2-4502"/>
        <s v="T2-4402"/>
        <s v="T2-4302"/>
        <s v="T2-4202"/>
        <s v="T2-4102"/>
        <s v="T2-4002"/>
        <s v="T2-3902"/>
        <s v="T2-3802"/>
        <s v="T2-3702"/>
        <s v="T2-3602"/>
        <s v="T2-3502"/>
        <s v="T2-3402"/>
        <s v="T2-3302"/>
        <s v="T2-3202"/>
        <s v="T2-3102"/>
        <s v="T2-3002"/>
        <s v="T2-2902"/>
        <s v="T2-2802"/>
        <s v="T2-2702"/>
        <s v="T2-2602"/>
        <s v="T2-2502"/>
        <s v="T2-2402"/>
        <s v="T2-2302"/>
        <s v="T2-2202"/>
        <s v="T2-2102"/>
        <s v="T2-2002"/>
        <s v="T2-1902"/>
        <s v="T2-1802"/>
        <s v="T2-1702"/>
        <s v="T2-1602"/>
        <s v="T2-1502"/>
        <s v="T2-1402"/>
        <s v="T2-1202"/>
        <s v="T2-1102"/>
        <s v="T2-1002"/>
        <s v="T2-902"/>
        <s v="T2-802"/>
        <s v="T2-702"/>
        <s v="T2-602"/>
        <s v="T2-502"/>
        <s v="T2-402"/>
        <s v="T2-302"/>
        <s v="T2-202"/>
        <s v="T2-102"/>
        <s v="T2-4603"/>
        <s v="T2-4503"/>
        <s v="T2-4403"/>
        <s v="T2-4303"/>
        <s v="T2-4203"/>
        <s v="T2-4103"/>
        <s v="T2-4003"/>
        <s v="T2-3903"/>
        <s v="T2-3703"/>
        <s v="T2-3603"/>
        <s v="T2-3503"/>
        <s v="T2-3403"/>
        <s v="T2-3303"/>
        <s v="T2-3203"/>
        <s v="T2-3103"/>
        <s v="T2-3003"/>
        <s v="T2-2903"/>
        <s v="T2-2803"/>
        <s v="T2-2703"/>
        <s v="T2-2603"/>
        <s v="T2-2503"/>
        <s v="T2-2403"/>
        <s v="T2-2303"/>
        <s v="T2-2203"/>
        <s v="T2-2103"/>
        <s v="T2-2003"/>
        <s v="T2-1803"/>
        <s v="T2-1703"/>
        <s v="T2-1603"/>
        <s v="T2-1503"/>
        <s v="T2-1403"/>
        <s v="T2-1203"/>
        <s v="T2-1103"/>
        <s v="T2-1003"/>
        <s v="T2-903"/>
        <s v="T2-803"/>
        <s v="T2-703"/>
        <s v="T2-603"/>
        <s v="T2-503"/>
        <s v="T2-403"/>
        <s v="T2-303"/>
        <s v="T2-203"/>
        <s v="T2-103"/>
        <s v="T2-4604"/>
        <s v="T2-4504"/>
        <s v="T2-4404"/>
        <s v="T2-4304"/>
        <s v="T2-4204"/>
        <s v="T2-4104"/>
        <s v="T2-4004"/>
        <s v="T2-3904"/>
        <s v="T2-3804"/>
        <s v="T2-3704"/>
        <s v="T2-3604"/>
        <s v="T2-3504"/>
        <s v="T2-3404"/>
        <s v="T2-3304"/>
        <s v="T2-3204"/>
        <s v="T2-3104"/>
        <s v="T2-3004"/>
        <s v="T2-2804"/>
        <s v="T2-2704"/>
        <s v="T2-2604"/>
        <s v="T2-2504"/>
        <s v="T2-2404"/>
        <s v="T2-2304"/>
        <s v="T2-2204"/>
        <s v="T2-2104"/>
        <s v="T2-2004"/>
        <s v="T2-1904"/>
        <s v="T2-1804"/>
        <s v="T2-1704"/>
        <s v="T2-1604"/>
        <s v="T2-1504"/>
        <s v="T2-1404"/>
        <s v="T2-1204"/>
        <s v="T2-1104"/>
        <s v="T2-1004"/>
        <s v="T2-904"/>
        <s v="T2-804"/>
        <s v="T2-704"/>
        <s v="T2-604"/>
        <s v="T2-504"/>
        <s v="T2-404"/>
        <s v="T2-304"/>
        <s v="T2-204"/>
        <s v="T2-104"/>
        <s v="T3-4601"/>
        <s v="T3-4501"/>
        <s v="T3-4401"/>
        <s v="T3-4301"/>
        <s v="T3-4201"/>
        <s v="T3-4101"/>
        <s v="T3-4001"/>
        <s v="T3-3901"/>
        <s v="T3-3701"/>
        <s v="T3-3601"/>
        <s v="T3-3501"/>
        <s v="T3-3401"/>
        <s v="T3-3301"/>
        <s v="T3-3201"/>
        <s v="T3-3101"/>
        <s v="T3-3001"/>
        <s v="T3-2901"/>
        <s v="T3-2801"/>
        <s v="T3-2701"/>
        <s v="T3-2601"/>
        <s v="T3-2501"/>
        <s v="T3-2401"/>
        <s v="T3-2301"/>
        <s v="T3-2201"/>
        <s v="T3-2101"/>
        <s v="T3-2001"/>
        <s v="T3-1801"/>
        <s v="T3-1701"/>
        <s v="T3-1601"/>
        <s v="T3-1501"/>
        <s v="T3-1401"/>
        <s v="T3-1201"/>
        <s v="T3-1101"/>
        <s v="T3-1001"/>
        <s v="T3-901"/>
        <s v="T3-801"/>
        <s v="T3-701"/>
        <s v="T3-601"/>
        <s v="T3-501"/>
        <s v="T3-401"/>
        <s v="T3-301"/>
        <s v="T3-201"/>
        <s v="T3-101"/>
        <s v="T3-4602"/>
        <s v="T3-4502"/>
        <s v="T3-4402"/>
        <s v="T3-4302"/>
        <s v="T3-4202"/>
        <s v="T3-4102"/>
        <s v="T3-4002"/>
        <s v="T3-3902"/>
        <s v="T3-3802"/>
        <s v="T3-3702"/>
        <s v="T3-3602"/>
        <s v="T3-3502"/>
        <s v="T3-3402"/>
        <s v="T3-3302"/>
        <s v="T3-3202"/>
        <s v="T3-3102"/>
        <s v="T3-3002"/>
        <s v="T3-2802"/>
        <s v="T3-2702"/>
        <s v="T3-2602"/>
        <s v="T3-2502"/>
        <s v="T3-2402"/>
        <s v="T3-2302"/>
        <s v="T3-2202"/>
        <s v="T3-2102"/>
        <s v="T3-2002"/>
        <s v="T3-1902"/>
        <s v="T3-1802"/>
        <s v="T3-1702"/>
        <s v="T3-1602"/>
        <s v="T3-1502"/>
        <s v="T3-1402"/>
        <s v="T3-1202"/>
        <s v="T3-1102"/>
        <s v="T3-1002"/>
        <s v="T3-902"/>
        <s v="T3-802"/>
        <s v="T3-702"/>
        <s v="T3-602"/>
        <s v="T3-502"/>
        <s v="T3-402"/>
        <s v="T3-302"/>
        <s v="T3-202"/>
        <s v="T3-102"/>
        <s v="T3-4603"/>
        <s v="T3-4503"/>
        <s v="T3-4403"/>
        <s v="T3-4303"/>
        <s v="T3-4203"/>
        <s v="T3-4103"/>
        <s v="T3-4003"/>
        <s v="T3-3903"/>
        <s v="T3-3803"/>
        <s v="T3-3703"/>
        <s v="T3-3603"/>
        <s v="T3-3503"/>
        <s v="T3-3403"/>
        <s v="T3-3303"/>
        <s v="T3-3203"/>
        <s v="T3-3103"/>
        <s v="T3-3003"/>
        <s v="T3-2903"/>
        <s v="T3-2803"/>
        <s v="T3-2703"/>
        <s v="T3-2603"/>
        <s v="T3-2503"/>
        <s v="T3-2403"/>
        <s v="T3-2303"/>
        <s v="T3-2203"/>
        <s v="T3-2103"/>
        <s v="T3-2003"/>
        <s v="T3-1903"/>
        <s v="T3-1803"/>
        <s v="T3-1703"/>
        <s v="T3-1603"/>
        <s v="T3-1503"/>
        <s v="T3-1403"/>
        <s v="T3-1203"/>
        <s v="T3-1103"/>
        <s v="T3-1003"/>
        <s v="T3-903"/>
        <s v="T3-803"/>
        <s v="T3-703"/>
        <s v="T3-603"/>
        <s v="T3-503"/>
        <s v="T3-403"/>
        <s v="T3-303"/>
        <s v="T3-203"/>
        <s v="T3-103"/>
        <s v="T3-4604"/>
        <s v="T3-4504"/>
        <s v="T3-4404"/>
        <s v="T3-4304"/>
        <s v="T3-4204"/>
        <s v="T3-4104"/>
        <s v="T3-4004"/>
        <s v="T3-3904"/>
        <s v="T3-3804"/>
        <s v="T3-3704"/>
        <s v="T3-3604"/>
        <s v="T3-3504"/>
        <s v="T3-3404"/>
        <s v="T3-3304"/>
        <s v="T3-3204"/>
        <s v="T3-3104"/>
        <s v="T3-3004"/>
        <s v="T3-2904"/>
        <s v="T3-2804"/>
        <s v="T3-2704"/>
        <s v="T3-2604"/>
        <s v="T3-2504"/>
        <s v="T3-2404"/>
        <s v="T3-2304"/>
        <s v="T3-2204"/>
        <s v="T3-2104"/>
        <s v="T3-2004"/>
        <s v="T3-1904"/>
        <s v="T3-1804"/>
        <s v="T3-1704"/>
        <s v="T3-1604"/>
        <s v="T3-1504"/>
        <s v="T3-1404"/>
        <s v="T3-1204"/>
        <s v="T3-1104"/>
        <s v="T3-1004"/>
        <s v="T3-904"/>
        <s v="T3-804"/>
        <s v="T3-704"/>
        <s v="T3-604"/>
        <s v="T3-504"/>
        <s v="T3-404"/>
        <s v="T3-304"/>
        <s v="T3-204"/>
        <s v="T3-104"/>
        <s v="T4-4601"/>
        <s v="T4-4501"/>
        <s v="T4-4401"/>
        <s v="T4-4301"/>
        <s v="T4-4201"/>
        <s v="T4-4101"/>
        <s v="T4-4001"/>
        <s v="T4-3901"/>
        <s v="T4-3701"/>
        <s v="T4-3601"/>
        <s v="T4-3501"/>
        <s v="T4-3401"/>
        <s v="T4-3301"/>
        <s v="T4-3201"/>
        <s v="T4-3101"/>
        <s v="T4-3001"/>
        <s v="T4-2801"/>
        <s v="T4-2701"/>
        <s v="T4-2601"/>
        <s v="T4-2501"/>
        <s v="T4-2401"/>
        <s v="T4-2301"/>
        <s v="T4-2201"/>
        <s v="T4-2101"/>
        <s v="T4-2001"/>
        <s v="T4-1801"/>
        <s v="T4-1701"/>
        <s v="T4-1601"/>
        <s v="T4-1501"/>
        <s v="T4-1401"/>
        <s v="T4-1201"/>
        <s v="T4-1101"/>
        <s v="T4-1001"/>
        <s v="T4-901"/>
        <s v="T4-801"/>
        <s v="T4-701"/>
        <s v="T4-601"/>
        <s v="T4-501"/>
        <s v="T4-401"/>
        <s v="T4-301"/>
        <s v="T4-201"/>
        <s v="T4-101"/>
        <s v="T4-4602"/>
        <s v="T4-4502"/>
        <s v="T4-4402"/>
        <s v="T4-4302"/>
        <s v="T4-4202"/>
        <s v="T4-4102"/>
        <s v="T4-4002"/>
        <s v="T4-3902"/>
        <s v="T4-3802"/>
        <s v="T4-3702"/>
        <s v="T4-3602"/>
        <s v="T4-3502"/>
        <s v="T4-3402"/>
        <s v="T4-3302"/>
        <s v="T4-3202"/>
        <s v="T4-3102"/>
        <s v="T4-3002"/>
        <s v="T4-2902"/>
        <s v="T4-2802"/>
        <s v="T4-2702"/>
        <s v="T4-2602"/>
        <s v="T4-2502"/>
        <s v="T4-2402"/>
        <s v="T4-2302"/>
        <s v="T4-2202"/>
        <s v="T4-2102"/>
        <s v="T4-2002"/>
        <s v="T4-1902"/>
        <s v="T4-1802"/>
        <s v="T4-1702"/>
        <s v="T4-1602"/>
        <s v="T4-1502"/>
        <s v="T4-1402"/>
        <s v="T4-1202"/>
        <s v="T4-1102"/>
        <s v="T4-1002"/>
        <s v="T4-902"/>
        <s v="T4-802"/>
        <s v="T4-702"/>
        <s v="T4-602"/>
        <s v="T4-502"/>
        <s v="T4-402"/>
        <s v="T4-302"/>
        <s v="T4-202"/>
        <s v="T4-102"/>
        <s v="T4-4603"/>
        <s v="T4-4503"/>
        <s v="T4-4403"/>
        <s v="T4-4303"/>
        <s v="T4-4203"/>
        <s v="T4-4103"/>
        <s v="T4-4003"/>
        <s v="T4-3903"/>
        <s v="T4-3803"/>
        <s v="T4-3703"/>
        <s v="T4-3603"/>
        <s v="T4-3503"/>
        <s v="T4-3403"/>
        <s v="T4-3303"/>
        <s v="T4-3203"/>
        <s v="T4-3103"/>
        <s v="T4-3003"/>
        <s v="T4-2903"/>
        <s v="T4-2803"/>
        <s v="T4-2703"/>
        <s v="T4-2603"/>
        <s v="T4-2503"/>
        <s v="T4-2403"/>
        <s v="T4-2303"/>
        <s v="T4-2203"/>
        <s v="T4-2103"/>
        <s v="T4-2003"/>
        <s v="T4-1903"/>
        <s v="T4-1803"/>
        <s v="T4-1703"/>
        <s v="T4-1603"/>
        <s v="T4-1503"/>
        <s v="T4-1403"/>
        <s v="T4-1203"/>
        <s v="T4-1103"/>
        <s v="T4-1003"/>
        <s v="T4-903"/>
        <s v="T4-803"/>
        <s v="T4-703"/>
        <s v="T4-603"/>
        <s v="T4-503"/>
        <s v="T4-403"/>
        <s v="T4-303"/>
        <s v="T4-203"/>
        <s v="T4-103"/>
        <s v="T4-4604"/>
        <s v="T4-4504"/>
        <s v="T4-4404"/>
        <s v="T4-4304"/>
        <s v="T4-4204"/>
        <s v="T4-4104"/>
        <s v="T4-4004"/>
        <s v="T4-3904"/>
        <s v="T4-3804"/>
        <s v="T4-3704"/>
        <s v="T4-3604"/>
        <s v="T4-3504"/>
        <s v="T4-3404"/>
        <s v="T4-3304"/>
        <s v="T4-3204"/>
        <s v="T4-3104"/>
        <s v="T4-3004"/>
        <s v="T4-2904"/>
        <s v="T4-2804"/>
        <s v="T4-2704"/>
        <s v="T4-2604"/>
        <s v="T4-2504"/>
        <s v="T4-2404"/>
        <s v="T4-2304"/>
        <s v="T4-2204"/>
        <s v="T4-2104"/>
        <s v="T4-2004"/>
        <s v="T4-1904"/>
        <s v="T4-1804"/>
        <s v="T4-1704"/>
        <s v="T4-1604"/>
        <s v="T4-1504"/>
        <s v="T4-1404"/>
        <s v="T4-1204"/>
        <s v="T4-1104"/>
        <s v="T4-1004"/>
        <s v="T4-904"/>
        <s v="T4-804"/>
        <s v="T4-704"/>
        <s v="T4-604"/>
        <s v="T4-504"/>
        <s v="T4-404"/>
        <s v="T4-304"/>
        <s v="T4-204"/>
        <s v="T4-104"/>
        <s v="T5-4601"/>
        <s v="T5-4501"/>
        <s v="T5-4401"/>
        <s v="T5-4301"/>
        <s v="T5-4201"/>
        <s v="T5-4101"/>
        <s v="T5-4001"/>
        <s v="T5-3901"/>
        <s v="T5-3801"/>
        <s v="T5-3701"/>
        <s v="T5-3601"/>
        <s v="T5-3501"/>
        <s v="T5-3401"/>
        <s v="T5-3301"/>
        <s v="T5-3201"/>
        <s v="T5-3101"/>
        <s v="T5-3001"/>
        <s v="T5-2901"/>
        <s v="T5-2801"/>
        <s v="T5-2701"/>
        <s v="T5-2601"/>
        <s v="T5-2501"/>
        <s v="T5-2401"/>
        <s v="T5-2301"/>
        <s v="T5-2201"/>
        <s v="T5-2101"/>
        <s v="T5-2001"/>
        <s v="T5-1901"/>
        <s v="T5-1801"/>
        <s v="T5-1701"/>
        <s v="T5-1601"/>
        <s v="T5-1501"/>
        <s v="T5-1401"/>
        <s v="T5-1201"/>
        <s v="T5-1101"/>
        <s v="T5-1001"/>
        <s v="T5-901"/>
        <s v="T5-801"/>
        <s v="T5-701"/>
        <s v="T5-601"/>
        <s v="T5-501"/>
        <s v="T5-401"/>
        <s v="T5-301"/>
        <s v="T5-201"/>
        <s v="T5-101"/>
        <s v="T5-4602"/>
        <s v="T5-4502"/>
        <s v="T5-4402"/>
        <s v="T5-4302"/>
        <s v="T5-4202"/>
        <s v="T5-4102"/>
        <s v="T5-4002"/>
        <s v="T5-3902"/>
        <s v="T5-3802"/>
        <s v="T5-3702"/>
        <s v="T5-3602"/>
        <s v="T5-3502"/>
        <s v="T5-3402"/>
        <s v="T5-3302"/>
        <s v="T5-3202"/>
        <s v="T5-3102"/>
        <s v="T5-3002"/>
        <s v="T5-2902"/>
        <s v="T5-2802"/>
        <s v="T5-2702"/>
        <s v="T5-2602"/>
        <s v="T5-2502"/>
        <s v="T5-2402"/>
        <s v="T5-2302"/>
        <s v="T5-2202"/>
        <s v="T5-2102"/>
        <s v="T5-2002"/>
        <s v="T5-1902"/>
        <s v="T5-1802"/>
        <s v="T5-1702"/>
        <s v="T5-1602"/>
        <s v="T5-1502"/>
        <s v="T5-1402"/>
        <s v="T5-1202"/>
        <s v="T5-1102"/>
        <s v="T5-1002"/>
        <s v="T5-902"/>
        <s v="T5-802"/>
        <s v="T5-702"/>
        <s v="T5-602"/>
        <s v="T5-502"/>
        <s v="T5-402"/>
        <s v="T5-302"/>
        <s v="T5-202"/>
        <s v="T5-102"/>
        <s v="T5-4603"/>
        <s v="T5-4503"/>
        <s v="T5-4403"/>
        <s v="T5-4303"/>
        <s v="T5-4203"/>
        <s v="T5-4103"/>
        <s v="T5-4003"/>
        <s v="T5-3903"/>
        <s v="T5-3703"/>
        <s v="T5-3603"/>
        <s v="T5-3503"/>
        <s v="T5-3403"/>
        <s v="T5-3303"/>
        <s v="T5-3203"/>
        <s v="T5-3103"/>
        <s v="T5-3003"/>
        <s v="T5-2903"/>
        <s v="T5-2803"/>
        <s v="T5-2703"/>
        <s v="T5-2603"/>
        <s v="T5-2503"/>
        <s v="T5-2403"/>
        <s v="T5-2303"/>
        <s v="T5-2203"/>
        <s v="T5-2103"/>
        <s v="T5-2003"/>
        <s v="T5-1803"/>
        <s v="T5-1703"/>
        <s v="T5-1603"/>
        <s v="T5-1503"/>
        <s v="T5-1403"/>
        <s v="T5-1203"/>
        <s v="T5-1103"/>
        <s v="T5-1003"/>
        <s v="T5-903"/>
        <s v="T5-803"/>
        <s v="T5-703"/>
        <s v="T5-603"/>
        <s v="T5-503"/>
        <s v="T5-403"/>
        <s v="T5-303"/>
        <s v="T5-203"/>
        <s v="T5-103"/>
        <s v="T5-4604"/>
        <s v="T5-4504"/>
        <s v="T5-4404"/>
        <s v="T5-4304"/>
        <s v="T5-4204"/>
        <s v="T5-4104"/>
        <s v="T5-4004"/>
        <s v="T5-3904"/>
        <s v="T5-3804"/>
        <s v="T5-3704"/>
        <s v="T5-3604"/>
        <s v="T5-3504"/>
        <s v="T5-3404"/>
        <s v="T5-3304"/>
        <s v="T5-3204"/>
        <s v="T5-3104"/>
        <s v="T5-3004"/>
        <s v="T5-2804"/>
        <s v="T5-2704"/>
        <s v="T5-2604"/>
        <s v="T5-2504"/>
        <s v="T5-2404"/>
        <s v="T5-2304"/>
        <s v="T5-2204"/>
        <s v="T5-2104"/>
        <s v="T5-2004"/>
        <s v="T5-1904"/>
        <s v="T5-1804"/>
        <s v="T5-1704"/>
        <s v="T5-1604"/>
        <s v="T5-1504"/>
        <s v="T5-1404"/>
        <s v="T5-1204"/>
        <s v="T5-1104"/>
        <s v="T5-1004"/>
        <s v="T5-904"/>
        <s v="T5-804"/>
        <s v="T5-704"/>
        <s v="T5-604"/>
        <s v="T5-504"/>
        <s v="T5-404"/>
        <s v="T5-304"/>
        <s v="T5-204"/>
        <s v="T5-104"/>
        <m/>
      </sharedItems>
    </cacheField>
    <cacheField name="Tower" numFmtId="0">
      <sharedItems containsBlank="1" count="6">
        <s v="T1"/>
        <s v="T2"/>
        <s v="T3"/>
        <s v="T4"/>
        <s v="T5"/>
        <m/>
      </sharedItems>
    </cacheField>
    <cacheField name="Saleable Area in Sq. ft." numFmtId="0">
      <sharedItems containsString="0" containsBlank="1" containsNumber="1" minValue="1653.8" maxValue="1750028.3400000171" count="6">
        <n v="2463.5700000000002"/>
        <n v="2459.5700000000002"/>
        <n v="1656.54"/>
        <n v="1653.8"/>
        <m/>
        <n v="1750028.3400000171"/>
      </sharedItems>
    </cacheField>
    <cacheField name="Carpet Area in Sq. ft." numFmtId="0">
      <sharedItems containsString="0" containsBlank="1" containsNumber="1" minValue="907.44" maxValue="932297.819999977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5">
  <r>
    <n v="1"/>
    <x v="0"/>
    <s v="BPTP Amstoria Verti-Greens"/>
    <s v="T1-4601"/>
    <x v="0"/>
    <x v="0"/>
    <n v="1272.77"/>
  </r>
  <r>
    <n v="2"/>
    <x v="0"/>
    <s v="BPTP Amstoria Verti-Greens"/>
    <s v="T1-4501"/>
    <x v="0"/>
    <x v="0"/>
    <n v="1272.77"/>
  </r>
  <r>
    <n v="3"/>
    <x v="0"/>
    <s v="BPTP Amstoria Verti-Greens"/>
    <s v="T1-4401"/>
    <x v="0"/>
    <x v="0"/>
    <n v="1272.77"/>
  </r>
  <r>
    <n v="4"/>
    <x v="0"/>
    <s v="BPTP Amstoria Verti-Greens"/>
    <s v="T1-4301"/>
    <x v="0"/>
    <x v="0"/>
    <n v="1272.77"/>
  </r>
  <r>
    <n v="5"/>
    <x v="0"/>
    <s v="BPTP Amstoria Verti-Greens"/>
    <s v="T1-4201"/>
    <x v="0"/>
    <x v="0"/>
    <n v="1272.77"/>
  </r>
  <r>
    <n v="6"/>
    <x v="0"/>
    <s v="BPTP Amstoria Verti-Greens"/>
    <s v="T1-4101"/>
    <x v="0"/>
    <x v="0"/>
    <n v="1272.77"/>
  </r>
  <r>
    <n v="7"/>
    <x v="0"/>
    <s v="BPTP Amstoria Verti-Greens"/>
    <s v="T1-4001"/>
    <x v="0"/>
    <x v="0"/>
    <n v="1272.77"/>
  </r>
  <r>
    <n v="8"/>
    <x v="0"/>
    <s v="BPTP Amstoria Verti-Greens"/>
    <s v="T1-3901"/>
    <x v="0"/>
    <x v="0"/>
    <n v="1272.77"/>
  </r>
  <r>
    <n v="9"/>
    <x v="0"/>
    <s v="BPTP Amstoria Verti-Greens"/>
    <s v="T1-3701"/>
    <x v="0"/>
    <x v="0"/>
    <n v="1272.77"/>
  </r>
  <r>
    <n v="10"/>
    <x v="0"/>
    <s v="BPTP Amstoria Verti-Greens"/>
    <s v="T1-3601"/>
    <x v="0"/>
    <x v="0"/>
    <n v="1272.77"/>
  </r>
  <r>
    <n v="11"/>
    <x v="0"/>
    <s v="BPTP Amstoria Verti-Greens"/>
    <s v="T1-3501"/>
    <x v="0"/>
    <x v="0"/>
    <n v="1272.77"/>
  </r>
  <r>
    <n v="12"/>
    <x v="0"/>
    <s v="BPTP Amstoria Verti-Greens"/>
    <s v="T1-3401"/>
    <x v="0"/>
    <x v="0"/>
    <n v="1272.77"/>
  </r>
  <r>
    <n v="13"/>
    <x v="0"/>
    <s v="BPTP Amstoria Verti-Greens"/>
    <s v="T1-3301"/>
    <x v="0"/>
    <x v="0"/>
    <n v="1272.77"/>
  </r>
  <r>
    <n v="14"/>
    <x v="0"/>
    <s v="BPTP Amstoria Verti-Greens"/>
    <s v="T1-3201"/>
    <x v="0"/>
    <x v="0"/>
    <n v="1272.77"/>
  </r>
  <r>
    <n v="15"/>
    <x v="0"/>
    <s v="BPTP Amstoria Verti-Greens"/>
    <s v="T1-3101"/>
    <x v="0"/>
    <x v="0"/>
    <n v="1272.77"/>
  </r>
  <r>
    <n v="16"/>
    <x v="0"/>
    <s v="BPTP Amstoria Verti-Greens"/>
    <s v="T1-3001"/>
    <x v="0"/>
    <x v="0"/>
    <n v="1272.77"/>
  </r>
  <r>
    <n v="17"/>
    <x v="0"/>
    <s v="BPTP Amstoria Verti-Greens"/>
    <s v="T1-2901"/>
    <x v="0"/>
    <x v="0"/>
    <n v="1272.77"/>
  </r>
  <r>
    <n v="18"/>
    <x v="0"/>
    <s v="BPTP Amstoria Verti-Greens"/>
    <s v="T1-2801"/>
    <x v="0"/>
    <x v="0"/>
    <n v="1272.77"/>
  </r>
  <r>
    <n v="19"/>
    <x v="0"/>
    <s v="BPTP Amstoria Verti-Greens"/>
    <s v="T1-2701"/>
    <x v="0"/>
    <x v="0"/>
    <n v="1272.77"/>
  </r>
  <r>
    <n v="20"/>
    <x v="0"/>
    <s v="BPTP Amstoria Verti-Greens"/>
    <s v="T1-2601"/>
    <x v="0"/>
    <x v="0"/>
    <n v="1272.77"/>
  </r>
  <r>
    <n v="21"/>
    <x v="0"/>
    <s v="BPTP Amstoria Verti-Greens"/>
    <s v="T1-2501"/>
    <x v="0"/>
    <x v="0"/>
    <n v="1272.77"/>
  </r>
  <r>
    <n v="22"/>
    <x v="0"/>
    <s v="BPTP Amstoria Verti-Greens"/>
    <s v="T1-2401"/>
    <x v="0"/>
    <x v="0"/>
    <n v="1272.77"/>
  </r>
  <r>
    <n v="23"/>
    <x v="0"/>
    <s v="BPTP Amstoria Verti-Greens"/>
    <s v="T1-2301"/>
    <x v="0"/>
    <x v="0"/>
    <n v="1272.77"/>
  </r>
  <r>
    <n v="24"/>
    <x v="0"/>
    <s v="BPTP Amstoria Verti-Greens"/>
    <s v="T1-2201"/>
    <x v="0"/>
    <x v="0"/>
    <n v="1272.77"/>
  </r>
  <r>
    <n v="25"/>
    <x v="0"/>
    <s v="BPTP Amstoria Verti-Greens"/>
    <s v="T1-2101"/>
    <x v="0"/>
    <x v="0"/>
    <n v="1272.77"/>
  </r>
  <r>
    <n v="26"/>
    <x v="0"/>
    <s v="BPTP Amstoria Verti-Greens"/>
    <s v="T1-2001"/>
    <x v="0"/>
    <x v="0"/>
    <n v="1272.77"/>
  </r>
  <r>
    <n v="27"/>
    <x v="0"/>
    <s v="BPTP Amstoria Verti-Greens"/>
    <s v="T1-1801"/>
    <x v="0"/>
    <x v="0"/>
    <n v="1272.77"/>
  </r>
  <r>
    <n v="28"/>
    <x v="0"/>
    <s v="BPTP Amstoria Verti-Greens"/>
    <s v="T1-1701"/>
    <x v="0"/>
    <x v="0"/>
    <n v="1272.77"/>
  </r>
  <r>
    <n v="29"/>
    <x v="0"/>
    <s v="BPTP Amstoria Verti-Greens"/>
    <s v="T1-1601"/>
    <x v="0"/>
    <x v="0"/>
    <n v="1272.77"/>
  </r>
  <r>
    <n v="30"/>
    <x v="0"/>
    <s v="BPTP Amstoria Verti-Greens"/>
    <s v="T1-1501"/>
    <x v="0"/>
    <x v="0"/>
    <n v="1272.77"/>
  </r>
  <r>
    <n v="31"/>
    <x v="0"/>
    <s v="BPTP Amstoria Verti-Greens"/>
    <s v="T1-1401"/>
    <x v="0"/>
    <x v="0"/>
    <n v="1272.77"/>
  </r>
  <r>
    <n v="32"/>
    <x v="0"/>
    <s v="BPTP Amstoria Verti-Greens"/>
    <s v="T1-1201"/>
    <x v="0"/>
    <x v="0"/>
    <n v="1272.77"/>
  </r>
  <r>
    <n v="33"/>
    <x v="0"/>
    <s v="BPTP Amstoria Verti-Greens"/>
    <s v="T1-1101"/>
    <x v="0"/>
    <x v="0"/>
    <n v="1272.77"/>
  </r>
  <r>
    <n v="34"/>
    <x v="0"/>
    <s v="BPTP Amstoria Verti-Greens"/>
    <s v="T1-1001"/>
    <x v="0"/>
    <x v="0"/>
    <n v="1272.77"/>
  </r>
  <r>
    <n v="35"/>
    <x v="0"/>
    <s v="BPTP Amstoria Verti-Greens"/>
    <s v="T1-901"/>
    <x v="0"/>
    <x v="0"/>
    <n v="1272.77"/>
  </r>
  <r>
    <n v="36"/>
    <x v="0"/>
    <s v="BPTP Amstoria Verti-Greens"/>
    <s v="T1-801"/>
    <x v="0"/>
    <x v="0"/>
    <n v="1272.77"/>
  </r>
  <r>
    <n v="37"/>
    <x v="0"/>
    <s v="BPTP Amstoria Verti-Greens"/>
    <s v="T1-701"/>
    <x v="0"/>
    <x v="0"/>
    <n v="1272.77"/>
  </r>
  <r>
    <n v="38"/>
    <x v="0"/>
    <s v="BPTP Amstoria Verti-Greens"/>
    <s v="T1-601"/>
    <x v="0"/>
    <x v="0"/>
    <n v="1272.77"/>
  </r>
  <r>
    <n v="39"/>
    <x v="0"/>
    <s v="BPTP Amstoria Verti-Greens"/>
    <s v="T1-501"/>
    <x v="0"/>
    <x v="0"/>
    <n v="1272.77"/>
  </r>
  <r>
    <n v="40"/>
    <x v="0"/>
    <s v="BPTP Amstoria Verti-Greens"/>
    <s v="T1-401"/>
    <x v="0"/>
    <x v="0"/>
    <n v="1272.77"/>
  </r>
  <r>
    <n v="41"/>
    <x v="0"/>
    <s v="BPTP Amstoria Verti-Greens"/>
    <s v="T1-301"/>
    <x v="0"/>
    <x v="0"/>
    <n v="1272.77"/>
  </r>
  <r>
    <n v="42"/>
    <x v="0"/>
    <s v="BPTP Amstoria Verti-Greens"/>
    <s v="T1-201"/>
    <x v="0"/>
    <x v="0"/>
    <n v="1272.77"/>
  </r>
  <r>
    <n v="43"/>
    <x v="0"/>
    <s v="BPTP Amstoria Verti-Greens"/>
    <s v="T1-101"/>
    <x v="0"/>
    <x v="0"/>
    <n v="1272.77"/>
  </r>
  <r>
    <n v="44"/>
    <x v="0"/>
    <s v="BPTP Amstoria Verti-Greens"/>
    <s v="T1-4602"/>
    <x v="0"/>
    <x v="0"/>
    <n v="1272.77"/>
  </r>
  <r>
    <n v="45"/>
    <x v="0"/>
    <s v="BPTP Amstoria Verti-Greens"/>
    <s v="T1-4502"/>
    <x v="0"/>
    <x v="0"/>
    <n v="1272.77"/>
  </r>
  <r>
    <n v="46"/>
    <x v="0"/>
    <s v="BPTP Amstoria Verti-Greens"/>
    <s v="T1-4402"/>
    <x v="0"/>
    <x v="0"/>
    <n v="1272.77"/>
  </r>
  <r>
    <n v="47"/>
    <x v="0"/>
    <s v="BPTP Amstoria Verti-Greens"/>
    <s v="T1-4302"/>
    <x v="0"/>
    <x v="0"/>
    <n v="1272.77"/>
  </r>
  <r>
    <n v="48"/>
    <x v="0"/>
    <s v="BPTP Amstoria Verti-Greens"/>
    <s v="T1-4202"/>
    <x v="0"/>
    <x v="0"/>
    <n v="1272.77"/>
  </r>
  <r>
    <n v="49"/>
    <x v="0"/>
    <s v="BPTP Amstoria Verti-Greens"/>
    <s v="T1-4102"/>
    <x v="0"/>
    <x v="0"/>
    <n v="1272.77"/>
  </r>
  <r>
    <n v="50"/>
    <x v="0"/>
    <s v="BPTP Amstoria Verti-Greens"/>
    <s v="T1-4002"/>
    <x v="0"/>
    <x v="0"/>
    <n v="1272.77"/>
  </r>
  <r>
    <n v="51"/>
    <x v="0"/>
    <s v="BPTP Amstoria Verti-Greens"/>
    <s v="T1-3902"/>
    <x v="0"/>
    <x v="0"/>
    <n v="1272.77"/>
  </r>
  <r>
    <n v="52"/>
    <x v="0"/>
    <s v="BPTP Amstoria Verti-Greens"/>
    <s v="T1-3802"/>
    <x v="0"/>
    <x v="0"/>
    <n v="1272.77"/>
  </r>
  <r>
    <n v="53"/>
    <x v="0"/>
    <s v="BPTP Amstoria Verti-Greens"/>
    <s v="T1-3702"/>
    <x v="0"/>
    <x v="0"/>
    <n v="1272.77"/>
  </r>
  <r>
    <n v="54"/>
    <x v="0"/>
    <s v="BPTP Amstoria Verti-Greens"/>
    <s v="T1-3602"/>
    <x v="0"/>
    <x v="0"/>
    <n v="1272.77"/>
  </r>
  <r>
    <n v="55"/>
    <x v="0"/>
    <s v="BPTP Amstoria Verti-Greens"/>
    <s v="T1-3502"/>
    <x v="0"/>
    <x v="0"/>
    <n v="1272.77"/>
  </r>
  <r>
    <n v="56"/>
    <x v="0"/>
    <s v="BPTP Amstoria Verti-Greens"/>
    <s v="T1-3402"/>
    <x v="0"/>
    <x v="0"/>
    <n v="1272.77"/>
  </r>
  <r>
    <n v="57"/>
    <x v="0"/>
    <s v="BPTP Amstoria Verti-Greens"/>
    <s v="T1-3302"/>
    <x v="0"/>
    <x v="0"/>
    <n v="1272.77"/>
  </r>
  <r>
    <n v="58"/>
    <x v="0"/>
    <s v="BPTP Amstoria Verti-Greens"/>
    <s v="T1-3202"/>
    <x v="0"/>
    <x v="0"/>
    <n v="1272.77"/>
  </r>
  <r>
    <n v="59"/>
    <x v="0"/>
    <s v="BPTP Amstoria Verti-Greens"/>
    <s v="T1-3102"/>
    <x v="0"/>
    <x v="0"/>
    <n v="1272.77"/>
  </r>
  <r>
    <n v="60"/>
    <x v="0"/>
    <s v="BPTP Amstoria Verti-Greens"/>
    <s v="T1-3002"/>
    <x v="0"/>
    <x v="0"/>
    <n v="1272.77"/>
  </r>
  <r>
    <n v="61"/>
    <x v="0"/>
    <s v="BPTP Amstoria Verti-Greens"/>
    <s v="T1-2802"/>
    <x v="0"/>
    <x v="0"/>
    <n v="1272.77"/>
  </r>
  <r>
    <n v="62"/>
    <x v="0"/>
    <s v="BPTP Amstoria Verti-Greens"/>
    <s v="T1-2702"/>
    <x v="0"/>
    <x v="0"/>
    <n v="1272.77"/>
  </r>
  <r>
    <n v="63"/>
    <x v="0"/>
    <s v="BPTP Amstoria Verti-Greens"/>
    <s v="T1-2602"/>
    <x v="0"/>
    <x v="0"/>
    <n v="1272.77"/>
  </r>
  <r>
    <n v="64"/>
    <x v="0"/>
    <s v="BPTP Amstoria Verti-Greens"/>
    <s v="T1-2502"/>
    <x v="0"/>
    <x v="0"/>
    <n v="1272.77"/>
  </r>
  <r>
    <n v="65"/>
    <x v="0"/>
    <s v="BPTP Amstoria Verti-Greens"/>
    <s v="T1-2402"/>
    <x v="0"/>
    <x v="0"/>
    <n v="1272.77"/>
  </r>
  <r>
    <n v="66"/>
    <x v="0"/>
    <s v="BPTP Amstoria Verti-Greens"/>
    <s v="T1-2302"/>
    <x v="0"/>
    <x v="0"/>
    <n v="1272.77"/>
  </r>
  <r>
    <n v="67"/>
    <x v="0"/>
    <s v="BPTP Amstoria Verti-Greens"/>
    <s v="T1-2202"/>
    <x v="0"/>
    <x v="0"/>
    <n v="1272.77"/>
  </r>
  <r>
    <n v="68"/>
    <x v="0"/>
    <s v="BPTP Amstoria Verti-Greens"/>
    <s v="T1-2102"/>
    <x v="0"/>
    <x v="0"/>
    <n v="1272.77"/>
  </r>
  <r>
    <n v="69"/>
    <x v="0"/>
    <s v="BPTP Amstoria Verti-Greens"/>
    <s v="T1-2002"/>
    <x v="0"/>
    <x v="0"/>
    <n v="1272.77"/>
  </r>
  <r>
    <n v="70"/>
    <x v="0"/>
    <s v="BPTP Amstoria Verti-Greens"/>
    <s v="T1-1902"/>
    <x v="0"/>
    <x v="0"/>
    <n v="1272.77"/>
  </r>
  <r>
    <n v="71"/>
    <x v="0"/>
    <s v="BPTP Amstoria Verti-Greens"/>
    <s v="T1-1802"/>
    <x v="0"/>
    <x v="0"/>
    <n v="1272.77"/>
  </r>
  <r>
    <n v="72"/>
    <x v="0"/>
    <s v="BPTP Amstoria Verti-Greens"/>
    <s v="T1-1702"/>
    <x v="0"/>
    <x v="0"/>
    <n v="1272.77"/>
  </r>
  <r>
    <n v="73"/>
    <x v="0"/>
    <s v="BPTP Amstoria Verti-Greens"/>
    <s v="T1-1602"/>
    <x v="0"/>
    <x v="0"/>
    <n v="1272.77"/>
  </r>
  <r>
    <n v="74"/>
    <x v="0"/>
    <s v="BPTP Amstoria Verti-Greens"/>
    <s v="T1-1502"/>
    <x v="0"/>
    <x v="0"/>
    <n v="1272.77"/>
  </r>
  <r>
    <n v="75"/>
    <x v="0"/>
    <s v="BPTP Amstoria Verti-Greens"/>
    <s v="T1-1402"/>
    <x v="0"/>
    <x v="0"/>
    <n v="1272.77"/>
  </r>
  <r>
    <n v="76"/>
    <x v="0"/>
    <s v="BPTP Amstoria Verti-Greens"/>
    <s v="T1-1202"/>
    <x v="0"/>
    <x v="0"/>
    <n v="1272.77"/>
  </r>
  <r>
    <n v="77"/>
    <x v="0"/>
    <s v="BPTP Amstoria Verti-Greens"/>
    <s v="T1-1102"/>
    <x v="0"/>
    <x v="0"/>
    <n v="1272.77"/>
  </r>
  <r>
    <n v="78"/>
    <x v="0"/>
    <s v="BPTP Amstoria Verti-Greens"/>
    <s v="T1-1002"/>
    <x v="0"/>
    <x v="0"/>
    <n v="1272.77"/>
  </r>
  <r>
    <n v="79"/>
    <x v="0"/>
    <s v="BPTP Amstoria Verti-Greens"/>
    <s v="T1-902"/>
    <x v="0"/>
    <x v="0"/>
    <n v="1272.77"/>
  </r>
  <r>
    <n v="80"/>
    <x v="0"/>
    <s v="BPTP Amstoria Verti-Greens"/>
    <s v="T1-802"/>
    <x v="0"/>
    <x v="0"/>
    <n v="1272.77"/>
  </r>
  <r>
    <n v="81"/>
    <x v="0"/>
    <s v="BPTP Amstoria Verti-Greens"/>
    <s v="T1-702"/>
    <x v="0"/>
    <x v="0"/>
    <n v="1272.77"/>
  </r>
  <r>
    <n v="82"/>
    <x v="0"/>
    <s v="BPTP Amstoria Verti-Greens"/>
    <s v="T1-602"/>
    <x v="0"/>
    <x v="0"/>
    <n v="1272.77"/>
  </r>
  <r>
    <n v="83"/>
    <x v="0"/>
    <s v="BPTP Amstoria Verti-Greens"/>
    <s v="T1-502"/>
    <x v="0"/>
    <x v="0"/>
    <n v="1272.77"/>
  </r>
  <r>
    <n v="84"/>
    <x v="0"/>
    <s v="BPTP Amstoria Verti-Greens"/>
    <s v="T1-402"/>
    <x v="0"/>
    <x v="0"/>
    <n v="1272.77"/>
  </r>
  <r>
    <n v="85"/>
    <x v="0"/>
    <s v="BPTP Amstoria Verti-Greens"/>
    <s v="T1-302"/>
    <x v="0"/>
    <x v="0"/>
    <n v="1272.77"/>
  </r>
  <r>
    <n v="86"/>
    <x v="0"/>
    <s v="BPTP Amstoria Verti-Greens"/>
    <s v="T1-202"/>
    <x v="0"/>
    <x v="0"/>
    <n v="1272.77"/>
  </r>
  <r>
    <n v="87"/>
    <x v="0"/>
    <s v="BPTP Amstoria Verti-Greens"/>
    <s v="T1-102"/>
    <x v="0"/>
    <x v="0"/>
    <n v="1272.77"/>
  </r>
  <r>
    <n v="88"/>
    <x v="0"/>
    <s v="BPTP Amstoria Verti-Greens"/>
    <s v="T1-4603"/>
    <x v="0"/>
    <x v="1"/>
    <n v="1270.69"/>
  </r>
  <r>
    <n v="89"/>
    <x v="0"/>
    <s v="BPTP Amstoria Verti-Greens"/>
    <s v="T1-4503"/>
    <x v="0"/>
    <x v="1"/>
    <n v="1270.69"/>
  </r>
  <r>
    <n v="90"/>
    <x v="0"/>
    <s v="BPTP Amstoria Verti-Greens"/>
    <s v="T1-4403"/>
    <x v="0"/>
    <x v="1"/>
    <n v="1270.69"/>
  </r>
  <r>
    <n v="91"/>
    <x v="0"/>
    <s v="BPTP Amstoria Verti-Greens"/>
    <s v="T1-4303"/>
    <x v="0"/>
    <x v="1"/>
    <n v="1270.69"/>
  </r>
  <r>
    <n v="92"/>
    <x v="0"/>
    <s v="BPTP Amstoria Verti-Greens"/>
    <s v="T1-4203"/>
    <x v="0"/>
    <x v="1"/>
    <n v="1270.69"/>
  </r>
  <r>
    <n v="93"/>
    <x v="0"/>
    <s v="BPTP Amstoria Verti-Greens"/>
    <s v="T1-4103"/>
    <x v="0"/>
    <x v="1"/>
    <n v="1270.69"/>
  </r>
  <r>
    <n v="94"/>
    <x v="0"/>
    <s v="BPTP Amstoria Verti-Greens"/>
    <s v="T1-4003"/>
    <x v="0"/>
    <x v="1"/>
    <n v="1270.69"/>
  </r>
  <r>
    <n v="95"/>
    <x v="0"/>
    <s v="BPTP Amstoria Verti-Greens"/>
    <s v="T1-3903"/>
    <x v="0"/>
    <x v="1"/>
    <n v="1270.69"/>
  </r>
  <r>
    <n v="96"/>
    <x v="0"/>
    <s v="BPTP Amstoria Verti-Greens"/>
    <s v="T1-3803"/>
    <x v="0"/>
    <x v="1"/>
    <n v="1270.69"/>
  </r>
  <r>
    <n v="97"/>
    <x v="0"/>
    <s v="BPTP Amstoria Verti-Greens"/>
    <s v="T1-3703"/>
    <x v="0"/>
    <x v="1"/>
    <n v="1270.69"/>
  </r>
  <r>
    <n v="98"/>
    <x v="0"/>
    <s v="BPTP Amstoria Verti-Greens"/>
    <s v="T1-3603"/>
    <x v="0"/>
    <x v="1"/>
    <n v="1270.69"/>
  </r>
  <r>
    <n v="99"/>
    <x v="0"/>
    <s v="BPTP Amstoria Verti-Greens"/>
    <s v="T1-3503"/>
    <x v="0"/>
    <x v="1"/>
    <n v="1270.69"/>
  </r>
  <r>
    <n v="100"/>
    <x v="0"/>
    <s v="BPTP Amstoria Verti-Greens"/>
    <s v="T1-3403"/>
    <x v="0"/>
    <x v="1"/>
    <n v="1270.69"/>
  </r>
  <r>
    <n v="101"/>
    <x v="0"/>
    <s v="BPTP Amstoria Verti-Greens"/>
    <s v="T1-3303"/>
    <x v="0"/>
    <x v="1"/>
    <n v="1270.69"/>
  </r>
  <r>
    <n v="102"/>
    <x v="0"/>
    <s v="BPTP Amstoria Verti-Greens"/>
    <s v="T1-3203"/>
    <x v="0"/>
    <x v="1"/>
    <n v="1270.69"/>
  </r>
  <r>
    <n v="103"/>
    <x v="0"/>
    <s v="BPTP Amstoria Verti-Greens"/>
    <s v="T1-3103"/>
    <x v="0"/>
    <x v="1"/>
    <n v="1270.69"/>
  </r>
  <r>
    <n v="104"/>
    <x v="0"/>
    <s v="BPTP Amstoria Verti-Greens"/>
    <s v="T1-3003"/>
    <x v="0"/>
    <x v="1"/>
    <n v="1270.69"/>
  </r>
  <r>
    <n v="105"/>
    <x v="0"/>
    <s v="BPTP Amstoria Verti-Greens"/>
    <s v="T1-2903"/>
    <x v="0"/>
    <x v="1"/>
    <n v="1270.69"/>
  </r>
  <r>
    <n v="106"/>
    <x v="0"/>
    <s v="BPTP Amstoria Verti-Greens"/>
    <s v="T1-2803"/>
    <x v="0"/>
    <x v="1"/>
    <n v="1270.69"/>
  </r>
  <r>
    <n v="107"/>
    <x v="0"/>
    <s v="BPTP Amstoria Verti-Greens"/>
    <s v="T1-2703"/>
    <x v="0"/>
    <x v="1"/>
    <n v="1270.69"/>
  </r>
  <r>
    <n v="108"/>
    <x v="0"/>
    <s v="BPTP Amstoria Verti-Greens"/>
    <s v="T1-2603"/>
    <x v="0"/>
    <x v="1"/>
    <n v="1270.69"/>
  </r>
  <r>
    <n v="109"/>
    <x v="0"/>
    <s v="BPTP Amstoria Verti-Greens"/>
    <s v="T1-2503"/>
    <x v="0"/>
    <x v="1"/>
    <n v="1270.69"/>
  </r>
  <r>
    <n v="110"/>
    <x v="0"/>
    <s v="BPTP Amstoria Verti-Greens"/>
    <s v="T1-2403"/>
    <x v="0"/>
    <x v="1"/>
    <n v="1270.69"/>
  </r>
  <r>
    <n v="111"/>
    <x v="0"/>
    <s v="BPTP Amstoria Verti-Greens"/>
    <s v="T1-2303"/>
    <x v="0"/>
    <x v="1"/>
    <n v="1270.69"/>
  </r>
  <r>
    <n v="112"/>
    <x v="0"/>
    <s v="BPTP Amstoria Verti-Greens"/>
    <s v="T1-2203"/>
    <x v="0"/>
    <x v="1"/>
    <n v="1270.69"/>
  </r>
  <r>
    <n v="113"/>
    <x v="0"/>
    <s v="BPTP Amstoria Verti-Greens"/>
    <s v="T1-2103"/>
    <x v="0"/>
    <x v="1"/>
    <n v="1270.69"/>
  </r>
  <r>
    <n v="114"/>
    <x v="0"/>
    <s v="BPTP Amstoria Verti-Greens"/>
    <s v="T1-2003"/>
    <x v="0"/>
    <x v="1"/>
    <n v="1270.69"/>
  </r>
  <r>
    <n v="115"/>
    <x v="0"/>
    <s v="BPTP Amstoria Verti-Greens"/>
    <s v="T1-1903"/>
    <x v="0"/>
    <x v="1"/>
    <n v="1270.69"/>
  </r>
  <r>
    <n v="116"/>
    <x v="0"/>
    <s v="BPTP Amstoria Verti-Greens"/>
    <s v="T1-1803"/>
    <x v="0"/>
    <x v="1"/>
    <n v="1270.69"/>
  </r>
  <r>
    <n v="117"/>
    <x v="0"/>
    <s v="BPTP Amstoria Verti-Greens"/>
    <s v="T1-1703"/>
    <x v="0"/>
    <x v="1"/>
    <n v="1270.69"/>
  </r>
  <r>
    <n v="118"/>
    <x v="0"/>
    <s v="BPTP Amstoria Verti-Greens"/>
    <s v="T1-1603"/>
    <x v="0"/>
    <x v="1"/>
    <n v="1270.69"/>
  </r>
  <r>
    <n v="119"/>
    <x v="0"/>
    <s v="BPTP Amstoria Verti-Greens"/>
    <s v="T1-1503"/>
    <x v="0"/>
    <x v="1"/>
    <n v="1270.69"/>
  </r>
  <r>
    <n v="120"/>
    <x v="0"/>
    <s v="BPTP Amstoria Verti-Greens"/>
    <s v="T1-1403"/>
    <x v="0"/>
    <x v="1"/>
    <n v="1270.69"/>
  </r>
  <r>
    <n v="121"/>
    <x v="0"/>
    <s v="BPTP Amstoria Verti-Greens"/>
    <s v="T1-1203"/>
    <x v="0"/>
    <x v="1"/>
    <n v="1270.69"/>
  </r>
  <r>
    <n v="122"/>
    <x v="0"/>
    <s v="BPTP Amstoria Verti-Greens"/>
    <s v="T1-1103"/>
    <x v="0"/>
    <x v="1"/>
    <n v="1270.69"/>
  </r>
  <r>
    <n v="123"/>
    <x v="0"/>
    <s v="BPTP Amstoria Verti-Greens"/>
    <s v="T1-1003"/>
    <x v="0"/>
    <x v="1"/>
    <n v="1270.69"/>
  </r>
  <r>
    <n v="124"/>
    <x v="0"/>
    <s v="BPTP Amstoria Verti-Greens"/>
    <s v="T1-903"/>
    <x v="0"/>
    <x v="1"/>
    <n v="1270.69"/>
  </r>
  <r>
    <n v="125"/>
    <x v="0"/>
    <s v="BPTP Amstoria Verti-Greens"/>
    <s v="T1-803"/>
    <x v="0"/>
    <x v="1"/>
    <n v="1270.69"/>
  </r>
  <r>
    <n v="126"/>
    <x v="0"/>
    <s v="BPTP Amstoria Verti-Greens"/>
    <s v="T1-703"/>
    <x v="0"/>
    <x v="1"/>
    <n v="1270.69"/>
  </r>
  <r>
    <n v="127"/>
    <x v="0"/>
    <s v="BPTP Amstoria Verti-Greens"/>
    <s v="T1-603"/>
    <x v="0"/>
    <x v="1"/>
    <n v="1270.69"/>
  </r>
  <r>
    <n v="128"/>
    <x v="0"/>
    <s v="BPTP Amstoria Verti-Greens"/>
    <s v="T1-503"/>
    <x v="0"/>
    <x v="1"/>
    <n v="1270.69"/>
  </r>
  <r>
    <n v="129"/>
    <x v="0"/>
    <s v="BPTP Amstoria Verti-Greens"/>
    <s v="T1-403"/>
    <x v="0"/>
    <x v="1"/>
    <n v="1270.69"/>
  </r>
  <r>
    <n v="130"/>
    <x v="0"/>
    <s v="BPTP Amstoria Verti-Greens"/>
    <s v="T1-303"/>
    <x v="0"/>
    <x v="1"/>
    <n v="1270.69"/>
  </r>
  <r>
    <n v="131"/>
    <x v="0"/>
    <s v="BPTP Amstoria Verti-Greens"/>
    <s v="T1-203"/>
    <x v="0"/>
    <x v="1"/>
    <n v="1270.69"/>
  </r>
  <r>
    <n v="132"/>
    <x v="0"/>
    <s v="BPTP Amstoria Verti-Greens"/>
    <s v="T1-103"/>
    <x v="0"/>
    <x v="1"/>
    <n v="1270.69"/>
  </r>
  <r>
    <n v="133"/>
    <x v="0"/>
    <s v="BPTP Amstoria Verti-Greens"/>
    <s v="T1-4604"/>
    <x v="0"/>
    <x v="1"/>
    <n v="1270.69"/>
  </r>
  <r>
    <n v="134"/>
    <x v="0"/>
    <s v="BPTP Amstoria Verti-Greens"/>
    <s v="T1-4504"/>
    <x v="0"/>
    <x v="1"/>
    <n v="1270.69"/>
  </r>
  <r>
    <n v="135"/>
    <x v="0"/>
    <s v="BPTP Amstoria Verti-Greens"/>
    <s v="T1-4404"/>
    <x v="0"/>
    <x v="1"/>
    <n v="1270.69"/>
  </r>
  <r>
    <n v="136"/>
    <x v="0"/>
    <s v="BPTP Amstoria Verti-Greens"/>
    <s v="T1-4304"/>
    <x v="0"/>
    <x v="1"/>
    <n v="1270.69"/>
  </r>
  <r>
    <n v="137"/>
    <x v="0"/>
    <s v="BPTP Amstoria Verti-Greens"/>
    <s v="T1-4204"/>
    <x v="0"/>
    <x v="1"/>
    <n v="1270.69"/>
  </r>
  <r>
    <n v="138"/>
    <x v="0"/>
    <s v="BPTP Amstoria Verti-Greens"/>
    <s v="T1-4104"/>
    <x v="0"/>
    <x v="1"/>
    <n v="1270.69"/>
  </r>
  <r>
    <n v="139"/>
    <x v="0"/>
    <s v="BPTP Amstoria Verti-Greens"/>
    <s v="T1-4004"/>
    <x v="0"/>
    <x v="1"/>
    <n v="1270.69"/>
  </r>
  <r>
    <n v="140"/>
    <x v="0"/>
    <s v="BPTP Amstoria Verti-Greens"/>
    <s v="T1-3904"/>
    <x v="0"/>
    <x v="1"/>
    <n v="1270.69"/>
  </r>
  <r>
    <n v="141"/>
    <x v="0"/>
    <s v="BPTP Amstoria Verti-Greens"/>
    <s v="T1-3804"/>
    <x v="0"/>
    <x v="1"/>
    <n v="1270.69"/>
  </r>
  <r>
    <n v="142"/>
    <x v="0"/>
    <s v="BPTP Amstoria Verti-Greens"/>
    <s v="T1-3704"/>
    <x v="0"/>
    <x v="1"/>
    <n v="1270.69"/>
  </r>
  <r>
    <n v="143"/>
    <x v="0"/>
    <s v="BPTP Amstoria Verti-Greens"/>
    <s v="T1-3604"/>
    <x v="0"/>
    <x v="1"/>
    <n v="1270.69"/>
  </r>
  <r>
    <n v="144"/>
    <x v="0"/>
    <s v="BPTP Amstoria Verti-Greens"/>
    <s v="T1-3504"/>
    <x v="0"/>
    <x v="1"/>
    <n v="1270.69"/>
  </r>
  <r>
    <n v="145"/>
    <x v="0"/>
    <s v="BPTP Amstoria Verti-Greens"/>
    <s v="T1-3404"/>
    <x v="0"/>
    <x v="1"/>
    <n v="1270.69"/>
  </r>
  <r>
    <n v="146"/>
    <x v="0"/>
    <s v="BPTP Amstoria Verti-Greens"/>
    <s v="T1-3304"/>
    <x v="0"/>
    <x v="1"/>
    <n v="1270.69"/>
  </r>
  <r>
    <n v="147"/>
    <x v="0"/>
    <s v="BPTP Amstoria Verti-Greens"/>
    <s v="T1-3204"/>
    <x v="0"/>
    <x v="1"/>
    <n v="1270.69"/>
  </r>
  <r>
    <n v="148"/>
    <x v="0"/>
    <s v="BPTP Amstoria Verti-Greens"/>
    <s v="T1-3104"/>
    <x v="0"/>
    <x v="1"/>
    <n v="1270.69"/>
  </r>
  <r>
    <n v="149"/>
    <x v="0"/>
    <s v="BPTP Amstoria Verti-Greens"/>
    <s v="T1-3004"/>
    <x v="0"/>
    <x v="1"/>
    <n v="1270.69"/>
  </r>
  <r>
    <n v="150"/>
    <x v="0"/>
    <s v="BPTP Amstoria Verti-Greens"/>
    <s v="T1-2904"/>
    <x v="0"/>
    <x v="1"/>
    <n v="1270.69"/>
  </r>
  <r>
    <n v="151"/>
    <x v="0"/>
    <s v="BPTP Amstoria Verti-Greens"/>
    <s v="T1-2804"/>
    <x v="0"/>
    <x v="1"/>
    <n v="1270.69"/>
  </r>
  <r>
    <n v="152"/>
    <x v="0"/>
    <s v="BPTP Amstoria Verti-Greens"/>
    <s v="T1-2704"/>
    <x v="0"/>
    <x v="1"/>
    <n v="1270.69"/>
  </r>
  <r>
    <n v="153"/>
    <x v="0"/>
    <s v="BPTP Amstoria Verti-Greens"/>
    <s v="T1-2604"/>
    <x v="0"/>
    <x v="1"/>
    <n v="1270.69"/>
  </r>
  <r>
    <n v="154"/>
    <x v="0"/>
    <s v="BPTP Amstoria Verti-Greens"/>
    <s v="T1-2504"/>
    <x v="0"/>
    <x v="1"/>
    <n v="1270.69"/>
  </r>
  <r>
    <n v="155"/>
    <x v="0"/>
    <s v="BPTP Amstoria Verti-Greens"/>
    <s v="T1-2404"/>
    <x v="0"/>
    <x v="1"/>
    <n v="1270.69"/>
  </r>
  <r>
    <n v="156"/>
    <x v="0"/>
    <s v="BPTP Amstoria Verti-Greens"/>
    <s v="T1-2304"/>
    <x v="0"/>
    <x v="1"/>
    <n v="1270.69"/>
  </r>
  <r>
    <n v="157"/>
    <x v="0"/>
    <s v="BPTP Amstoria Verti-Greens"/>
    <s v="T1-2204"/>
    <x v="0"/>
    <x v="1"/>
    <n v="1270.69"/>
  </r>
  <r>
    <n v="158"/>
    <x v="0"/>
    <s v="BPTP Amstoria Verti-Greens"/>
    <s v="T1-2104"/>
    <x v="0"/>
    <x v="1"/>
    <n v="1270.69"/>
  </r>
  <r>
    <n v="159"/>
    <x v="0"/>
    <s v="BPTP Amstoria Verti-Greens"/>
    <s v="T1-2004"/>
    <x v="0"/>
    <x v="1"/>
    <n v="1270.69"/>
  </r>
  <r>
    <n v="160"/>
    <x v="0"/>
    <s v="BPTP Amstoria Verti-Greens"/>
    <s v="T1-1904"/>
    <x v="0"/>
    <x v="1"/>
    <n v="1270.69"/>
  </r>
  <r>
    <n v="161"/>
    <x v="0"/>
    <s v="BPTP Amstoria Verti-Greens"/>
    <s v="T1-1804"/>
    <x v="0"/>
    <x v="1"/>
    <n v="1270.69"/>
  </r>
  <r>
    <n v="162"/>
    <x v="0"/>
    <s v="BPTP Amstoria Verti-Greens"/>
    <s v="T1-1704"/>
    <x v="0"/>
    <x v="1"/>
    <n v="1270.69"/>
  </r>
  <r>
    <n v="163"/>
    <x v="0"/>
    <s v="BPTP Amstoria Verti-Greens"/>
    <s v="T1-1604"/>
    <x v="0"/>
    <x v="1"/>
    <n v="1270.69"/>
  </r>
  <r>
    <n v="164"/>
    <x v="0"/>
    <s v="BPTP Amstoria Verti-Greens"/>
    <s v="T1-1504"/>
    <x v="0"/>
    <x v="1"/>
    <n v="1270.69"/>
  </r>
  <r>
    <n v="165"/>
    <x v="0"/>
    <s v="BPTP Amstoria Verti-Greens"/>
    <s v="T1-1404"/>
    <x v="0"/>
    <x v="1"/>
    <n v="1270.69"/>
  </r>
  <r>
    <n v="166"/>
    <x v="0"/>
    <s v="BPTP Amstoria Verti-Greens"/>
    <s v="T1-1204"/>
    <x v="0"/>
    <x v="1"/>
    <n v="1270.69"/>
  </r>
  <r>
    <n v="167"/>
    <x v="0"/>
    <s v="BPTP Amstoria Verti-Greens"/>
    <s v="T1-1104"/>
    <x v="0"/>
    <x v="1"/>
    <n v="1270.69"/>
  </r>
  <r>
    <n v="168"/>
    <x v="0"/>
    <s v="BPTP Amstoria Verti-Greens"/>
    <s v="T1-1004"/>
    <x v="0"/>
    <x v="1"/>
    <n v="1270.69"/>
  </r>
  <r>
    <n v="169"/>
    <x v="0"/>
    <s v="BPTP Amstoria Verti-Greens"/>
    <s v="T1-904"/>
    <x v="0"/>
    <x v="1"/>
    <n v="1270.69"/>
  </r>
  <r>
    <n v="170"/>
    <x v="0"/>
    <s v="BPTP Amstoria Verti-Greens"/>
    <s v="T1-804"/>
    <x v="0"/>
    <x v="1"/>
    <n v="1270.69"/>
  </r>
  <r>
    <n v="171"/>
    <x v="0"/>
    <s v="BPTP Amstoria Verti-Greens"/>
    <s v="T1-704"/>
    <x v="0"/>
    <x v="1"/>
    <n v="1270.69"/>
  </r>
  <r>
    <n v="172"/>
    <x v="0"/>
    <s v="BPTP Amstoria Verti-Greens"/>
    <s v="T1-604"/>
    <x v="0"/>
    <x v="1"/>
    <n v="1270.69"/>
  </r>
  <r>
    <n v="173"/>
    <x v="0"/>
    <s v="BPTP Amstoria Verti-Greens"/>
    <s v="T1-504"/>
    <x v="0"/>
    <x v="1"/>
    <n v="1270.69"/>
  </r>
  <r>
    <n v="174"/>
    <x v="0"/>
    <s v="BPTP Amstoria Verti-Greens"/>
    <s v="T1-404"/>
    <x v="0"/>
    <x v="1"/>
    <n v="1270.69"/>
  </r>
  <r>
    <n v="175"/>
    <x v="0"/>
    <s v="BPTP Amstoria Verti-Greens"/>
    <s v="T1-304"/>
    <x v="0"/>
    <x v="1"/>
    <n v="1270.69"/>
  </r>
  <r>
    <n v="176"/>
    <x v="0"/>
    <s v="BPTP Amstoria Verti-Greens"/>
    <s v="T1-204"/>
    <x v="0"/>
    <x v="1"/>
    <n v="1270.69"/>
  </r>
  <r>
    <n v="177"/>
    <x v="0"/>
    <s v="BPTP Amstoria Verti-Greens"/>
    <s v="T1-104"/>
    <x v="0"/>
    <x v="1"/>
    <n v="1270.69"/>
  </r>
  <r>
    <n v="178"/>
    <x v="0"/>
    <s v="BPTP Amstoria Verti-Greens"/>
    <s v="T2-4601"/>
    <x v="1"/>
    <x v="1"/>
    <n v="1270.69"/>
  </r>
  <r>
    <n v="179"/>
    <x v="0"/>
    <s v="BPTP Amstoria Verti-Greens"/>
    <s v="T2-4501"/>
    <x v="1"/>
    <x v="1"/>
    <n v="1270.69"/>
  </r>
  <r>
    <n v="180"/>
    <x v="0"/>
    <s v="BPTP Amstoria Verti-Greens"/>
    <s v="T2-4401"/>
    <x v="1"/>
    <x v="1"/>
    <n v="1270.69"/>
  </r>
  <r>
    <n v="181"/>
    <x v="0"/>
    <s v="BPTP Amstoria Verti-Greens"/>
    <s v="T2-4301"/>
    <x v="1"/>
    <x v="1"/>
    <n v="1270.69"/>
  </r>
  <r>
    <n v="182"/>
    <x v="0"/>
    <s v="BPTP Amstoria Verti-Greens"/>
    <s v="T2-4201"/>
    <x v="1"/>
    <x v="1"/>
    <n v="1270.69"/>
  </r>
  <r>
    <n v="183"/>
    <x v="0"/>
    <s v="BPTP Amstoria Verti-Greens"/>
    <s v="T2-4101"/>
    <x v="1"/>
    <x v="1"/>
    <n v="1270.69"/>
  </r>
  <r>
    <n v="184"/>
    <x v="0"/>
    <s v="BPTP Amstoria Verti-Greens"/>
    <s v="T2-4001"/>
    <x v="1"/>
    <x v="1"/>
    <n v="1270.69"/>
  </r>
  <r>
    <n v="185"/>
    <x v="0"/>
    <s v="BPTP Amstoria Verti-Greens"/>
    <s v="T2-3901"/>
    <x v="1"/>
    <x v="1"/>
    <n v="1270.69"/>
  </r>
  <r>
    <n v="186"/>
    <x v="0"/>
    <s v="BPTP Amstoria Verti-Greens"/>
    <s v="T2-3801"/>
    <x v="1"/>
    <x v="1"/>
    <n v="1270.69"/>
  </r>
  <r>
    <n v="187"/>
    <x v="0"/>
    <s v="BPTP Amstoria Verti-Greens"/>
    <s v="T2-3701"/>
    <x v="1"/>
    <x v="1"/>
    <n v="1270.69"/>
  </r>
  <r>
    <n v="188"/>
    <x v="0"/>
    <s v="BPTP Amstoria Verti-Greens"/>
    <s v="T2-3601"/>
    <x v="1"/>
    <x v="1"/>
    <n v="1270.69"/>
  </r>
  <r>
    <n v="189"/>
    <x v="0"/>
    <s v="BPTP Amstoria Verti-Greens"/>
    <s v="T2-3501"/>
    <x v="1"/>
    <x v="1"/>
    <n v="1270.69"/>
  </r>
  <r>
    <n v="190"/>
    <x v="0"/>
    <s v="BPTP Amstoria Verti-Greens"/>
    <s v="T2-3401"/>
    <x v="1"/>
    <x v="1"/>
    <n v="1270.69"/>
  </r>
  <r>
    <n v="191"/>
    <x v="0"/>
    <s v="BPTP Amstoria Verti-Greens"/>
    <s v="T2-3301"/>
    <x v="1"/>
    <x v="1"/>
    <n v="1270.69"/>
  </r>
  <r>
    <n v="192"/>
    <x v="0"/>
    <s v="BPTP Amstoria Verti-Greens"/>
    <s v="T2-3201"/>
    <x v="1"/>
    <x v="1"/>
    <n v="1270.69"/>
  </r>
  <r>
    <n v="193"/>
    <x v="0"/>
    <s v="BPTP Amstoria Verti-Greens"/>
    <s v="T2-3101"/>
    <x v="1"/>
    <x v="1"/>
    <n v="1270.69"/>
  </r>
  <r>
    <n v="194"/>
    <x v="0"/>
    <s v="BPTP Amstoria Verti-Greens"/>
    <s v="T2-3001"/>
    <x v="1"/>
    <x v="1"/>
    <n v="1270.69"/>
  </r>
  <r>
    <n v="195"/>
    <x v="0"/>
    <s v="BPTP Amstoria Verti-Greens"/>
    <s v="T2-2901"/>
    <x v="1"/>
    <x v="1"/>
    <n v="1270.69"/>
  </r>
  <r>
    <n v="196"/>
    <x v="0"/>
    <s v="BPTP Amstoria Verti-Greens"/>
    <s v="T2-2801"/>
    <x v="1"/>
    <x v="1"/>
    <n v="1270.69"/>
  </r>
  <r>
    <n v="197"/>
    <x v="0"/>
    <s v="BPTP Amstoria Verti-Greens"/>
    <s v="T2-2701"/>
    <x v="1"/>
    <x v="1"/>
    <n v="1270.69"/>
  </r>
  <r>
    <n v="198"/>
    <x v="0"/>
    <s v="BPTP Amstoria Verti-Greens"/>
    <s v="T2-2601"/>
    <x v="1"/>
    <x v="1"/>
    <n v="1270.69"/>
  </r>
  <r>
    <n v="199"/>
    <x v="0"/>
    <s v="BPTP Amstoria Verti-Greens"/>
    <s v="T2-2501"/>
    <x v="1"/>
    <x v="1"/>
    <n v="1270.69"/>
  </r>
  <r>
    <n v="200"/>
    <x v="0"/>
    <s v="BPTP Amstoria Verti-Greens"/>
    <s v="T2-2401"/>
    <x v="1"/>
    <x v="1"/>
    <n v="1270.69"/>
  </r>
  <r>
    <n v="201"/>
    <x v="0"/>
    <s v="BPTP Amstoria Verti-Greens"/>
    <s v="T2-2301"/>
    <x v="1"/>
    <x v="1"/>
    <n v="1270.69"/>
  </r>
  <r>
    <n v="202"/>
    <x v="0"/>
    <s v="BPTP Amstoria Verti-Greens"/>
    <s v="T2-2201"/>
    <x v="1"/>
    <x v="1"/>
    <n v="1270.69"/>
  </r>
  <r>
    <n v="203"/>
    <x v="0"/>
    <s v="BPTP Amstoria Verti-Greens"/>
    <s v="T2-2101"/>
    <x v="1"/>
    <x v="1"/>
    <n v="1270.69"/>
  </r>
  <r>
    <n v="204"/>
    <x v="0"/>
    <s v="BPTP Amstoria Verti-Greens"/>
    <s v="T2-2001"/>
    <x v="1"/>
    <x v="1"/>
    <n v="1270.69"/>
  </r>
  <r>
    <n v="205"/>
    <x v="0"/>
    <s v="BPTP Amstoria Verti-Greens"/>
    <s v="T2-1901"/>
    <x v="1"/>
    <x v="1"/>
    <n v="1270.69"/>
  </r>
  <r>
    <n v="206"/>
    <x v="0"/>
    <s v="BPTP Amstoria Verti-Greens"/>
    <s v="T2-1801"/>
    <x v="1"/>
    <x v="1"/>
    <n v="1270.69"/>
  </r>
  <r>
    <n v="207"/>
    <x v="0"/>
    <s v="BPTP Amstoria Verti-Greens"/>
    <s v="T2-1701"/>
    <x v="1"/>
    <x v="1"/>
    <n v="1270.69"/>
  </r>
  <r>
    <n v="208"/>
    <x v="0"/>
    <s v="BPTP Amstoria Verti-Greens"/>
    <s v="T2-1601"/>
    <x v="1"/>
    <x v="1"/>
    <n v="1270.69"/>
  </r>
  <r>
    <n v="209"/>
    <x v="0"/>
    <s v="BPTP Amstoria Verti-Greens"/>
    <s v="T2-1501"/>
    <x v="1"/>
    <x v="1"/>
    <n v="1270.69"/>
  </r>
  <r>
    <n v="210"/>
    <x v="0"/>
    <s v="BPTP Amstoria Verti-Greens"/>
    <s v="T2-1401"/>
    <x v="1"/>
    <x v="1"/>
    <n v="1270.69"/>
  </r>
  <r>
    <n v="211"/>
    <x v="0"/>
    <s v="BPTP Amstoria Verti-Greens"/>
    <s v="T2-1201"/>
    <x v="1"/>
    <x v="1"/>
    <n v="1270.69"/>
  </r>
  <r>
    <n v="212"/>
    <x v="0"/>
    <s v="BPTP Amstoria Verti-Greens"/>
    <s v="T2-1101"/>
    <x v="1"/>
    <x v="1"/>
    <n v="1270.69"/>
  </r>
  <r>
    <n v="213"/>
    <x v="0"/>
    <s v="BPTP Amstoria Verti-Greens"/>
    <s v="T2-1001"/>
    <x v="1"/>
    <x v="1"/>
    <n v="1270.69"/>
  </r>
  <r>
    <n v="214"/>
    <x v="0"/>
    <s v="BPTP Amstoria Verti-Greens"/>
    <s v="T2-901"/>
    <x v="1"/>
    <x v="1"/>
    <n v="1270.69"/>
  </r>
  <r>
    <n v="215"/>
    <x v="0"/>
    <s v="BPTP Amstoria Verti-Greens"/>
    <s v="T2-801"/>
    <x v="1"/>
    <x v="1"/>
    <n v="1270.69"/>
  </r>
  <r>
    <n v="216"/>
    <x v="0"/>
    <s v="BPTP Amstoria Verti-Greens"/>
    <s v="T2-701"/>
    <x v="1"/>
    <x v="1"/>
    <n v="1270.69"/>
  </r>
  <r>
    <n v="217"/>
    <x v="0"/>
    <s v="BPTP Amstoria Verti-Greens"/>
    <s v="T2-601"/>
    <x v="1"/>
    <x v="1"/>
    <n v="1270.69"/>
  </r>
  <r>
    <n v="218"/>
    <x v="0"/>
    <s v="BPTP Amstoria Verti-Greens"/>
    <s v="T2-501"/>
    <x v="1"/>
    <x v="1"/>
    <n v="1270.69"/>
  </r>
  <r>
    <n v="219"/>
    <x v="0"/>
    <s v="BPTP Amstoria Verti-Greens"/>
    <s v="T2-401"/>
    <x v="1"/>
    <x v="1"/>
    <n v="1270.69"/>
  </r>
  <r>
    <n v="220"/>
    <x v="0"/>
    <s v="BPTP Amstoria Verti-Greens"/>
    <s v="T2-301"/>
    <x v="1"/>
    <x v="1"/>
    <n v="1270.69"/>
  </r>
  <r>
    <n v="221"/>
    <x v="0"/>
    <s v="BPTP Amstoria Verti-Greens"/>
    <s v="T2-201"/>
    <x v="1"/>
    <x v="1"/>
    <n v="1270.69"/>
  </r>
  <r>
    <n v="222"/>
    <x v="0"/>
    <s v="BPTP Amstoria Verti-Greens"/>
    <s v="T2-101"/>
    <x v="1"/>
    <x v="1"/>
    <n v="1270.69"/>
  </r>
  <r>
    <n v="223"/>
    <x v="0"/>
    <s v="BPTP Amstoria Verti-Greens"/>
    <s v="T2-4602"/>
    <x v="1"/>
    <x v="1"/>
    <n v="1270.69"/>
  </r>
  <r>
    <n v="224"/>
    <x v="0"/>
    <s v="BPTP Amstoria Verti-Greens"/>
    <s v="T2-4502"/>
    <x v="1"/>
    <x v="1"/>
    <n v="1270.69"/>
  </r>
  <r>
    <n v="225"/>
    <x v="0"/>
    <s v="BPTP Amstoria Verti-Greens"/>
    <s v="T2-4402"/>
    <x v="1"/>
    <x v="1"/>
    <n v="1270.69"/>
  </r>
  <r>
    <n v="226"/>
    <x v="0"/>
    <s v="BPTP Amstoria Verti-Greens"/>
    <s v="T2-4302"/>
    <x v="1"/>
    <x v="1"/>
    <n v="1270.69"/>
  </r>
  <r>
    <n v="227"/>
    <x v="0"/>
    <s v="BPTP Amstoria Verti-Greens"/>
    <s v="T2-4202"/>
    <x v="1"/>
    <x v="1"/>
    <n v="1270.69"/>
  </r>
  <r>
    <n v="228"/>
    <x v="0"/>
    <s v="BPTP Amstoria Verti-Greens"/>
    <s v="T2-4102"/>
    <x v="1"/>
    <x v="1"/>
    <n v="1270.69"/>
  </r>
  <r>
    <n v="229"/>
    <x v="0"/>
    <s v="BPTP Amstoria Verti-Greens"/>
    <s v="T2-4002"/>
    <x v="1"/>
    <x v="1"/>
    <n v="1270.69"/>
  </r>
  <r>
    <n v="230"/>
    <x v="0"/>
    <s v="BPTP Amstoria Verti-Greens"/>
    <s v="T2-3902"/>
    <x v="1"/>
    <x v="1"/>
    <n v="1270.69"/>
  </r>
  <r>
    <n v="231"/>
    <x v="0"/>
    <s v="BPTP Amstoria Verti-Greens"/>
    <s v="T2-3802"/>
    <x v="1"/>
    <x v="1"/>
    <n v="1270.69"/>
  </r>
  <r>
    <n v="232"/>
    <x v="0"/>
    <s v="BPTP Amstoria Verti-Greens"/>
    <s v="T2-3702"/>
    <x v="1"/>
    <x v="1"/>
    <n v="1270.69"/>
  </r>
  <r>
    <n v="233"/>
    <x v="0"/>
    <s v="BPTP Amstoria Verti-Greens"/>
    <s v="T2-3602"/>
    <x v="1"/>
    <x v="1"/>
    <n v="1270.69"/>
  </r>
  <r>
    <n v="234"/>
    <x v="0"/>
    <s v="BPTP Amstoria Verti-Greens"/>
    <s v="T2-3502"/>
    <x v="1"/>
    <x v="1"/>
    <n v="1270.69"/>
  </r>
  <r>
    <n v="235"/>
    <x v="0"/>
    <s v="BPTP Amstoria Verti-Greens"/>
    <s v="T2-3402"/>
    <x v="1"/>
    <x v="1"/>
    <n v="1270.69"/>
  </r>
  <r>
    <n v="236"/>
    <x v="0"/>
    <s v="BPTP Amstoria Verti-Greens"/>
    <s v="T2-3302"/>
    <x v="1"/>
    <x v="1"/>
    <n v="1270.69"/>
  </r>
  <r>
    <n v="237"/>
    <x v="0"/>
    <s v="BPTP Amstoria Verti-Greens"/>
    <s v="T2-3202"/>
    <x v="1"/>
    <x v="1"/>
    <n v="1270.69"/>
  </r>
  <r>
    <n v="238"/>
    <x v="0"/>
    <s v="BPTP Amstoria Verti-Greens"/>
    <s v="T2-3102"/>
    <x v="1"/>
    <x v="1"/>
    <n v="1270.69"/>
  </r>
  <r>
    <n v="239"/>
    <x v="0"/>
    <s v="BPTP Amstoria Verti-Greens"/>
    <s v="T2-3002"/>
    <x v="1"/>
    <x v="1"/>
    <n v="1270.69"/>
  </r>
  <r>
    <n v="240"/>
    <x v="0"/>
    <s v="BPTP Amstoria Verti-Greens"/>
    <s v="T2-2902"/>
    <x v="1"/>
    <x v="1"/>
    <n v="1270.69"/>
  </r>
  <r>
    <n v="241"/>
    <x v="0"/>
    <s v="BPTP Amstoria Verti-Greens"/>
    <s v="T2-2802"/>
    <x v="1"/>
    <x v="1"/>
    <n v="1270.69"/>
  </r>
  <r>
    <n v="242"/>
    <x v="0"/>
    <s v="BPTP Amstoria Verti-Greens"/>
    <s v="T2-2702"/>
    <x v="1"/>
    <x v="1"/>
    <n v="1270.69"/>
  </r>
  <r>
    <n v="243"/>
    <x v="0"/>
    <s v="BPTP Amstoria Verti-Greens"/>
    <s v="T2-2602"/>
    <x v="1"/>
    <x v="1"/>
    <n v="1270.69"/>
  </r>
  <r>
    <n v="244"/>
    <x v="0"/>
    <s v="BPTP Amstoria Verti-Greens"/>
    <s v="T2-2502"/>
    <x v="1"/>
    <x v="1"/>
    <n v="1270.69"/>
  </r>
  <r>
    <n v="245"/>
    <x v="0"/>
    <s v="BPTP Amstoria Verti-Greens"/>
    <s v="T2-2402"/>
    <x v="1"/>
    <x v="1"/>
    <n v="1270.69"/>
  </r>
  <r>
    <n v="246"/>
    <x v="0"/>
    <s v="BPTP Amstoria Verti-Greens"/>
    <s v="T2-2302"/>
    <x v="1"/>
    <x v="1"/>
    <n v="1270.69"/>
  </r>
  <r>
    <n v="247"/>
    <x v="0"/>
    <s v="BPTP Amstoria Verti-Greens"/>
    <s v="T2-2202"/>
    <x v="1"/>
    <x v="1"/>
    <n v="1270.69"/>
  </r>
  <r>
    <n v="248"/>
    <x v="0"/>
    <s v="BPTP Amstoria Verti-Greens"/>
    <s v="T2-2102"/>
    <x v="1"/>
    <x v="1"/>
    <n v="1270.69"/>
  </r>
  <r>
    <n v="249"/>
    <x v="0"/>
    <s v="BPTP Amstoria Verti-Greens"/>
    <s v="T2-2002"/>
    <x v="1"/>
    <x v="1"/>
    <n v="1270.69"/>
  </r>
  <r>
    <n v="250"/>
    <x v="0"/>
    <s v="BPTP Amstoria Verti-Greens"/>
    <s v="T2-1902"/>
    <x v="1"/>
    <x v="1"/>
    <n v="1270.69"/>
  </r>
  <r>
    <n v="251"/>
    <x v="0"/>
    <s v="BPTP Amstoria Verti-Greens"/>
    <s v="T2-1802"/>
    <x v="1"/>
    <x v="1"/>
    <n v="1270.69"/>
  </r>
  <r>
    <n v="252"/>
    <x v="0"/>
    <s v="BPTP Amstoria Verti-Greens"/>
    <s v="T2-1702"/>
    <x v="1"/>
    <x v="1"/>
    <n v="1270.69"/>
  </r>
  <r>
    <n v="253"/>
    <x v="0"/>
    <s v="BPTP Amstoria Verti-Greens"/>
    <s v="T2-1602"/>
    <x v="1"/>
    <x v="1"/>
    <n v="1270.69"/>
  </r>
  <r>
    <n v="254"/>
    <x v="0"/>
    <s v="BPTP Amstoria Verti-Greens"/>
    <s v="T2-1502"/>
    <x v="1"/>
    <x v="1"/>
    <n v="1270.69"/>
  </r>
  <r>
    <n v="255"/>
    <x v="0"/>
    <s v="BPTP Amstoria Verti-Greens"/>
    <s v="T2-1402"/>
    <x v="1"/>
    <x v="1"/>
    <n v="1270.69"/>
  </r>
  <r>
    <n v="256"/>
    <x v="0"/>
    <s v="BPTP Amstoria Verti-Greens"/>
    <s v="T2-1202"/>
    <x v="1"/>
    <x v="1"/>
    <n v="1270.69"/>
  </r>
  <r>
    <n v="257"/>
    <x v="0"/>
    <s v="BPTP Amstoria Verti-Greens"/>
    <s v="T2-1102"/>
    <x v="1"/>
    <x v="1"/>
    <n v="1270.69"/>
  </r>
  <r>
    <n v="258"/>
    <x v="0"/>
    <s v="BPTP Amstoria Verti-Greens"/>
    <s v="T2-1002"/>
    <x v="1"/>
    <x v="1"/>
    <n v="1270.69"/>
  </r>
  <r>
    <n v="259"/>
    <x v="0"/>
    <s v="BPTP Amstoria Verti-Greens"/>
    <s v="T2-902"/>
    <x v="1"/>
    <x v="1"/>
    <n v="1270.69"/>
  </r>
  <r>
    <n v="260"/>
    <x v="0"/>
    <s v="BPTP Amstoria Verti-Greens"/>
    <s v="T2-802"/>
    <x v="1"/>
    <x v="1"/>
    <n v="1270.69"/>
  </r>
  <r>
    <n v="261"/>
    <x v="0"/>
    <s v="BPTP Amstoria Verti-Greens"/>
    <s v="T2-702"/>
    <x v="1"/>
    <x v="1"/>
    <n v="1270.69"/>
  </r>
  <r>
    <n v="262"/>
    <x v="0"/>
    <s v="BPTP Amstoria Verti-Greens"/>
    <s v="T2-602"/>
    <x v="1"/>
    <x v="1"/>
    <n v="1270.69"/>
  </r>
  <r>
    <n v="263"/>
    <x v="0"/>
    <s v="BPTP Amstoria Verti-Greens"/>
    <s v="T2-502"/>
    <x v="1"/>
    <x v="1"/>
    <n v="1270.69"/>
  </r>
  <r>
    <n v="264"/>
    <x v="0"/>
    <s v="BPTP Amstoria Verti-Greens"/>
    <s v="T2-402"/>
    <x v="1"/>
    <x v="1"/>
    <n v="1270.69"/>
  </r>
  <r>
    <n v="265"/>
    <x v="0"/>
    <s v="BPTP Amstoria Verti-Greens"/>
    <s v="T2-302"/>
    <x v="1"/>
    <x v="1"/>
    <n v="1270.69"/>
  </r>
  <r>
    <n v="266"/>
    <x v="0"/>
    <s v="BPTP Amstoria Verti-Greens"/>
    <s v="T2-202"/>
    <x v="1"/>
    <x v="1"/>
    <n v="1270.69"/>
  </r>
  <r>
    <n v="267"/>
    <x v="0"/>
    <s v="BPTP Amstoria Verti-Greens"/>
    <s v="T2-102"/>
    <x v="1"/>
    <x v="1"/>
    <n v="1270.69"/>
  </r>
  <r>
    <n v="268"/>
    <x v="0"/>
    <s v="BPTP Amstoria Verti-Greens"/>
    <s v="T2-4603"/>
    <x v="1"/>
    <x v="0"/>
    <n v="1272.77"/>
  </r>
  <r>
    <n v="269"/>
    <x v="0"/>
    <s v="BPTP Amstoria Verti-Greens"/>
    <s v="T2-4503"/>
    <x v="1"/>
    <x v="0"/>
    <n v="1272.77"/>
  </r>
  <r>
    <n v="270"/>
    <x v="0"/>
    <s v="BPTP Amstoria Verti-Greens"/>
    <s v="T2-4403"/>
    <x v="1"/>
    <x v="0"/>
    <n v="1272.77"/>
  </r>
  <r>
    <n v="271"/>
    <x v="0"/>
    <s v="BPTP Amstoria Verti-Greens"/>
    <s v="T2-4303"/>
    <x v="1"/>
    <x v="0"/>
    <n v="1272.77"/>
  </r>
  <r>
    <n v="272"/>
    <x v="0"/>
    <s v="BPTP Amstoria Verti-Greens"/>
    <s v="T2-4203"/>
    <x v="1"/>
    <x v="0"/>
    <n v="1272.77"/>
  </r>
  <r>
    <n v="273"/>
    <x v="0"/>
    <s v="BPTP Amstoria Verti-Greens"/>
    <s v="T2-4103"/>
    <x v="1"/>
    <x v="0"/>
    <n v="1272.77"/>
  </r>
  <r>
    <n v="274"/>
    <x v="0"/>
    <s v="BPTP Amstoria Verti-Greens"/>
    <s v="T2-4003"/>
    <x v="1"/>
    <x v="0"/>
    <n v="1272.77"/>
  </r>
  <r>
    <n v="275"/>
    <x v="0"/>
    <s v="BPTP Amstoria Verti-Greens"/>
    <s v="T2-3903"/>
    <x v="1"/>
    <x v="0"/>
    <n v="1272.77"/>
  </r>
  <r>
    <n v="276"/>
    <x v="0"/>
    <s v="BPTP Amstoria Verti-Greens"/>
    <s v="T2-3703"/>
    <x v="1"/>
    <x v="0"/>
    <n v="1272.77"/>
  </r>
  <r>
    <n v="277"/>
    <x v="0"/>
    <s v="BPTP Amstoria Verti-Greens"/>
    <s v="T2-3603"/>
    <x v="1"/>
    <x v="0"/>
    <n v="1272.77"/>
  </r>
  <r>
    <n v="278"/>
    <x v="0"/>
    <s v="BPTP Amstoria Verti-Greens"/>
    <s v="T2-3503"/>
    <x v="1"/>
    <x v="0"/>
    <n v="1272.77"/>
  </r>
  <r>
    <n v="279"/>
    <x v="0"/>
    <s v="BPTP Amstoria Verti-Greens"/>
    <s v="T2-3403"/>
    <x v="1"/>
    <x v="0"/>
    <n v="1272.77"/>
  </r>
  <r>
    <n v="280"/>
    <x v="0"/>
    <s v="BPTP Amstoria Verti-Greens"/>
    <s v="T2-3303"/>
    <x v="1"/>
    <x v="0"/>
    <n v="1272.77"/>
  </r>
  <r>
    <n v="281"/>
    <x v="0"/>
    <s v="BPTP Amstoria Verti-Greens"/>
    <s v="T2-3203"/>
    <x v="1"/>
    <x v="0"/>
    <n v="1272.77"/>
  </r>
  <r>
    <n v="282"/>
    <x v="0"/>
    <s v="BPTP Amstoria Verti-Greens"/>
    <s v="T2-3103"/>
    <x v="1"/>
    <x v="0"/>
    <n v="1272.77"/>
  </r>
  <r>
    <n v="283"/>
    <x v="0"/>
    <s v="BPTP Amstoria Verti-Greens"/>
    <s v="T2-3003"/>
    <x v="1"/>
    <x v="0"/>
    <n v="1272.77"/>
  </r>
  <r>
    <n v="284"/>
    <x v="0"/>
    <s v="BPTP Amstoria Verti-Greens"/>
    <s v="T2-2903"/>
    <x v="1"/>
    <x v="0"/>
    <n v="1272.77"/>
  </r>
  <r>
    <n v="285"/>
    <x v="0"/>
    <s v="BPTP Amstoria Verti-Greens"/>
    <s v="T2-2803"/>
    <x v="1"/>
    <x v="0"/>
    <n v="1272.77"/>
  </r>
  <r>
    <n v="286"/>
    <x v="0"/>
    <s v="BPTP Amstoria Verti-Greens"/>
    <s v="T2-2703"/>
    <x v="1"/>
    <x v="0"/>
    <n v="1272.77"/>
  </r>
  <r>
    <n v="287"/>
    <x v="0"/>
    <s v="BPTP Amstoria Verti-Greens"/>
    <s v="T2-2603"/>
    <x v="1"/>
    <x v="0"/>
    <n v="1272.77"/>
  </r>
  <r>
    <n v="288"/>
    <x v="0"/>
    <s v="BPTP Amstoria Verti-Greens"/>
    <s v="T2-2503"/>
    <x v="1"/>
    <x v="0"/>
    <n v="1272.77"/>
  </r>
  <r>
    <n v="289"/>
    <x v="0"/>
    <s v="BPTP Amstoria Verti-Greens"/>
    <s v="T2-2403"/>
    <x v="1"/>
    <x v="0"/>
    <n v="1272.77"/>
  </r>
  <r>
    <n v="290"/>
    <x v="0"/>
    <s v="BPTP Amstoria Verti-Greens"/>
    <s v="T2-2303"/>
    <x v="1"/>
    <x v="0"/>
    <n v="1272.77"/>
  </r>
  <r>
    <n v="291"/>
    <x v="0"/>
    <s v="BPTP Amstoria Verti-Greens"/>
    <s v="T2-2203"/>
    <x v="1"/>
    <x v="0"/>
    <n v="1272.77"/>
  </r>
  <r>
    <n v="292"/>
    <x v="0"/>
    <s v="BPTP Amstoria Verti-Greens"/>
    <s v="T2-2103"/>
    <x v="1"/>
    <x v="0"/>
    <n v="1272.77"/>
  </r>
  <r>
    <n v="293"/>
    <x v="0"/>
    <s v="BPTP Amstoria Verti-Greens"/>
    <s v="T2-2003"/>
    <x v="1"/>
    <x v="0"/>
    <n v="1272.77"/>
  </r>
  <r>
    <n v="294"/>
    <x v="0"/>
    <s v="BPTP Amstoria Verti-Greens"/>
    <s v="T2-1803"/>
    <x v="1"/>
    <x v="0"/>
    <n v="1272.77"/>
  </r>
  <r>
    <n v="295"/>
    <x v="0"/>
    <s v="BPTP Amstoria Verti-Greens"/>
    <s v="T2-1703"/>
    <x v="1"/>
    <x v="0"/>
    <n v="1272.77"/>
  </r>
  <r>
    <n v="296"/>
    <x v="0"/>
    <s v="BPTP Amstoria Verti-Greens"/>
    <s v="T2-1603"/>
    <x v="1"/>
    <x v="0"/>
    <n v="1272.77"/>
  </r>
  <r>
    <n v="297"/>
    <x v="0"/>
    <s v="BPTP Amstoria Verti-Greens"/>
    <s v="T2-1503"/>
    <x v="1"/>
    <x v="0"/>
    <n v="1272.77"/>
  </r>
  <r>
    <n v="298"/>
    <x v="0"/>
    <s v="BPTP Amstoria Verti-Greens"/>
    <s v="T2-1403"/>
    <x v="1"/>
    <x v="0"/>
    <n v="1272.77"/>
  </r>
  <r>
    <n v="299"/>
    <x v="0"/>
    <s v="BPTP Amstoria Verti-Greens"/>
    <s v="T2-1203"/>
    <x v="1"/>
    <x v="0"/>
    <n v="1272.77"/>
  </r>
  <r>
    <n v="300"/>
    <x v="0"/>
    <s v="BPTP Amstoria Verti-Greens"/>
    <s v="T2-1103"/>
    <x v="1"/>
    <x v="0"/>
    <n v="1272.77"/>
  </r>
  <r>
    <n v="301"/>
    <x v="0"/>
    <s v="BPTP Amstoria Verti-Greens"/>
    <s v="T2-1003"/>
    <x v="1"/>
    <x v="0"/>
    <n v="1272.77"/>
  </r>
  <r>
    <n v="302"/>
    <x v="0"/>
    <s v="BPTP Amstoria Verti-Greens"/>
    <s v="T2-903"/>
    <x v="1"/>
    <x v="0"/>
    <n v="1272.77"/>
  </r>
  <r>
    <n v="303"/>
    <x v="0"/>
    <s v="BPTP Amstoria Verti-Greens"/>
    <s v="T2-803"/>
    <x v="1"/>
    <x v="0"/>
    <n v="1272.77"/>
  </r>
  <r>
    <n v="304"/>
    <x v="0"/>
    <s v="BPTP Amstoria Verti-Greens"/>
    <s v="T2-703"/>
    <x v="1"/>
    <x v="0"/>
    <n v="1272.77"/>
  </r>
  <r>
    <n v="305"/>
    <x v="0"/>
    <s v="BPTP Amstoria Verti-Greens"/>
    <s v="T2-603"/>
    <x v="1"/>
    <x v="0"/>
    <n v="1272.77"/>
  </r>
  <r>
    <n v="306"/>
    <x v="0"/>
    <s v="BPTP Amstoria Verti-Greens"/>
    <s v="T2-503"/>
    <x v="1"/>
    <x v="0"/>
    <n v="1272.77"/>
  </r>
  <r>
    <n v="307"/>
    <x v="0"/>
    <s v="BPTP Amstoria Verti-Greens"/>
    <s v="T2-403"/>
    <x v="1"/>
    <x v="0"/>
    <n v="1272.77"/>
  </r>
  <r>
    <n v="308"/>
    <x v="0"/>
    <s v="BPTP Amstoria Verti-Greens"/>
    <s v="T2-303"/>
    <x v="1"/>
    <x v="0"/>
    <n v="1272.77"/>
  </r>
  <r>
    <n v="309"/>
    <x v="0"/>
    <s v="BPTP Amstoria Verti-Greens"/>
    <s v="T2-203"/>
    <x v="1"/>
    <x v="0"/>
    <n v="1272.77"/>
  </r>
  <r>
    <n v="310"/>
    <x v="0"/>
    <s v="BPTP Amstoria Verti-Greens"/>
    <s v="T2-103"/>
    <x v="1"/>
    <x v="0"/>
    <n v="1272.77"/>
  </r>
  <r>
    <n v="311"/>
    <x v="0"/>
    <s v="BPTP Amstoria Verti-Greens"/>
    <s v="T2-4604"/>
    <x v="1"/>
    <x v="0"/>
    <n v="1272.77"/>
  </r>
  <r>
    <n v="312"/>
    <x v="0"/>
    <s v="BPTP Amstoria Verti-Greens"/>
    <s v="T2-4504"/>
    <x v="1"/>
    <x v="0"/>
    <n v="1272.77"/>
  </r>
  <r>
    <n v="313"/>
    <x v="0"/>
    <s v="BPTP Amstoria Verti-Greens"/>
    <s v="T2-4404"/>
    <x v="1"/>
    <x v="0"/>
    <n v="1272.77"/>
  </r>
  <r>
    <n v="314"/>
    <x v="0"/>
    <s v="BPTP Amstoria Verti-Greens"/>
    <s v="T2-4304"/>
    <x v="1"/>
    <x v="0"/>
    <n v="1272.77"/>
  </r>
  <r>
    <n v="315"/>
    <x v="0"/>
    <s v="BPTP Amstoria Verti-Greens"/>
    <s v="T2-4204"/>
    <x v="1"/>
    <x v="0"/>
    <n v="1272.77"/>
  </r>
  <r>
    <n v="316"/>
    <x v="0"/>
    <s v="BPTP Amstoria Verti-Greens"/>
    <s v="T2-4104"/>
    <x v="1"/>
    <x v="0"/>
    <n v="1272.77"/>
  </r>
  <r>
    <n v="317"/>
    <x v="0"/>
    <s v="BPTP Amstoria Verti-Greens"/>
    <s v="T2-4004"/>
    <x v="1"/>
    <x v="0"/>
    <n v="1272.77"/>
  </r>
  <r>
    <n v="318"/>
    <x v="0"/>
    <s v="BPTP Amstoria Verti-Greens"/>
    <s v="T2-3904"/>
    <x v="1"/>
    <x v="0"/>
    <n v="1272.77"/>
  </r>
  <r>
    <n v="319"/>
    <x v="0"/>
    <s v="BPTP Amstoria Verti-Greens"/>
    <s v="T2-3804"/>
    <x v="1"/>
    <x v="0"/>
    <n v="1272.77"/>
  </r>
  <r>
    <n v="320"/>
    <x v="0"/>
    <s v="BPTP Amstoria Verti-Greens"/>
    <s v="T2-3704"/>
    <x v="1"/>
    <x v="0"/>
    <n v="1272.77"/>
  </r>
  <r>
    <n v="321"/>
    <x v="0"/>
    <s v="BPTP Amstoria Verti-Greens"/>
    <s v="T2-3604"/>
    <x v="1"/>
    <x v="0"/>
    <n v="1272.77"/>
  </r>
  <r>
    <n v="322"/>
    <x v="0"/>
    <s v="BPTP Amstoria Verti-Greens"/>
    <s v="T2-3504"/>
    <x v="1"/>
    <x v="0"/>
    <n v="1272.77"/>
  </r>
  <r>
    <n v="323"/>
    <x v="0"/>
    <s v="BPTP Amstoria Verti-Greens"/>
    <s v="T2-3404"/>
    <x v="1"/>
    <x v="0"/>
    <n v="1272.77"/>
  </r>
  <r>
    <n v="324"/>
    <x v="0"/>
    <s v="BPTP Amstoria Verti-Greens"/>
    <s v="T2-3304"/>
    <x v="1"/>
    <x v="0"/>
    <n v="1272.77"/>
  </r>
  <r>
    <n v="325"/>
    <x v="0"/>
    <s v="BPTP Amstoria Verti-Greens"/>
    <s v="T2-3204"/>
    <x v="1"/>
    <x v="0"/>
    <n v="1272.77"/>
  </r>
  <r>
    <n v="326"/>
    <x v="0"/>
    <s v="BPTP Amstoria Verti-Greens"/>
    <s v="T2-3104"/>
    <x v="1"/>
    <x v="0"/>
    <n v="1272.77"/>
  </r>
  <r>
    <n v="327"/>
    <x v="0"/>
    <s v="BPTP Amstoria Verti-Greens"/>
    <s v="T2-3004"/>
    <x v="1"/>
    <x v="0"/>
    <n v="1272.77"/>
  </r>
  <r>
    <n v="328"/>
    <x v="0"/>
    <s v="BPTP Amstoria Verti-Greens"/>
    <s v="T2-2804"/>
    <x v="1"/>
    <x v="0"/>
    <n v="1272.77"/>
  </r>
  <r>
    <n v="329"/>
    <x v="0"/>
    <s v="BPTP Amstoria Verti-Greens"/>
    <s v="T2-2704"/>
    <x v="1"/>
    <x v="0"/>
    <n v="1272.77"/>
  </r>
  <r>
    <n v="330"/>
    <x v="0"/>
    <s v="BPTP Amstoria Verti-Greens"/>
    <s v="T2-2604"/>
    <x v="1"/>
    <x v="0"/>
    <n v="1272.77"/>
  </r>
  <r>
    <n v="331"/>
    <x v="0"/>
    <s v="BPTP Amstoria Verti-Greens"/>
    <s v="T2-2504"/>
    <x v="1"/>
    <x v="0"/>
    <n v="1272.77"/>
  </r>
  <r>
    <n v="332"/>
    <x v="0"/>
    <s v="BPTP Amstoria Verti-Greens"/>
    <s v="T2-2404"/>
    <x v="1"/>
    <x v="0"/>
    <n v="1272.77"/>
  </r>
  <r>
    <n v="333"/>
    <x v="0"/>
    <s v="BPTP Amstoria Verti-Greens"/>
    <s v="T2-2304"/>
    <x v="1"/>
    <x v="0"/>
    <n v="1272.77"/>
  </r>
  <r>
    <n v="334"/>
    <x v="0"/>
    <s v="BPTP Amstoria Verti-Greens"/>
    <s v="T2-2204"/>
    <x v="1"/>
    <x v="0"/>
    <n v="1272.77"/>
  </r>
  <r>
    <n v="335"/>
    <x v="0"/>
    <s v="BPTP Amstoria Verti-Greens"/>
    <s v="T2-2104"/>
    <x v="1"/>
    <x v="0"/>
    <n v="1272.77"/>
  </r>
  <r>
    <n v="336"/>
    <x v="0"/>
    <s v="BPTP Amstoria Verti-Greens"/>
    <s v="T2-2004"/>
    <x v="1"/>
    <x v="0"/>
    <n v="1272.77"/>
  </r>
  <r>
    <n v="337"/>
    <x v="0"/>
    <s v="BPTP Amstoria Verti-Greens"/>
    <s v="T2-1904"/>
    <x v="1"/>
    <x v="0"/>
    <n v="1272.77"/>
  </r>
  <r>
    <n v="338"/>
    <x v="0"/>
    <s v="BPTP Amstoria Verti-Greens"/>
    <s v="T2-1804"/>
    <x v="1"/>
    <x v="0"/>
    <n v="1272.77"/>
  </r>
  <r>
    <n v="339"/>
    <x v="0"/>
    <s v="BPTP Amstoria Verti-Greens"/>
    <s v="T2-1704"/>
    <x v="1"/>
    <x v="0"/>
    <n v="1272.77"/>
  </r>
  <r>
    <n v="340"/>
    <x v="0"/>
    <s v="BPTP Amstoria Verti-Greens"/>
    <s v="T2-1604"/>
    <x v="1"/>
    <x v="0"/>
    <n v="1272.77"/>
  </r>
  <r>
    <n v="341"/>
    <x v="0"/>
    <s v="BPTP Amstoria Verti-Greens"/>
    <s v="T2-1504"/>
    <x v="1"/>
    <x v="0"/>
    <n v="1272.77"/>
  </r>
  <r>
    <n v="342"/>
    <x v="0"/>
    <s v="BPTP Amstoria Verti-Greens"/>
    <s v="T2-1404"/>
    <x v="1"/>
    <x v="0"/>
    <n v="1272.77"/>
  </r>
  <r>
    <n v="343"/>
    <x v="0"/>
    <s v="BPTP Amstoria Verti-Greens"/>
    <s v="T2-1204"/>
    <x v="1"/>
    <x v="0"/>
    <n v="1272.77"/>
  </r>
  <r>
    <n v="344"/>
    <x v="0"/>
    <s v="BPTP Amstoria Verti-Greens"/>
    <s v="T2-1104"/>
    <x v="1"/>
    <x v="0"/>
    <n v="1272.77"/>
  </r>
  <r>
    <n v="345"/>
    <x v="0"/>
    <s v="BPTP Amstoria Verti-Greens"/>
    <s v="T2-1004"/>
    <x v="1"/>
    <x v="0"/>
    <n v="1272.77"/>
  </r>
  <r>
    <n v="346"/>
    <x v="0"/>
    <s v="BPTP Amstoria Verti-Greens"/>
    <s v="T2-904"/>
    <x v="1"/>
    <x v="0"/>
    <n v="1272.77"/>
  </r>
  <r>
    <n v="347"/>
    <x v="0"/>
    <s v="BPTP Amstoria Verti-Greens"/>
    <s v="T2-804"/>
    <x v="1"/>
    <x v="0"/>
    <n v="1272.77"/>
  </r>
  <r>
    <n v="348"/>
    <x v="0"/>
    <s v="BPTP Amstoria Verti-Greens"/>
    <s v="T2-704"/>
    <x v="1"/>
    <x v="0"/>
    <n v="1272.77"/>
  </r>
  <r>
    <n v="349"/>
    <x v="0"/>
    <s v="BPTP Amstoria Verti-Greens"/>
    <s v="T2-604"/>
    <x v="1"/>
    <x v="0"/>
    <n v="1272.77"/>
  </r>
  <r>
    <n v="350"/>
    <x v="0"/>
    <s v="BPTP Amstoria Verti-Greens"/>
    <s v="T2-504"/>
    <x v="1"/>
    <x v="0"/>
    <n v="1272.77"/>
  </r>
  <r>
    <n v="351"/>
    <x v="0"/>
    <s v="BPTP Amstoria Verti-Greens"/>
    <s v="T2-404"/>
    <x v="1"/>
    <x v="0"/>
    <n v="1272.77"/>
  </r>
  <r>
    <n v="352"/>
    <x v="0"/>
    <s v="BPTP Amstoria Verti-Greens"/>
    <s v="T2-304"/>
    <x v="1"/>
    <x v="0"/>
    <n v="1272.77"/>
  </r>
  <r>
    <n v="353"/>
    <x v="0"/>
    <s v="BPTP Amstoria Verti-Greens"/>
    <s v="T2-204"/>
    <x v="1"/>
    <x v="0"/>
    <n v="1272.77"/>
  </r>
  <r>
    <n v="354"/>
    <x v="0"/>
    <s v="BPTP Amstoria Verti-Greens"/>
    <s v="T2-104"/>
    <x v="1"/>
    <x v="0"/>
    <n v="1272.77"/>
  </r>
  <r>
    <n v="355"/>
    <x v="0"/>
    <s v="BPTP Amstoria Verti-Greens"/>
    <s v="T3-4601"/>
    <x v="2"/>
    <x v="2"/>
    <n v="908.94"/>
  </r>
  <r>
    <n v="356"/>
    <x v="0"/>
    <s v="BPTP Amstoria Verti-Greens"/>
    <s v="T3-4501"/>
    <x v="2"/>
    <x v="2"/>
    <n v="908.94"/>
  </r>
  <r>
    <n v="357"/>
    <x v="0"/>
    <s v="BPTP Amstoria Verti-Greens"/>
    <s v="T3-4401"/>
    <x v="2"/>
    <x v="2"/>
    <n v="908.94"/>
  </r>
  <r>
    <n v="358"/>
    <x v="0"/>
    <s v="BPTP Amstoria Verti-Greens"/>
    <s v="T3-4301"/>
    <x v="2"/>
    <x v="2"/>
    <n v="908.94"/>
  </r>
  <r>
    <n v="359"/>
    <x v="0"/>
    <s v="BPTP Amstoria Verti-Greens"/>
    <s v="T3-4201"/>
    <x v="2"/>
    <x v="2"/>
    <n v="908.94"/>
  </r>
  <r>
    <n v="360"/>
    <x v="0"/>
    <s v="BPTP Amstoria Verti-Greens"/>
    <s v="T3-4101"/>
    <x v="2"/>
    <x v="2"/>
    <n v="908.94"/>
  </r>
  <r>
    <n v="361"/>
    <x v="0"/>
    <s v="BPTP Amstoria Verti-Greens"/>
    <s v="T3-4001"/>
    <x v="2"/>
    <x v="2"/>
    <n v="908.94"/>
  </r>
  <r>
    <n v="362"/>
    <x v="0"/>
    <s v="BPTP Amstoria Verti-Greens"/>
    <s v="T3-3901"/>
    <x v="2"/>
    <x v="2"/>
    <n v="908.94"/>
  </r>
  <r>
    <n v="363"/>
    <x v="0"/>
    <s v="BPTP Amstoria Verti-Greens"/>
    <s v="T3-3701"/>
    <x v="2"/>
    <x v="2"/>
    <n v="908.94"/>
  </r>
  <r>
    <n v="364"/>
    <x v="0"/>
    <s v="BPTP Amstoria Verti-Greens"/>
    <s v="T3-3601"/>
    <x v="2"/>
    <x v="2"/>
    <n v="908.94"/>
  </r>
  <r>
    <n v="365"/>
    <x v="0"/>
    <s v="BPTP Amstoria Verti-Greens"/>
    <s v="T3-3501"/>
    <x v="2"/>
    <x v="2"/>
    <n v="908.94"/>
  </r>
  <r>
    <n v="366"/>
    <x v="0"/>
    <s v="BPTP Amstoria Verti-Greens"/>
    <s v="T3-3401"/>
    <x v="2"/>
    <x v="2"/>
    <n v="908.94"/>
  </r>
  <r>
    <n v="367"/>
    <x v="0"/>
    <s v="BPTP Amstoria Verti-Greens"/>
    <s v="T3-3301"/>
    <x v="2"/>
    <x v="2"/>
    <n v="908.94"/>
  </r>
  <r>
    <n v="368"/>
    <x v="0"/>
    <s v="BPTP Amstoria Verti-Greens"/>
    <s v="T3-3201"/>
    <x v="2"/>
    <x v="2"/>
    <n v="908.94"/>
  </r>
  <r>
    <n v="369"/>
    <x v="0"/>
    <s v="BPTP Amstoria Verti-Greens"/>
    <s v="T3-3101"/>
    <x v="2"/>
    <x v="2"/>
    <n v="908.94"/>
  </r>
  <r>
    <n v="370"/>
    <x v="0"/>
    <s v="BPTP Amstoria Verti-Greens"/>
    <s v="T3-3001"/>
    <x v="2"/>
    <x v="2"/>
    <n v="908.94"/>
  </r>
  <r>
    <n v="371"/>
    <x v="0"/>
    <s v="BPTP Amstoria Verti-Greens"/>
    <s v="T3-2901"/>
    <x v="2"/>
    <x v="2"/>
    <n v="908.94"/>
  </r>
  <r>
    <n v="372"/>
    <x v="0"/>
    <s v="BPTP Amstoria Verti-Greens"/>
    <s v="T3-2801"/>
    <x v="2"/>
    <x v="2"/>
    <n v="908.94"/>
  </r>
  <r>
    <n v="373"/>
    <x v="0"/>
    <s v="BPTP Amstoria Verti-Greens"/>
    <s v="T3-2701"/>
    <x v="2"/>
    <x v="2"/>
    <n v="908.94"/>
  </r>
  <r>
    <n v="374"/>
    <x v="0"/>
    <s v="BPTP Amstoria Verti-Greens"/>
    <s v="T3-2601"/>
    <x v="2"/>
    <x v="2"/>
    <n v="908.94"/>
  </r>
  <r>
    <n v="375"/>
    <x v="0"/>
    <s v="BPTP Amstoria Verti-Greens"/>
    <s v="T3-2501"/>
    <x v="2"/>
    <x v="2"/>
    <n v="908.94"/>
  </r>
  <r>
    <n v="376"/>
    <x v="0"/>
    <s v="BPTP Amstoria Verti-Greens"/>
    <s v="T3-2401"/>
    <x v="2"/>
    <x v="2"/>
    <n v="908.94"/>
  </r>
  <r>
    <n v="377"/>
    <x v="0"/>
    <s v="BPTP Amstoria Verti-Greens"/>
    <s v="T3-2301"/>
    <x v="2"/>
    <x v="2"/>
    <n v="908.94"/>
  </r>
  <r>
    <n v="378"/>
    <x v="0"/>
    <s v="BPTP Amstoria Verti-Greens"/>
    <s v="T3-2201"/>
    <x v="2"/>
    <x v="2"/>
    <n v="908.94"/>
  </r>
  <r>
    <n v="379"/>
    <x v="0"/>
    <s v="BPTP Amstoria Verti-Greens"/>
    <s v="T3-2101"/>
    <x v="2"/>
    <x v="2"/>
    <n v="908.94"/>
  </r>
  <r>
    <n v="380"/>
    <x v="0"/>
    <s v="BPTP Amstoria Verti-Greens"/>
    <s v="T3-2001"/>
    <x v="2"/>
    <x v="2"/>
    <n v="908.94"/>
  </r>
  <r>
    <n v="381"/>
    <x v="0"/>
    <s v="BPTP Amstoria Verti-Greens"/>
    <s v="T3-1801"/>
    <x v="2"/>
    <x v="2"/>
    <n v="908.94"/>
  </r>
  <r>
    <n v="382"/>
    <x v="0"/>
    <s v="BPTP Amstoria Verti-Greens"/>
    <s v="T3-1701"/>
    <x v="2"/>
    <x v="2"/>
    <n v="908.94"/>
  </r>
  <r>
    <n v="383"/>
    <x v="0"/>
    <s v="BPTP Amstoria Verti-Greens"/>
    <s v="T3-1601"/>
    <x v="2"/>
    <x v="2"/>
    <n v="908.94"/>
  </r>
  <r>
    <n v="384"/>
    <x v="0"/>
    <s v="BPTP Amstoria Verti-Greens"/>
    <s v="T3-1501"/>
    <x v="2"/>
    <x v="2"/>
    <n v="908.94"/>
  </r>
  <r>
    <n v="385"/>
    <x v="0"/>
    <s v="BPTP Amstoria Verti-Greens"/>
    <s v="T3-1401"/>
    <x v="2"/>
    <x v="2"/>
    <n v="908.94"/>
  </r>
  <r>
    <n v="386"/>
    <x v="0"/>
    <s v="BPTP Amstoria Verti-Greens"/>
    <s v="T3-1201"/>
    <x v="2"/>
    <x v="2"/>
    <n v="908.94"/>
  </r>
  <r>
    <n v="387"/>
    <x v="0"/>
    <s v="BPTP Amstoria Verti-Greens"/>
    <s v="T3-1101"/>
    <x v="2"/>
    <x v="2"/>
    <n v="908.94"/>
  </r>
  <r>
    <n v="388"/>
    <x v="0"/>
    <s v="BPTP Amstoria Verti-Greens"/>
    <s v="T3-1001"/>
    <x v="2"/>
    <x v="2"/>
    <n v="908.94"/>
  </r>
  <r>
    <n v="389"/>
    <x v="0"/>
    <s v="BPTP Amstoria Verti-Greens"/>
    <s v="T3-901"/>
    <x v="2"/>
    <x v="2"/>
    <n v="908.94"/>
  </r>
  <r>
    <n v="390"/>
    <x v="0"/>
    <s v="BPTP Amstoria Verti-Greens"/>
    <s v="T3-801"/>
    <x v="2"/>
    <x v="2"/>
    <n v="908.94"/>
  </r>
  <r>
    <n v="391"/>
    <x v="0"/>
    <s v="BPTP Amstoria Verti-Greens"/>
    <s v="T3-701"/>
    <x v="2"/>
    <x v="2"/>
    <n v="908.94"/>
  </r>
  <r>
    <n v="392"/>
    <x v="0"/>
    <s v="BPTP Amstoria Verti-Greens"/>
    <s v="T3-601"/>
    <x v="2"/>
    <x v="2"/>
    <n v="908.94"/>
  </r>
  <r>
    <n v="393"/>
    <x v="0"/>
    <s v="BPTP Amstoria Verti-Greens"/>
    <s v="T3-501"/>
    <x v="2"/>
    <x v="2"/>
    <n v="908.94"/>
  </r>
  <r>
    <n v="394"/>
    <x v="0"/>
    <s v="BPTP Amstoria Verti-Greens"/>
    <s v="T3-401"/>
    <x v="2"/>
    <x v="2"/>
    <n v="908.94"/>
  </r>
  <r>
    <n v="395"/>
    <x v="0"/>
    <s v="BPTP Amstoria Verti-Greens"/>
    <s v="T3-301"/>
    <x v="2"/>
    <x v="2"/>
    <n v="908.94"/>
  </r>
  <r>
    <n v="396"/>
    <x v="0"/>
    <s v="BPTP Amstoria Verti-Greens"/>
    <s v="T3-201"/>
    <x v="2"/>
    <x v="2"/>
    <n v="908.94"/>
  </r>
  <r>
    <n v="397"/>
    <x v="0"/>
    <s v="BPTP Amstoria Verti-Greens"/>
    <s v="T3-101"/>
    <x v="2"/>
    <x v="2"/>
    <n v="908.94"/>
  </r>
  <r>
    <n v="398"/>
    <x v="0"/>
    <s v="BPTP Amstoria Verti-Greens"/>
    <s v="T3-4602"/>
    <x v="2"/>
    <x v="2"/>
    <n v="908.94"/>
  </r>
  <r>
    <n v="399"/>
    <x v="0"/>
    <s v="BPTP Amstoria Verti-Greens"/>
    <s v="T3-4502"/>
    <x v="2"/>
    <x v="2"/>
    <n v="908.94"/>
  </r>
  <r>
    <n v="400"/>
    <x v="0"/>
    <s v="BPTP Amstoria Verti-Greens"/>
    <s v="T3-4402"/>
    <x v="2"/>
    <x v="2"/>
    <n v="908.94"/>
  </r>
  <r>
    <n v="401"/>
    <x v="0"/>
    <s v="BPTP Amstoria Verti-Greens"/>
    <s v="T3-4302"/>
    <x v="2"/>
    <x v="2"/>
    <n v="908.94"/>
  </r>
  <r>
    <n v="402"/>
    <x v="0"/>
    <s v="BPTP Amstoria Verti-Greens"/>
    <s v="T3-4202"/>
    <x v="2"/>
    <x v="2"/>
    <n v="908.94"/>
  </r>
  <r>
    <n v="403"/>
    <x v="0"/>
    <s v="BPTP Amstoria Verti-Greens"/>
    <s v="T3-4102"/>
    <x v="2"/>
    <x v="2"/>
    <n v="908.94"/>
  </r>
  <r>
    <n v="404"/>
    <x v="0"/>
    <s v="BPTP Amstoria Verti-Greens"/>
    <s v="T3-4002"/>
    <x v="2"/>
    <x v="2"/>
    <n v="908.94"/>
  </r>
  <r>
    <n v="405"/>
    <x v="0"/>
    <s v="BPTP Amstoria Verti-Greens"/>
    <s v="T3-3902"/>
    <x v="2"/>
    <x v="2"/>
    <n v="908.94"/>
  </r>
  <r>
    <n v="406"/>
    <x v="0"/>
    <s v="BPTP Amstoria Verti-Greens"/>
    <s v="T3-3802"/>
    <x v="2"/>
    <x v="2"/>
    <n v="908.94"/>
  </r>
  <r>
    <n v="407"/>
    <x v="0"/>
    <s v="BPTP Amstoria Verti-Greens"/>
    <s v="T3-3702"/>
    <x v="2"/>
    <x v="2"/>
    <n v="908.94"/>
  </r>
  <r>
    <n v="408"/>
    <x v="0"/>
    <s v="BPTP Amstoria Verti-Greens"/>
    <s v="T3-3602"/>
    <x v="2"/>
    <x v="2"/>
    <n v="908.94"/>
  </r>
  <r>
    <n v="409"/>
    <x v="0"/>
    <s v="BPTP Amstoria Verti-Greens"/>
    <s v="T3-3502"/>
    <x v="2"/>
    <x v="2"/>
    <n v="908.94"/>
  </r>
  <r>
    <n v="410"/>
    <x v="0"/>
    <s v="BPTP Amstoria Verti-Greens"/>
    <s v="T3-3402"/>
    <x v="2"/>
    <x v="2"/>
    <n v="908.94"/>
  </r>
  <r>
    <n v="411"/>
    <x v="0"/>
    <s v="BPTP Amstoria Verti-Greens"/>
    <s v="T3-3302"/>
    <x v="2"/>
    <x v="2"/>
    <n v="908.94"/>
  </r>
  <r>
    <n v="412"/>
    <x v="0"/>
    <s v="BPTP Amstoria Verti-Greens"/>
    <s v="T3-3202"/>
    <x v="2"/>
    <x v="2"/>
    <n v="908.94"/>
  </r>
  <r>
    <n v="413"/>
    <x v="0"/>
    <s v="BPTP Amstoria Verti-Greens"/>
    <s v="T3-3102"/>
    <x v="2"/>
    <x v="2"/>
    <n v="908.94"/>
  </r>
  <r>
    <n v="414"/>
    <x v="0"/>
    <s v="BPTP Amstoria Verti-Greens"/>
    <s v="T3-3002"/>
    <x v="2"/>
    <x v="2"/>
    <n v="908.94"/>
  </r>
  <r>
    <n v="415"/>
    <x v="0"/>
    <s v="BPTP Amstoria Verti-Greens"/>
    <s v="T3-2802"/>
    <x v="2"/>
    <x v="2"/>
    <n v="908.94"/>
  </r>
  <r>
    <n v="416"/>
    <x v="0"/>
    <s v="BPTP Amstoria Verti-Greens"/>
    <s v="T3-2702"/>
    <x v="2"/>
    <x v="2"/>
    <n v="908.94"/>
  </r>
  <r>
    <n v="417"/>
    <x v="0"/>
    <s v="BPTP Amstoria Verti-Greens"/>
    <s v="T3-2602"/>
    <x v="2"/>
    <x v="2"/>
    <n v="908.94"/>
  </r>
  <r>
    <n v="418"/>
    <x v="0"/>
    <s v="BPTP Amstoria Verti-Greens"/>
    <s v="T3-2502"/>
    <x v="2"/>
    <x v="2"/>
    <n v="908.94"/>
  </r>
  <r>
    <n v="419"/>
    <x v="0"/>
    <s v="BPTP Amstoria Verti-Greens"/>
    <s v="T3-2402"/>
    <x v="2"/>
    <x v="2"/>
    <n v="908.94"/>
  </r>
  <r>
    <n v="420"/>
    <x v="0"/>
    <s v="BPTP Amstoria Verti-Greens"/>
    <s v="T3-2302"/>
    <x v="2"/>
    <x v="2"/>
    <n v="908.94"/>
  </r>
  <r>
    <n v="421"/>
    <x v="0"/>
    <s v="BPTP Amstoria Verti-Greens"/>
    <s v="T3-2202"/>
    <x v="2"/>
    <x v="2"/>
    <n v="908.94"/>
  </r>
  <r>
    <n v="422"/>
    <x v="0"/>
    <s v="BPTP Amstoria Verti-Greens"/>
    <s v="T3-2102"/>
    <x v="2"/>
    <x v="2"/>
    <n v="908.94"/>
  </r>
  <r>
    <n v="423"/>
    <x v="0"/>
    <s v="BPTP Amstoria Verti-Greens"/>
    <s v="T3-2002"/>
    <x v="2"/>
    <x v="2"/>
    <n v="908.94"/>
  </r>
  <r>
    <n v="424"/>
    <x v="0"/>
    <s v="BPTP Amstoria Verti-Greens"/>
    <s v="T3-1902"/>
    <x v="2"/>
    <x v="2"/>
    <n v="908.94"/>
  </r>
  <r>
    <n v="425"/>
    <x v="0"/>
    <s v="BPTP Amstoria Verti-Greens"/>
    <s v="T3-1802"/>
    <x v="2"/>
    <x v="2"/>
    <n v="908.94"/>
  </r>
  <r>
    <n v="426"/>
    <x v="0"/>
    <s v="BPTP Amstoria Verti-Greens"/>
    <s v="T3-1702"/>
    <x v="2"/>
    <x v="2"/>
    <n v="908.94"/>
  </r>
  <r>
    <n v="427"/>
    <x v="0"/>
    <s v="BPTP Amstoria Verti-Greens"/>
    <s v="T3-1602"/>
    <x v="2"/>
    <x v="2"/>
    <n v="908.94"/>
  </r>
  <r>
    <n v="428"/>
    <x v="0"/>
    <s v="BPTP Amstoria Verti-Greens"/>
    <s v="T3-1502"/>
    <x v="2"/>
    <x v="2"/>
    <n v="908.94"/>
  </r>
  <r>
    <n v="429"/>
    <x v="0"/>
    <s v="BPTP Amstoria Verti-Greens"/>
    <s v="T3-1402"/>
    <x v="2"/>
    <x v="2"/>
    <n v="908.94"/>
  </r>
  <r>
    <n v="430"/>
    <x v="0"/>
    <s v="BPTP Amstoria Verti-Greens"/>
    <s v="T3-1202"/>
    <x v="2"/>
    <x v="2"/>
    <n v="908.94"/>
  </r>
  <r>
    <n v="431"/>
    <x v="0"/>
    <s v="BPTP Amstoria Verti-Greens"/>
    <s v="T3-1102"/>
    <x v="2"/>
    <x v="2"/>
    <n v="908.94"/>
  </r>
  <r>
    <n v="432"/>
    <x v="0"/>
    <s v="BPTP Amstoria Verti-Greens"/>
    <s v="T3-1002"/>
    <x v="2"/>
    <x v="2"/>
    <n v="908.94"/>
  </r>
  <r>
    <n v="433"/>
    <x v="0"/>
    <s v="BPTP Amstoria Verti-Greens"/>
    <s v="T3-902"/>
    <x v="2"/>
    <x v="2"/>
    <n v="908.94"/>
  </r>
  <r>
    <n v="434"/>
    <x v="0"/>
    <s v="BPTP Amstoria Verti-Greens"/>
    <s v="T3-802"/>
    <x v="2"/>
    <x v="2"/>
    <n v="908.94"/>
  </r>
  <r>
    <n v="435"/>
    <x v="0"/>
    <s v="BPTP Amstoria Verti-Greens"/>
    <s v="T3-702"/>
    <x v="2"/>
    <x v="2"/>
    <n v="908.94"/>
  </r>
  <r>
    <n v="436"/>
    <x v="0"/>
    <s v="BPTP Amstoria Verti-Greens"/>
    <s v="T3-602"/>
    <x v="2"/>
    <x v="2"/>
    <n v="908.94"/>
  </r>
  <r>
    <n v="437"/>
    <x v="0"/>
    <s v="BPTP Amstoria Verti-Greens"/>
    <s v="T3-502"/>
    <x v="2"/>
    <x v="2"/>
    <n v="908.94"/>
  </r>
  <r>
    <n v="438"/>
    <x v="0"/>
    <s v="BPTP Amstoria Verti-Greens"/>
    <s v="T3-402"/>
    <x v="2"/>
    <x v="2"/>
    <n v="908.94"/>
  </r>
  <r>
    <n v="439"/>
    <x v="0"/>
    <s v="BPTP Amstoria Verti-Greens"/>
    <s v="T3-302"/>
    <x v="2"/>
    <x v="2"/>
    <n v="908.94"/>
  </r>
  <r>
    <n v="440"/>
    <x v="0"/>
    <s v="BPTP Amstoria Verti-Greens"/>
    <s v="T3-202"/>
    <x v="2"/>
    <x v="2"/>
    <n v="908.94"/>
  </r>
  <r>
    <n v="441"/>
    <x v="0"/>
    <s v="BPTP Amstoria Verti-Greens"/>
    <s v="T3-102"/>
    <x v="2"/>
    <x v="2"/>
    <n v="908.94"/>
  </r>
  <r>
    <n v="442"/>
    <x v="0"/>
    <s v="BPTP Amstoria Verti-Greens"/>
    <s v="T3-4603"/>
    <x v="2"/>
    <x v="3"/>
    <n v="907.44"/>
  </r>
  <r>
    <n v="443"/>
    <x v="0"/>
    <s v="BPTP Amstoria Verti-Greens"/>
    <s v="T3-4503"/>
    <x v="2"/>
    <x v="3"/>
    <n v="907.44"/>
  </r>
  <r>
    <n v="444"/>
    <x v="0"/>
    <s v="BPTP Amstoria Verti-Greens"/>
    <s v="T3-4403"/>
    <x v="2"/>
    <x v="3"/>
    <n v="907.44"/>
  </r>
  <r>
    <n v="445"/>
    <x v="0"/>
    <s v="BPTP Amstoria Verti-Greens"/>
    <s v="T3-4303"/>
    <x v="2"/>
    <x v="3"/>
    <n v="907.44"/>
  </r>
  <r>
    <n v="446"/>
    <x v="0"/>
    <s v="BPTP Amstoria Verti-Greens"/>
    <s v="T3-4203"/>
    <x v="2"/>
    <x v="3"/>
    <n v="907.44"/>
  </r>
  <r>
    <n v="447"/>
    <x v="0"/>
    <s v="BPTP Amstoria Verti-Greens"/>
    <s v="T3-4103"/>
    <x v="2"/>
    <x v="3"/>
    <n v="907.44"/>
  </r>
  <r>
    <n v="448"/>
    <x v="0"/>
    <s v="BPTP Amstoria Verti-Greens"/>
    <s v="T3-4003"/>
    <x v="2"/>
    <x v="3"/>
    <n v="907.44"/>
  </r>
  <r>
    <n v="449"/>
    <x v="0"/>
    <s v="BPTP Amstoria Verti-Greens"/>
    <s v="T3-3903"/>
    <x v="2"/>
    <x v="3"/>
    <n v="907.44"/>
  </r>
  <r>
    <n v="450"/>
    <x v="0"/>
    <s v="BPTP Amstoria Verti-Greens"/>
    <s v="T3-3803"/>
    <x v="2"/>
    <x v="3"/>
    <n v="907.44"/>
  </r>
  <r>
    <n v="451"/>
    <x v="0"/>
    <s v="BPTP Amstoria Verti-Greens"/>
    <s v="T3-3703"/>
    <x v="2"/>
    <x v="3"/>
    <n v="907.44"/>
  </r>
  <r>
    <n v="452"/>
    <x v="0"/>
    <s v="BPTP Amstoria Verti-Greens"/>
    <s v="T3-3603"/>
    <x v="2"/>
    <x v="3"/>
    <n v="907.44"/>
  </r>
  <r>
    <n v="453"/>
    <x v="0"/>
    <s v="BPTP Amstoria Verti-Greens"/>
    <s v="T3-3503"/>
    <x v="2"/>
    <x v="3"/>
    <n v="907.44"/>
  </r>
  <r>
    <n v="454"/>
    <x v="0"/>
    <s v="BPTP Amstoria Verti-Greens"/>
    <s v="T3-3403"/>
    <x v="2"/>
    <x v="3"/>
    <n v="907.44"/>
  </r>
  <r>
    <n v="455"/>
    <x v="0"/>
    <s v="BPTP Amstoria Verti-Greens"/>
    <s v="T3-3303"/>
    <x v="2"/>
    <x v="3"/>
    <n v="907.44"/>
  </r>
  <r>
    <n v="456"/>
    <x v="0"/>
    <s v="BPTP Amstoria Verti-Greens"/>
    <s v="T3-3203"/>
    <x v="2"/>
    <x v="3"/>
    <n v="907.44"/>
  </r>
  <r>
    <n v="457"/>
    <x v="0"/>
    <s v="BPTP Amstoria Verti-Greens"/>
    <s v="T3-3103"/>
    <x v="2"/>
    <x v="3"/>
    <n v="907.44"/>
  </r>
  <r>
    <n v="458"/>
    <x v="0"/>
    <s v="BPTP Amstoria Verti-Greens"/>
    <s v="T3-3003"/>
    <x v="2"/>
    <x v="3"/>
    <n v="907.44"/>
  </r>
  <r>
    <n v="459"/>
    <x v="0"/>
    <s v="BPTP Amstoria Verti-Greens"/>
    <s v="T3-2903"/>
    <x v="2"/>
    <x v="3"/>
    <n v="907.44"/>
  </r>
  <r>
    <n v="460"/>
    <x v="0"/>
    <s v="BPTP Amstoria Verti-Greens"/>
    <s v="T3-2803"/>
    <x v="2"/>
    <x v="3"/>
    <n v="907.44"/>
  </r>
  <r>
    <n v="461"/>
    <x v="0"/>
    <s v="BPTP Amstoria Verti-Greens"/>
    <s v="T3-2703"/>
    <x v="2"/>
    <x v="3"/>
    <n v="907.44"/>
  </r>
  <r>
    <n v="462"/>
    <x v="0"/>
    <s v="BPTP Amstoria Verti-Greens"/>
    <s v="T3-2603"/>
    <x v="2"/>
    <x v="3"/>
    <n v="907.44"/>
  </r>
  <r>
    <n v="463"/>
    <x v="0"/>
    <s v="BPTP Amstoria Verti-Greens"/>
    <s v="T3-2503"/>
    <x v="2"/>
    <x v="3"/>
    <n v="907.44"/>
  </r>
  <r>
    <n v="464"/>
    <x v="0"/>
    <s v="BPTP Amstoria Verti-Greens"/>
    <s v="T3-2403"/>
    <x v="2"/>
    <x v="3"/>
    <n v="907.44"/>
  </r>
  <r>
    <n v="465"/>
    <x v="0"/>
    <s v="BPTP Amstoria Verti-Greens"/>
    <s v="T3-2303"/>
    <x v="2"/>
    <x v="3"/>
    <n v="907.44"/>
  </r>
  <r>
    <n v="466"/>
    <x v="0"/>
    <s v="BPTP Amstoria Verti-Greens"/>
    <s v="T3-2203"/>
    <x v="2"/>
    <x v="3"/>
    <n v="907.44"/>
  </r>
  <r>
    <n v="467"/>
    <x v="0"/>
    <s v="BPTP Amstoria Verti-Greens"/>
    <s v="T3-2103"/>
    <x v="2"/>
    <x v="3"/>
    <n v="907.44"/>
  </r>
  <r>
    <n v="468"/>
    <x v="0"/>
    <s v="BPTP Amstoria Verti-Greens"/>
    <s v="T3-2003"/>
    <x v="2"/>
    <x v="3"/>
    <n v="907.44"/>
  </r>
  <r>
    <n v="469"/>
    <x v="0"/>
    <s v="BPTP Amstoria Verti-Greens"/>
    <s v="T3-1903"/>
    <x v="2"/>
    <x v="3"/>
    <n v="907.44"/>
  </r>
  <r>
    <n v="470"/>
    <x v="0"/>
    <s v="BPTP Amstoria Verti-Greens"/>
    <s v="T3-1803"/>
    <x v="2"/>
    <x v="3"/>
    <n v="907.44"/>
  </r>
  <r>
    <n v="471"/>
    <x v="0"/>
    <s v="BPTP Amstoria Verti-Greens"/>
    <s v="T3-1703"/>
    <x v="2"/>
    <x v="3"/>
    <n v="907.44"/>
  </r>
  <r>
    <n v="472"/>
    <x v="0"/>
    <s v="BPTP Amstoria Verti-Greens"/>
    <s v="T3-1603"/>
    <x v="2"/>
    <x v="3"/>
    <n v="907.44"/>
  </r>
  <r>
    <n v="473"/>
    <x v="0"/>
    <s v="BPTP Amstoria Verti-Greens"/>
    <s v="T3-1503"/>
    <x v="2"/>
    <x v="3"/>
    <n v="907.44"/>
  </r>
  <r>
    <n v="474"/>
    <x v="0"/>
    <s v="BPTP Amstoria Verti-Greens"/>
    <s v="T3-1403"/>
    <x v="2"/>
    <x v="3"/>
    <n v="907.44"/>
  </r>
  <r>
    <n v="475"/>
    <x v="0"/>
    <s v="BPTP Amstoria Verti-Greens"/>
    <s v="T3-1203"/>
    <x v="2"/>
    <x v="3"/>
    <n v="907.44"/>
  </r>
  <r>
    <n v="476"/>
    <x v="0"/>
    <s v="BPTP Amstoria Verti-Greens"/>
    <s v="T3-1103"/>
    <x v="2"/>
    <x v="3"/>
    <n v="907.44"/>
  </r>
  <r>
    <n v="477"/>
    <x v="0"/>
    <s v="BPTP Amstoria Verti-Greens"/>
    <s v="T3-1003"/>
    <x v="2"/>
    <x v="3"/>
    <n v="907.44"/>
  </r>
  <r>
    <n v="478"/>
    <x v="0"/>
    <s v="BPTP Amstoria Verti-Greens"/>
    <s v="T3-903"/>
    <x v="2"/>
    <x v="3"/>
    <n v="907.44"/>
  </r>
  <r>
    <n v="479"/>
    <x v="0"/>
    <s v="BPTP Amstoria Verti-Greens"/>
    <s v="T3-803"/>
    <x v="2"/>
    <x v="3"/>
    <n v="907.44"/>
  </r>
  <r>
    <n v="480"/>
    <x v="0"/>
    <s v="BPTP Amstoria Verti-Greens"/>
    <s v="T3-703"/>
    <x v="2"/>
    <x v="3"/>
    <n v="907.44"/>
  </r>
  <r>
    <n v="481"/>
    <x v="0"/>
    <s v="BPTP Amstoria Verti-Greens"/>
    <s v="T3-603"/>
    <x v="2"/>
    <x v="3"/>
    <n v="907.44"/>
  </r>
  <r>
    <n v="482"/>
    <x v="0"/>
    <s v="BPTP Amstoria Verti-Greens"/>
    <s v="T3-503"/>
    <x v="2"/>
    <x v="3"/>
    <n v="907.44"/>
  </r>
  <r>
    <n v="483"/>
    <x v="0"/>
    <s v="BPTP Amstoria Verti-Greens"/>
    <s v="T3-403"/>
    <x v="2"/>
    <x v="3"/>
    <n v="907.44"/>
  </r>
  <r>
    <n v="484"/>
    <x v="0"/>
    <s v="BPTP Amstoria Verti-Greens"/>
    <s v="T3-303"/>
    <x v="2"/>
    <x v="3"/>
    <n v="907.44"/>
  </r>
  <r>
    <n v="485"/>
    <x v="0"/>
    <s v="BPTP Amstoria Verti-Greens"/>
    <s v="T3-203"/>
    <x v="2"/>
    <x v="3"/>
    <n v="907.44"/>
  </r>
  <r>
    <n v="486"/>
    <x v="0"/>
    <s v="BPTP Amstoria Verti-Greens"/>
    <s v="T3-103"/>
    <x v="2"/>
    <x v="3"/>
    <n v="907.44"/>
  </r>
  <r>
    <n v="487"/>
    <x v="0"/>
    <s v="BPTP Amstoria Verti-Greens"/>
    <s v="T3-4604"/>
    <x v="2"/>
    <x v="3"/>
    <n v="907.44"/>
  </r>
  <r>
    <n v="488"/>
    <x v="0"/>
    <s v="BPTP Amstoria Verti-Greens"/>
    <s v="T3-4504"/>
    <x v="2"/>
    <x v="3"/>
    <n v="907.44"/>
  </r>
  <r>
    <n v="489"/>
    <x v="0"/>
    <s v="BPTP Amstoria Verti-Greens"/>
    <s v="T3-4404"/>
    <x v="2"/>
    <x v="3"/>
    <n v="907.44"/>
  </r>
  <r>
    <n v="490"/>
    <x v="0"/>
    <s v="BPTP Amstoria Verti-Greens"/>
    <s v="T3-4304"/>
    <x v="2"/>
    <x v="3"/>
    <n v="907.44"/>
  </r>
  <r>
    <n v="491"/>
    <x v="0"/>
    <s v="BPTP Amstoria Verti-Greens"/>
    <s v="T3-4204"/>
    <x v="2"/>
    <x v="3"/>
    <n v="907.44"/>
  </r>
  <r>
    <n v="492"/>
    <x v="0"/>
    <s v="BPTP Amstoria Verti-Greens"/>
    <s v="T3-4104"/>
    <x v="2"/>
    <x v="3"/>
    <n v="907.44"/>
  </r>
  <r>
    <n v="493"/>
    <x v="0"/>
    <s v="BPTP Amstoria Verti-Greens"/>
    <s v="T3-4004"/>
    <x v="2"/>
    <x v="3"/>
    <n v="907.44"/>
  </r>
  <r>
    <n v="494"/>
    <x v="0"/>
    <s v="BPTP Amstoria Verti-Greens"/>
    <s v="T3-3904"/>
    <x v="2"/>
    <x v="3"/>
    <n v="907.44"/>
  </r>
  <r>
    <n v="495"/>
    <x v="0"/>
    <s v="BPTP Amstoria Verti-Greens"/>
    <s v="T3-3804"/>
    <x v="2"/>
    <x v="3"/>
    <n v="907.44"/>
  </r>
  <r>
    <n v="496"/>
    <x v="0"/>
    <s v="BPTP Amstoria Verti-Greens"/>
    <s v="T3-3704"/>
    <x v="2"/>
    <x v="3"/>
    <n v="907.44"/>
  </r>
  <r>
    <n v="497"/>
    <x v="0"/>
    <s v="BPTP Amstoria Verti-Greens"/>
    <s v="T3-3604"/>
    <x v="2"/>
    <x v="3"/>
    <n v="907.44"/>
  </r>
  <r>
    <n v="498"/>
    <x v="0"/>
    <s v="BPTP Amstoria Verti-Greens"/>
    <s v="T3-3504"/>
    <x v="2"/>
    <x v="3"/>
    <n v="907.44"/>
  </r>
  <r>
    <n v="499"/>
    <x v="0"/>
    <s v="BPTP Amstoria Verti-Greens"/>
    <s v="T3-3404"/>
    <x v="2"/>
    <x v="3"/>
    <n v="907.44"/>
  </r>
  <r>
    <n v="500"/>
    <x v="0"/>
    <s v="BPTP Amstoria Verti-Greens"/>
    <s v="T3-3304"/>
    <x v="2"/>
    <x v="3"/>
    <n v="907.44"/>
  </r>
  <r>
    <n v="501"/>
    <x v="0"/>
    <s v="BPTP Amstoria Verti-Greens"/>
    <s v="T3-3204"/>
    <x v="2"/>
    <x v="3"/>
    <n v="907.44"/>
  </r>
  <r>
    <n v="502"/>
    <x v="0"/>
    <s v="BPTP Amstoria Verti-Greens"/>
    <s v="T3-3104"/>
    <x v="2"/>
    <x v="3"/>
    <n v="907.44"/>
  </r>
  <r>
    <n v="503"/>
    <x v="0"/>
    <s v="BPTP Amstoria Verti-Greens"/>
    <s v="T3-3004"/>
    <x v="2"/>
    <x v="3"/>
    <n v="907.44"/>
  </r>
  <r>
    <n v="504"/>
    <x v="0"/>
    <s v="BPTP Amstoria Verti-Greens"/>
    <s v="T3-2904"/>
    <x v="2"/>
    <x v="3"/>
    <n v="907.44"/>
  </r>
  <r>
    <n v="505"/>
    <x v="0"/>
    <s v="BPTP Amstoria Verti-Greens"/>
    <s v="T3-2804"/>
    <x v="2"/>
    <x v="3"/>
    <n v="907.44"/>
  </r>
  <r>
    <n v="506"/>
    <x v="0"/>
    <s v="BPTP Amstoria Verti-Greens"/>
    <s v="T3-2704"/>
    <x v="2"/>
    <x v="3"/>
    <n v="907.44"/>
  </r>
  <r>
    <n v="507"/>
    <x v="0"/>
    <s v="BPTP Amstoria Verti-Greens"/>
    <s v="T3-2604"/>
    <x v="2"/>
    <x v="3"/>
    <n v="907.44"/>
  </r>
  <r>
    <n v="508"/>
    <x v="0"/>
    <s v="BPTP Amstoria Verti-Greens"/>
    <s v="T3-2504"/>
    <x v="2"/>
    <x v="3"/>
    <n v="907.44"/>
  </r>
  <r>
    <n v="509"/>
    <x v="0"/>
    <s v="BPTP Amstoria Verti-Greens"/>
    <s v="T3-2404"/>
    <x v="2"/>
    <x v="3"/>
    <n v="907.44"/>
  </r>
  <r>
    <n v="510"/>
    <x v="0"/>
    <s v="BPTP Amstoria Verti-Greens"/>
    <s v="T3-2304"/>
    <x v="2"/>
    <x v="3"/>
    <n v="907.44"/>
  </r>
  <r>
    <n v="511"/>
    <x v="0"/>
    <s v="BPTP Amstoria Verti-Greens"/>
    <s v="T3-2204"/>
    <x v="2"/>
    <x v="3"/>
    <n v="907.44"/>
  </r>
  <r>
    <n v="512"/>
    <x v="0"/>
    <s v="BPTP Amstoria Verti-Greens"/>
    <s v="T3-2104"/>
    <x v="2"/>
    <x v="3"/>
    <n v="907.44"/>
  </r>
  <r>
    <n v="513"/>
    <x v="0"/>
    <s v="BPTP Amstoria Verti-Greens"/>
    <s v="T3-2004"/>
    <x v="2"/>
    <x v="3"/>
    <n v="907.44"/>
  </r>
  <r>
    <n v="514"/>
    <x v="0"/>
    <s v="BPTP Amstoria Verti-Greens"/>
    <s v="T3-1904"/>
    <x v="2"/>
    <x v="3"/>
    <n v="907.44"/>
  </r>
  <r>
    <n v="515"/>
    <x v="0"/>
    <s v="BPTP Amstoria Verti-Greens"/>
    <s v="T3-1804"/>
    <x v="2"/>
    <x v="3"/>
    <n v="907.44"/>
  </r>
  <r>
    <n v="516"/>
    <x v="0"/>
    <s v="BPTP Amstoria Verti-Greens"/>
    <s v="T3-1704"/>
    <x v="2"/>
    <x v="3"/>
    <n v="907.44"/>
  </r>
  <r>
    <n v="517"/>
    <x v="0"/>
    <s v="BPTP Amstoria Verti-Greens"/>
    <s v="T3-1604"/>
    <x v="2"/>
    <x v="3"/>
    <n v="907.44"/>
  </r>
  <r>
    <n v="518"/>
    <x v="0"/>
    <s v="BPTP Amstoria Verti-Greens"/>
    <s v="T3-1504"/>
    <x v="2"/>
    <x v="3"/>
    <n v="907.44"/>
  </r>
  <r>
    <n v="519"/>
    <x v="0"/>
    <s v="BPTP Amstoria Verti-Greens"/>
    <s v="T3-1404"/>
    <x v="2"/>
    <x v="3"/>
    <n v="907.44"/>
  </r>
  <r>
    <n v="520"/>
    <x v="0"/>
    <s v="BPTP Amstoria Verti-Greens"/>
    <s v="T3-1204"/>
    <x v="2"/>
    <x v="3"/>
    <n v="907.44"/>
  </r>
  <r>
    <n v="521"/>
    <x v="0"/>
    <s v="BPTP Amstoria Verti-Greens"/>
    <s v="T3-1104"/>
    <x v="2"/>
    <x v="3"/>
    <n v="907.44"/>
  </r>
  <r>
    <n v="522"/>
    <x v="0"/>
    <s v="BPTP Amstoria Verti-Greens"/>
    <s v="T3-1004"/>
    <x v="2"/>
    <x v="3"/>
    <n v="907.44"/>
  </r>
  <r>
    <n v="523"/>
    <x v="0"/>
    <s v="BPTP Amstoria Verti-Greens"/>
    <s v="T3-904"/>
    <x v="2"/>
    <x v="3"/>
    <n v="907.44"/>
  </r>
  <r>
    <n v="524"/>
    <x v="0"/>
    <s v="BPTP Amstoria Verti-Greens"/>
    <s v="T3-804"/>
    <x v="2"/>
    <x v="3"/>
    <n v="907.44"/>
  </r>
  <r>
    <n v="525"/>
    <x v="0"/>
    <s v="BPTP Amstoria Verti-Greens"/>
    <s v="T3-704"/>
    <x v="2"/>
    <x v="3"/>
    <n v="907.44"/>
  </r>
  <r>
    <n v="526"/>
    <x v="0"/>
    <s v="BPTP Amstoria Verti-Greens"/>
    <s v="T3-604"/>
    <x v="2"/>
    <x v="3"/>
    <n v="907.44"/>
  </r>
  <r>
    <n v="527"/>
    <x v="0"/>
    <s v="BPTP Amstoria Verti-Greens"/>
    <s v="T3-504"/>
    <x v="2"/>
    <x v="3"/>
    <n v="907.44"/>
  </r>
  <r>
    <n v="528"/>
    <x v="0"/>
    <s v="BPTP Amstoria Verti-Greens"/>
    <s v="T3-404"/>
    <x v="2"/>
    <x v="3"/>
    <n v="907.44"/>
  </r>
  <r>
    <n v="529"/>
    <x v="0"/>
    <s v="BPTP Amstoria Verti-Greens"/>
    <s v="T3-304"/>
    <x v="2"/>
    <x v="3"/>
    <n v="907.44"/>
  </r>
  <r>
    <n v="530"/>
    <x v="0"/>
    <s v="BPTP Amstoria Verti-Greens"/>
    <s v="T3-204"/>
    <x v="2"/>
    <x v="3"/>
    <n v="907.44"/>
  </r>
  <r>
    <n v="531"/>
    <x v="0"/>
    <s v="BPTP Amstoria Verti-Greens"/>
    <s v="T3-104"/>
    <x v="2"/>
    <x v="3"/>
    <n v="907.44"/>
  </r>
  <r>
    <n v="532"/>
    <x v="0"/>
    <s v="BPTP Amstoria Verti-Greens"/>
    <s v="T4-4601"/>
    <x v="3"/>
    <x v="3"/>
    <n v="907.44"/>
  </r>
  <r>
    <n v="533"/>
    <x v="0"/>
    <s v="BPTP Amstoria Verti-Greens"/>
    <s v="T4-4501"/>
    <x v="3"/>
    <x v="3"/>
    <n v="907.44"/>
  </r>
  <r>
    <n v="534"/>
    <x v="0"/>
    <s v="BPTP Amstoria Verti-Greens"/>
    <s v="T4-4401"/>
    <x v="3"/>
    <x v="3"/>
    <n v="907.44"/>
  </r>
  <r>
    <n v="535"/>
    <x v="0"/>
    <s v="BPTP Amstoria Verti-Greens"/>
    <s v="T4-4301"/>
    <x v="3"/>
    <x v="3"/>
    <n v="907.44"/>
  </r>
  <r>
    <n v="536"/>
    <x v="0"/>
    <s v="BPTP Amstoria Verti-Greens"/>
    <s v="T4-4201"/>
    <x v="3"/>
    <x v="3"/>
    <n v="907.44"/>
  </r>
  <r>
    <n v="537"/>
    <x v="0"/>
    <s v="BPTP Amstoria Verti-Greens"/>
    <s v="T4-4101"/>
    <x v="3"/>
    <x v="3"/>
    <n v="907.44"/>
  </r>
  <r>
    <n v="538"/>
    <x v="0"/>
    <s v="BPTP Amstoria Verti-Greens"/>
    <s v="T4-4001"/>
    <x v="3"/>
    <x v="3"/>
    <n v="907.44"/>
  </r>
  <r>
    <n v="539"/>
    <x v="0"/>
    <s v="BPTP Amstoria Verti-Greens"/>
    <s v="T4-3901"/>
    <x v="3"/>
    <x v="3"/>
    <n v="907.44"/>
  </r>
  <r>
    <n v="540"/>
    <x v="0"/>
    <s v="BPTP Amstoria Verti-Greens"/>
    <s v="T4-3701"/>
    <x v="3"/>
    <x v="3"/>
    <n v="907.44"/>
  </r>
  <r>
    <n v="541"/>
    <x v="0"/>
    <s v="BPTP Amstoria Verti-Greens"/>
    <s v="T4-3601"/>
    <x v="3"/>
    <x v="3"/>
    <n v="907.44"/>
  </r>
  <r>
    <n v="542"/>
    <x v="0"/>
    <s v="BPTP Amstoria Verti-Greens"/>
    <s v="T4-3501"/>
    <x v="3"/>
    <x v="3"/>
    <n v="907.44"/>
  </r>
  <r>
    <n v="543"/>
    <x v="0"/>
    <s v="BPTP Amstoria Verti-Greens"/>
    <s v="T4-3401"/>
    <x v="3"/>
    <x v="3"/>
    <n v="907.44"/>
  </r>
  <r>
    <n v="544"/>
    <x v="0"/>
    <s v="BPTP Amstoria Verti-Greens"/>
    <s v="T4-3301"/>
    <x v="3"/>
    <x v="3"/>
    <n v="907.44"/>
  </r>
  <r>
    <n v="545"/>
    <x v="0"/>
    <s v="BPTP Amstoria Verti-Greens"/>
    <s v="T4-3201"/>
    <x v="3"/>
    <x v="3"/>
    <n v="907.44"/>
  </r>
  <r>
    <n v="546"/>
    <x v="0"/>
    <s v="BPTP Amstoria Verti-Greens"/>
    <s v="T4-3101"/>
    <x v="3"/>
    <x v="3"/>
    <n v="907.44"/>
  </r>
  <r>
    <n v="547"/>
    <x v="0"/>
    <s v="BPTP Amstoria Verti-Greens"/>
    <s v="T4-3001"/>
    <x v="3"/>
    <x v="3"/>
    <n v="907.44"/>
  </r>
  <r>
    <n v="548"/>
    <x v="0"/>
    <s v="BPTP Amstoria Verti-Greens"/>
    <s v="T4-2801"/>
    <x v="3"/>
    <x v="3"/>
    <n v="907.44"/>
  </r>
  <r>
    <n v="549"/>
    <x v="0"/>
    <s v="BPTP Amstoria Verti-Greens"/>
    <s v="T4-2701"/>
    <x v="3"/>
    <x v="3"/>
    <n v="907.44"/>
  </r>
  <r>
    <n v="550"/>
    <x v="0"/>
    <s v="BPTP Amstoria Verti-Greens"/>
    <s v="T4-2601"/>
    <x v="3"/>
    <x v="3"/>
    <n v="907.44"/>
  </r>
  <r>
    <n v="551"/>
    <x v="0"/>
    <s v="BPTP Amstoria Verti-Greens"/>
    <s v="T4-2501"/>
    <x v="3"/>
    <x v="3"/>
    <n v="907.44"/>
  </r>
  <r>
    <n v="552"/>
    <x v="0"/>
    <s v="BPTP Amstoria Verti-Greens"/>
    <s v="T4-2401"/>
    <x v="3"/>
    <x v="3"/>
    <n v="907.44"/>
  </r>
  <r>
    <n v="553"/>
    <x v="0"/>
    <s v="BPTP Amstoria Verti-Greens"/>
    <s v="T4-2301"/>
    <x v="3"/>
    <x v="3"/>
    <n v="907.44"/>
  </r>
  <r>
    <n v="554"/>
    <x v="0"/>
    <s v="BPTP Amstoria Verti-Greens"/>
    <s v="T4-2201"/>
    <x v="3"/>
    <x v="3"/>
    <n v="907.44"/>
  </r>
  <r>
    <n v="555"/>
    <x v="0"/>
    <s v="BPTP Amstoria Verti-Greens"/>
    <s v="T4-2101"/>
    <x v="3"/>
    <x v="3"/>
    <n v="907.44"/>
  </r>
  <r>
    <n v="556"/>
    <x v="0"/>
    <s v="BPTP Amstoria Verti-Greens"/>
    <s v="T4-2001"/>
    <x v="3"/>
    <x v="3"/>
    <n v="907.44"/>
  </r>
  <r>
    <n v="557"/>
    <x v="0"/>
    <s v="BPTP Amstoria Verti-Greens"/>
    <s v="T4-1801"/>
    <x v="3"/>
    <x v="3"/>
    <n v="907.44"/>
  </r>
  <r>
    <n v="558"/>
    <x v="0"/>
    <s v="BPTP Amstoria Verti-Greens"/>
    <s v="T4-1701"/>
    <x v="3"/>
    <x v="3"/>
    <n v="907.44"/>
  </r>
  <r>
    <n v="559"/>
    <x v="0"/>
    <s v="BPTP Amstoria Verti-Greens"/>
    <s v="T4-1601"/>
    <x v="3"/>
    <x v="3"/>
    <n v="907.44"/>
  </r>
  <r>
    <n v="560"/>
    <x v="0"/>
    <s v="BPTP Amstoria Verti-Greens"/>
    <s v="T4-1501"/>
    <x v="3"/>
    <x v="3"/>
    <n v="907.44"/>
  </r>
  <r>
    <n v="561"/>
    <x v="0"/>
    <s v="BPTP Amstoria Verti-Greens"/>
    <s v="T4-1401"/>
    <x v="3"/>
    <x v="3"/>
    <n v="907.44"/>
  </r>
  <r>
    <n v="562"/>
    <x v="0"/>
    <s v="BPTP Amstoria Verti-Greens"/>
    <s v="T4-1201"/>
    <x v="3"/>
    <x v="3"/>
    <n v="907.44"/>
  </r>
  <r>
    <n v="563"/>
    <x v="0"/>
    <s v="BPTP Amstoria Verti-Greens"/>
    <s v="T4-1101"/>
    <x v="3"/>
    <x v="3"/>
    <n v="907.44"/>
  </r>
  <r>
    <n v="564"/>
    <x v="0"/>
    <s v="BPTP Amstoria Verti-Greens"/>
    <s v="T4-1001"/>
    <x v="3"/>
    <x v="3"/>
    <n v="907.44"/>
  </r>
  <r>
    <n v="565"/>
    <x v="0"/>
    <s v="BPTP Amstoria Verti-Greens"/>
    <s v="T4-901"/>
    <x v="3"/>
    <x v="3"/>
    <n v="907.44"/>
  </r>
  <r>
    <n v="566"/>
    <x v="0"/>
    <s v="BPTP Amstoria Verti-Greens"/>
    <s v="T4-801"/>
    <x v="3"/>
    <x v="3"/>
    <n v="907.44"/>
  </r>
  <r>
    <n v="567"/>
    <x v="0"/>
    <s v="BPTP Amstoria Verti-Greens"/>
    <s v="T4-701"/>
    <x v="3"/>
    <x v="3"/>
    <n v="907.44"/>
  </r>
  <r>
    <n v="568"/>
    <x v="0"/>
    <s v="BPTP Amstoria Verti-Greens"/>
    <s v="T4-601"/>
    <x v="3"/>
    <x v="3"/>
    <n v="907.44"/>
  </r>
  <r>
    <n v="569"/>
    <x v="0"/>
    <s v="BPTP Amstoria Verti-Greens"/>
    <s v="T4-501"/>
    <x v="3"/>
    <x v="3"/>
    <n v="907.44"/>
  </r>
  <r>
    <n v="570"/>
    <x v="0"/>
    <s v="BPTP Amstoria Verti-Greens"/>
    <s v="T4-401"/>
    <x v="3"/>
    <x v="3"/>
    <n v="907.44"/>
  </r>
  <r>
    <n v="571"/>
    <x v="0"/>
    <s v="BPTP Amstoria Verti-Greens"/>
    <s v="T4-301"/>
    <x v="3"/>
    <x v="3"/>
    <n v="907.44"/>
  </r>
  <r>
    <n v="572"/>
    <x v="0"/>
    <s v="BPTP Amstoria Verti-Greens"/>
    <s v="T4-201"/>
    <x v="3"/>
    <x v="3"/>
    <n v="907.44"/>
  </r>
  <r>
    <n v="573"/>
    <x v="0"/>
    <s v="BPTP Amstoria Verti-Greens"/>
    <s v="T4-101"/>
    <x v="3"/>
    <x v="3"/>
    <n v="907.44"/>
  </r>
  <r>
    <n v="574"/>
    <x v="0"/>
    <s v="BPTP Amstoria Verti-Greens"/>
    <s v="T4-4602"/>
    <x v="3"/>
    <x v="3"/>
    <n v="907.44"/>
  </r>
  <r>
    <n v="575"/>
    <x v="0"/>
    <s v="BPTP Amstoria Verti-Greens"/>
    <s v="T4-4502"/>
    <x v="3"/>
    <x v="3"/>
    <n v="907.44"/>
  </r>
  <r>
    <n v="576"/>
    <x v="0"/>
    <s v="BPTP Amstoria Verti-Greens"/>
    <s v="T4-4402"/>
    <x v="3"/>
    <x v="3"/>
    <n v="907.44"/>
  </r>
  <r>
    <n v="577"/>
    <x v="0"/>
    <s v="BPTP Amstoria Verti-Greens"/>
    <s v="T4-4302"/>
    <x v="3"/>
    <x v="3"/>
    <n v="907.44"/>
  </r>
  <r>
    <n v="578"/>
    <x v="0"/>
    <s v="BPTP Amstoria Verti-Greens"/>
    <s v="T4-4202"/>
    <x v="3"/>
    <x v="3"/>
    <n v="907.44"/>
  </r>
  <r>
    <n v="579"/>
    <x v="0"/>
    <s v="BPTP Amstoria Verti-Greens"/>
    <s v="T4-4102"/>
    <x v="3"/>
    <x v="3"/>
    <n v="907.44"/>
  </r>
  <r>
    <n v="580"/>
    <x v="0"/>
    <s v="BPTP Amstoria Verti-Greens"/>
    <s v="T4-4002"/>
    <x v="3"/>
    <x v="3"/>
    <n v="907.44"/>
  </r>
  <r>
    <n v="581"/>
    <x v="0"/>
    <s v="BPTP Amstoria Verti-Greens"/>
    <s v="T4-3902"/>
    <x v="3"/>
    <x v="3"/>
    <n v="907.44"/>
  </r>
  <r>
    <n v="582"/>
    <x v="0"/>
    <s v="BPTP Amstoria Verti-Greens"/>
    <s v="T4-3802"/>
    <x v="3"/>
    <x v="3"/>
    <n v="907.44"/>
  </r>
  <r>
    <n v="583"/>
    <x v="0"/>
    <s v="BPTP Amstoria Verti-Greens"/>
    <s v="T4-3702"/>
    <x v="3"/>
    <x v="3"/>
    <n v="907.44"/>
  </r>
  <r>
    <n v="584"/>
    <x v="0"/>
    <s v="BPTP Amstoria Verti-Greens"/>
    <s v="T4-3602"/>
    <x v="3"/>
    <x v="3"/>
    <n v="907.44"/>
  </r>
  <r>
    <n v="585"/>
    <x v="0"/>
    <s v="BPTP Amstoria Verti-Greens"/>
    <s v="T4-3502"/>
    <x v="3"/>
    <x v="3"/>
    <n v="907.44"/>
  </r>
  <r>
    <n v="586"/>
    <x v="0"/>
    <s v="BPTP Amstoria Verti-Greens"/>
    <s v="T4-3402"/>
    <x v="3"/>
    <x v="3"/>
    <n v="907.44"/>
  </r>
  <r>
    <n v="587"/>
    <x v="0"/>
    <s v="BPTP Amstoria Verti-Greens"/>
    <s v="T4-3302"/>
    <x v="3"/>
    <x v="3"/>
    <n v="907.44"/>
  </r>
  <r>
    <n v="588"/>
    <x v="0"/>
    <s v="BPTP Amstoria Verti-Greens"/>
    <s v="T4-3202"/>
    <x v="3"/>
    <x v="3"/>
    <n v="907.44"/>
  </r>
  <r>
    <n v="589"/>
    <x v="0"/>
    <s v="BPTP Amstoria Verti-Greens"/>
    <s v="T4-3102"/>
    <x v="3"/>
    <x v="3"/>
    <n v="907.44"/>
  </r>
  <r>
    <n v="590"/>
    <x v="0"/>
    <s v="BPTP Amstoria Verti-Greens"/>
    <s v="T4-3002"/>
    <x v="3"/>
    <x v="3"/>
    <n v="907.44"/>
  </r>
  <r>
    <n v="591"/>
    <x v="0"/>
    <s v="BPTP Amstoria Verti-Greens"/>
    <s v="T4-2902"/>
    <x v="3"/>
    <x v="3"/>
    <n v="907.44"/>
  </r>
  <r>
    <n v="592"/>
    <x v="0"/>
    <s v="BPTP Amstoria Verti-Greens"/>
    <s v="T4-2802"/>
    <x v="3"/>
    <x v="3"/>
    <n v="907.44"/>
  </r>
  <r>
    <n v="593"/>
    <x v="0"/>
    <s v="BPTP Amstoria Verti-Greens"/>
    <s v="T4-2702"/>
    <x v="3"/>
    <x v="3"/>
    <n v="907.44"/>
  </r>
  <r>
    <n v="594"/>
    <x v="0"/>
    <s v="BPTP Amstoria Verti-Greens"/>
    <s v="T4-2602"/>
    <x v="3"/>
    <x v="3"/>
    <n v="907.44"/>
  </r>
  <r>
    <n v="595"/>
    <x v="0"/>
    <s v="BPTP Amstoria Verti-Greens"/>
    <s v="T4-2502"/>
    <x v="3"/>
    <x v="3"/>
    <n v="907.44"/>
  </r>
  <r>
    <n v="596"/>
    <x v="0"/>
    <s v="BPTP Amstoria Verti-Greens"/>
    <s v="T4-2402"/>
    <x v="3"/>
    <x v="3"/>
    <n v="907.44"/>
  </r>
  <r>
    <n v="597"/>
    <x v="0"/>
    <s v="BPTP Amstoria Verti-Greens"/>
    <s v="T4-2302"/>
    <x v="3"/>
    <x v="3"/>
    <n v="907.44"/>
  </r>
  <r>
    <n v="598"/>
    <x v="0"/>
    <s v="BPTP Amstoria Verti-Greens"/>
    <s v="T4-2202"/>
    <x v="3"/>
    <x v="3"/>
    <n v="907.44"/>
  </r>
  <r>
    <n v="599"/>
    <x v="0"/>
    <s v="BPTP Amstoria Verti-Greens"/>
    <s v="T4-2102"/>
    <x v="3"/>
    <x v="3"/>
    <n v="907.44"/>
  </r>
  <r>
    <n v="600"/>
    <x v="0"/>
    <s v="BPTP Amstoria Verti-Greens"/>
    <s v="T4-2002"/>
    <x v="3"/>
    <x v="3"/>
    <n v="907.44"/>
  </r>
  <r>
    <n v="601"/>
    <x v="0"/>
    <s v="BPTP Amstoria Verti-Greens"/>
    <s v="T4-1902"/>
    <x v="3"/>
    <x v="3"/>
    <n v="907.44"/>
  </r>
  <r>
    <n v="602"/>
    <x v="0"/>
    <s v="BPTP Amstoria Verti-Greens"/>
    <s v="T4-1802"/>
    <x v="3"/>
    <x v="3"/>
    <n v="907.44"/>
  </r>
  <r>
    <n v="603"/>
    <x v="0"/>
    <s v="BPTP Amstoria Verti-Greens"/>
    <s v="T4-1702"/>
    <x v="3"/>
    <x v="3"/>
    <n v="907.44"/>
  </r>
  <r>
    <n v="604"/>
    <x v="0"/>
    <s v="BPTP Amstoria Verti-Greens"/>
    <s v="T4-1602"/>
    <x v="3"/>
    <x v="3"/>
    <n v="907.44"/>
  </r>
  <r>
    <n v="605"/>
    <x v="0"/>
    <s v="BPTP Amstoria Verti-Greens"/>
    <s v="T4-1502"/>
    <x v="3"/>
    <x v="3"/>
    <n v="907.44"/>
  </r>
  <r>
    <n v="606"/>
    <x v="0"/>
    <s v="BPTP Amstoria Verti-Greens"/>
    <s v="T4-1402"/>
    <x v="3"/>
    <x v="3"/>
    <n v="907.44"/>
  </r>
  <r>
    <n v="607"/>
    <x v="0"/>
    <s v="BPTP Amstoria Verti-Greens"/>
    <s v="T4-1202"/>
    <x v="3"/>
    <x v="3"/>
    <n v="907.44"/>
  </r>
  <r>
    <n v="608"/>
    <x v="0"/>
    <s v="BPTP Amstoria Verti-Greens"/>
    <s v="T4-1102"/>
    <x v="3"/>
    <x v="3"/>
    <n v="907.44"/>
  </r>
  <r>
    <n v="609"/>
    <x v="0"/>
    <s v="BPTP Amstoria Verti-Greens"/>
    <s v="T4-1002"/>
    <x v="3"/>
    <x v="3"/>
    <n v="907.44"/>
  </r>
  <r>
    <n v="610"/>
    <x v="0"/>
    <s v="BPTP Amstoria Verti-Greens"/>
    <s v="T4-902"/>
    <x v="3"/>
    <x v="3"/>
    <n v="907.44"/>
  </r>
  <r>
    <n v="611"/>
    <x v="0"/>
    <s v="BPTP Amstoria Verti-Greens"/>
    <s v="T4-802"/>
    <x v="3"/>
    <x v="3"/>
    <n v="907.44"/>
  </r>
  <r>
    <n v="612"/>
    <x v="0"/>
    <s v="BPTP Amstoria Verti-Greens"/>
    <s v="T4-702"/>
    <x v="3"/>
    <x v="3"/>
    <n v="907.44"/>
  </r>
  <r>
    <n v="613"/>
    <x v="0"/>
    <s v="BPTP Amstoria Verti-Greens"/>
    <s v="T4-602"/>
    <x v="3"/>
    <x v="3"/>
    <n v="907.44"/>
  </r>
  <r>
    <n v="614"/>
    <x v="0"/>
    <s v="BPTP Amstoria Verti-Greens"/>
    <s v="T4-502"/>
    <x v="3"/>
    <x v="3"/>
    <n v="907.44"/>
  </r>
  <r>
    <n v="615"/>
    <x v="0"/>
    <s v="BPTP Amstoria Verti-Greens"/>
    <s v="T4-402"/>
    <x v="3"/>
    <x v="3"/>
    <n v="907.44"/>
  </r>
  <r>
    <n v="616"/>
    <x v="0"/>
    <s v="BPTP Amstoria Verti-Greens"/>
    <s v="T4-302"/>
    <x v="3"/>
    <x v="3"/>
    <n v="907.44"/>
  </r>
  <r>
    <n v="617"/>
    <x v="0"/>
    <s v="BPTP Amstoria Verti-Greens"/>
    <s v="T4-202"/>
    <x v="3"/>
    <x v="3"/>
    <n v="907.44"/>
  </r>
  <r>
    <n v="618"/>
    <x v="0"/>
    <s v="BPTP Amstoria Verti-Greens"/>
    <s v="T4-102"/>
    <x v="3"/>
    <x v="3"/>
    <n v="907.44"/>
  </r>
  <r>
    <n v="619"/>
    <x v="0"/>
    <s v="BPTP Amstoria Verti-Greens"/>
    <s v="T4-4603"/>
    <x v="3"/>
    <x v="3"/>
    <n v="907.44"/>
  </r>
  <r>
    <n v="620"/>
    <x v="0"/>
    <s v="BPTP Amstoria Verti-Greens"/>
    <s v="T4-4503"/>
    <x v="3"/>
    <x v="3"/>
    <n v="907.44"/>
  </r>
  <r>
    <n v="621"/>
    <x v="0"/>
    <s v="BPTP Amstoria Verti-Greens"/>
    <s v="T4-4403"/>
    <x v="3"/>
    <x v="3"/>
    <n v="907.44"/>
  </r>
  <r>
    <n v="622"/>
    <x v="0"/>
    <s v="BPTP Amstoria Verti-Greens"/>
    <s v="T4-4303"/>
    <x v="3"/>
    <x v="3"/>
    <n v="907.44"/>
  </r>
  <r>
    <n v="623"/>
    <x v="0"/>
    <s v="BPTP Amstoria Verti-Greens"/>
    <s v="T4-4203"/>
    <x v="3"/>
    <x v="3"/>
    <n v="907.44"/>
  </r>
  <r>
    <n v="624"/>
    <x v="0"/>
    <s v="BPTP Amstoria Verti-Greens"/>
    <s v="T4-4103"/>
    <x v="3"/>
    <x v="3"/>
    <n v="907.44"/>
  </r>
  <r>
    <n v="625"/>
    <x v="0"/>
    <s v="BPTP Amstoria Verti-Greens"/>
    <s v="T4-4003"/>
    <x v="3"/>
    <x v="3"/>
    <n v="907.44"/>
  </r>
  <r>
    <n v="626"/>
    <x v="0"/>
    <s v="BPTP Amstoria Verti-Greens"/>
    <s v="T4-3903"/>
    <x v="3"/>
    <x v="3"/>
    <n v="907.44"/>
  </r>
  <r>
    <n v="627"/>
    <x v="0"/>
    <s v="BPTP Amstoria Verti-Greens"/>
    <s v="T4-3803"/>
    <x v="3"/>
    <x v="3"/>
    <n v="907.44"/>
  </r>
  <r>
    <n v="628"/>
    <x v="0"/>
    <s v="BPTP Amstoria Verti-Greens"/>
    <s v="T4-3703"/>
    <x v="3"/>
    <x v="3"/>
    <n v="907.44"/>
  </r>
  <r>
    <n v="629"/>
    <x v="0"/>
    <s v="BPTP Amstoria Verti-Greens"/>
    <s v="T4-3603"/>
    <x v="3"/>
    <x v="3"/>
    <n v="907.44"/>
  </r>
  <r>
    <n v="630"/>
    <x v="0"/>
    <s v="BPTP Amstoria Verti-Greens"/>
    <s v="T4-3503"/>
    <x v="3"/>
    <x v="3"/>
    <n v="907.44"/>
  </r>
  <r>
    <n v="631"/>
    <x v="0"/>
    <s v="BPTP Amstoria Verti-Greens"/>
    <s v="T4-3403"/>
    <x v="3"/>
    <x v="3"/>
    <n v="907.44"/>
  </r>
  <r>
    <n v="632"/>
    <x v="0"/>
    <s v="BPTP Amstoria Verti-Greens"/>
    <s v="T4-3303"/>
    <x v="3"/>
    <x v="3"/>
    <n v="907.44"/>
  </r>
  <r>
    <n v="633"/>
    <x v="0"/>
    <s v="BPTP Amstoria Verti-Greens"/>
    <s v="T4-3203"/>
    <x v="3"/>
    <x v="3"/>
    <n v="907.44"/>
  </r>
  <r>
    <n v="634"/>
    <x v="0"/>
    <s v="BPTP Amstoria Verti-Greens"/>
    <s v="T4-3103"/>
    <x v="3"/>
    <x v="3"/>
    <n v="907.44"/>
  </r>
  <r>
    <n v="635"/>
    <x v="0"/>
    <s v="BPTP Amstoria Verti-Greens"/>
    <s v="T4-3003"/>
    <x v="3"/>
    <x v="3"/>
    <n v="907.44"/>
  </r>
  <r>
    <n v="636"/>
    <x v="0"/>
    <s v="BPTP Amstoria Verti-Greens"/>
    <s v="T4-2903"/>
    <x v="3"/>
    <x v="3"/>
    <n v="907.44"/>
  </r>
  <r>
    <n v="637"/>
    <x v="0"/>
    <s v="BPTP Amstoria Verti-Greens"/>
    <s v="T4-2803"/>
    <x v="3"/>
    <x v="3"/>
    <n v="907.44"/>
  </r>
  <r>
    <n v="638"/>
    <x v="0"/>
    <s v="BPTP Amstoria Verti-Greens"/>
    <s v="T4-2703"/>
    <x v="3"/>
    <x v="3"/>
    <n v="907.44"/>
  </r>
  <r>
    <n v="639"/>
    <x v="0"/>
    <s v="BPTP Amstoria Verti-Greens"/>
    <s v="T4-2603"/>
    <x v="3"/>
    <x v="3"/>
    <n v="907.44"/>
  </r>
  <r>
    <n v="640"/>
    <x v="0"/>
    <s v="BPTP Amstoria Verti-Greens"/>
    <s v="T4-2503"/>
    <x v="3"/>
    <x v="3"/>
    <n v="907.44"/>
  </r>
  <r>
    <n v="641"/>
    <x v="0"/>
    <s v="BPTP Amstoria Verti-Greens"/>
    <s v="T4-2403"/>
    <x v="3"/>
    <x v="3"/>
    <n v="907.44"/>
  </r>
  <r>
    <n v="642"/>
    <x v="0"/>
    <s v="BPTP Amstoria Verti-Greens"/>
    <s v="T4-2303"/>
    <x v="3"/>
    <x v="3"/>
    <n v="907.44"/>
  </r>
  <r>
    <n v="643"/>
    <x v="0"/>
    <s v="BPTP Amstoria Verti-Greens"/>
    <s v="T4-2203"/>
    <x v="3"/>
    <x v="3"/>
    <n v="907.44"/>
  </r>
  <r>
    <n v="644"/>
    <x v="0"/>
    <s v="BPTP Amstoria Verti-Greens"/>
    <s v="T4-2103"/>
    <x v="3"/>
    <x v="3"/>
    <n v="907.44"/>
  </r>
  <r>
    <n v="645"/>
    <x v="0"/>
    <s v="BPTP Amstoria Verti-Greens"/>
    <s v="T4-2003"/>
    <x v="3"/>
    <x v="3"/>
    <n v="907.44"/>
  </r>
  <r>
    <n v="646"/>
    <x v="0"/>
    <s v="BPTP Amstoria Verti-Greens"/>
    <s v="T4-1903"/>
    <x v="3"/>
    <x v="3"/>
    <n v="907.44"/>
  </r>
  <r>
    <n v="647"/>
    <x v="0"/>
    <s v="BPTP Amstoria Verti-Greens"/>
    <s v="T4-1803"/>
    <x v="3"/>
    <x v="3"/>
    <n v="907.44"/>
  </r>
  <r>
    <n v="648"/>
    <x v="0"/>
    <s v="BPTP Amstoria Verti-Greens"/>
    <s v="T4-1703"/>
    <x v="3"/>
    <x v="3"/>
    <n v="907.44"/>
  </r>
  <r>
    <n v="649"/>
    <x v="0"/>
    <s v="BPTP Amstoria Verti-Greens"/>
    <s v="T4-1603"/>
    <x v="3"/>
    <x v="3"/>
    <n v="907.44"/>
  </r>
  <r>
    <n v="650"/>
    <x v="0"/>
    <s v="BPTP Amstoria Verti-Greens"/>
    <s v="T4-1503"/>
    <x v="3"/>
    <x v="3"/>
    <n v="907.44"/>
  </r>
  <r>
    <n v="651"/>
    <x v="0"/>
    <s v="BPTP Amstoria Verti-Greens"/>
    <s v="T4-1403"/>
    <x v="3"/>
    <x v="3"/>
    <n v="907.44"/>
  </r>
  <r>
    <n v="652"/>
    <x v="0"/>
    <s v="BPTP Amstoria Verti-Greens"/>
    <s v="T4-1203"/>
    <x v="3"/>
    <x v="3"/>
    <n v="907.44"/>
  </r>
  <r>
    <n v="653"/>
    <x v="0"/>
    <s v="BPTP Amstoria Verti-Greens"/>
    <s v="T4-1103"/>
    <x v="3"/>
    <x v="3"/>
    <n v="907.44"/>
  </r>
  <r>
    <n v="654"/>
    <x v="0"/>
    <s v="BPTP Amstoria Verti-Greens"/>
    <s v="T4-1003"/>
    <x v="3"/>
    <x v="3"/>
    <n v="907.44"/>
  </r>
  <r>
    <n v="655"/>
    <x v="0"/>
    <s v="BPTP Amstoria Verti-Greens"/>
    <s v="T4-903"/>
    <x v="3"/>
    <x v="3"/>
    <n v="907.44"/>
  </r>
  <r>
    <n v="656"/>
    <x v="0"/>
    <s v="BPTP Amstoria Verti-Greens"/>
    <s v="T4-803"/>
    <x v="3"/>
    <x v="3"/>
    <n v="907.44"/>
  </r>
  <r>
    <n v="657"/>
    <x v="0"/>
    <s v="BPTP Amstoria Verti-Greens"/>
    <s v="T4-703"/>
    <x v="3"/>
    <x v="3"/>
    <n v="907.44"/>
  </r>
  <r>
    <n v="658"/>
    <x v="0"/>
    <s v="BPTP Amstoria Verti-Greens"/>
    <s v="T4-603"/>
    <x v="3"/>
    <x v="3"/>
    <n v="907.44"/>
  </r>
  <r>
    <n v="659"/>
    <x v="0"/>
    <s v="BPTP Amstoria Verti-Greens"/>
    <s v="T4-503"/>
    <x v="3"/>
    <x v="3"/>
    <n v="907.44"/>
  </r>
  <r>
    <n v="660"/>
    <x v="0"/>
    <s v="BPTP Amstoria Verti-Greens"/>
    <s v="T4-403"/>
    <x v="3"/>
    <x v="3"/>
    <n v="907.44"/>
  </r>
  <r>
    <n v="661"/>
    <x v="0"/>
    <s v="BPTP Amstoria Verti-Greens"/>
    <s v="T4-303"/>
    <x v="3"/>
    <x v="3"/>
    <n v="907.44"/>
  </r>
  <r>
    <n v="662"/>
    <x v="0"/>
    <s v="BPTP Amstoria Verti-Greens"/>
    <s v="T4-203"/>
    <x v="3"/>
    <x v="3"/>
    <n v="907.44"/>
  </r>
  <r>
    <n v="663"/>
    <x v="0"/>
    <s v="BPTP Amstoria Verti-Greens"/>
    <s v="T4-103"/>
    <x v="3"/>
    <x v="3"/>
    <n v="907.44"/>
  </r>
  <r>
    <n v="664"/>
    <x v="0"/>
    <s v="BPTP Amstoria Verti-Greens"/>
    <s v="T4-4604"/>
    <x v="3"/>
    <x v="3"/>
    <n v="907.44"/>
  </r>
  <r>
    <n v="665"/>
    <x v="0"/>
    <s v="BPTP Amstoria Verti-Greens"/>
    <s v="T4-4504"/>
    <x v="3"/>
    <x v="3"/>
    <n v="907.44"/>
  </r>
  <r>
    <n v="666"/>
    <x v="0"/>
    <s v="BPTP Amstoria Verti-Greens"/>
    <s v="T4-4404"/>
    <x v="3"/>
    <x v="3"/>
    <n v="907.44"/>
  </r>
  <r>
    <n v="667"/>
    <x v="0"/>
    <s v="BPTP Amstoria Verti-Greens"/>
    <s v="T4-4304"/>
    <x v="3"/>
    <x v="3"/>
    <n v="907.44"/>
  </r>
  <r>
    <n v="668"/>
    <x v="0"/>
    <s v="BPTP Amstoria Verti-Greens"/>
    <s v="T4-4204"/>
    <x v="3"/>
    <x v="3"/>
    <n v="907.44"/>
  </r>
  <r>
    <n v="669"/>
    <x v="0"/>
    <s v="BPTP Amstoria Verti-Greens"/>
    <s v="T4-4104"/>
    <x v="3"/>
    <x v="3"/>
    <n v="907.44"/>
  </r>
  <r>
    <n v="670"/>
    <x v="0"/>
    <s v="BPTP Amstoria Verti-Greens"/>
    <s v="T4-4004"/>
    <x v="3"/>
    <x v="3"/>
    <n v="907.44"/>
  </r>
  <r>
    <n v="671"/>
    <x v="0"/>
    <s v="BPTP Amstoria Verti-Greens"/>
    <s v="T4-3904"/>
    <x v="3"/>
    <x v="3"/>
    <n v="907.44"/>
  </r>
  <r>
    <n v="672"/>
    <x v="0"/>
    <s v="BPTP Amstoria Verti-Greens"/>
    <s v="T4-3804"/>
    <x v="3"/>
    <x v="3"/>
    <n v="907.44"/>
  </r>
  <r>
    <n v="673"/>
    <x v="0"/>
    <s v="BPTP Amstoria Verti-Greens"/>
    <s v="T4-3704"/>
    <x v="3"/>
    <x v="3"/>
    <n v="907.44"/>
  </r>
  <r>
    <n v="674"/>
    <x v="0"/>
    <s v="BPTP Amstoria Verti-Greens"/>
    <s v="T4-3604"/>
    <x v="3"/>
    <x v="3"/>
    <n v="907.44"/>
  </r>
  <r>
    <n v="675"/>
    <x v="0"/>
    <s v="BPTP Amstoria Verti-Greens"/>
    <s v="T4-3504"/>
    <x v="3"/>
    <x v="3"/>
    <n v="907.44"/>
  </r>
  <r>
    <n v="676"/>
    <x v="0"/>
    <s v="BPTP Amstoria Verti-Greens"/>
    <s v="T4-3404"/>
    <x v="3"/>
    <x v="3"/>
    <n v="907.44"/>
  </r>
  <r>
    <n v="677"/>
    <x v="0"/>
    <s v="BPTP Amstoria Verti-Greens"/>
    <s v="T4-3304"/>
    <x v="3"/>
    <x v="3"/>
    <n v="907.44"/>
  </r>
  <r>
    <n v="678"/>
    <x v="0"/>
    <s v="BPTP Amstoria Verti-Greens"/>
    <s v="T4-3204"/>
    <x v="3"/>
    <x v="3"/>
    <n v="907.44"/>
  </r>
  <r>
    <n v="679"/>
    <x v="0"/>
    <s v="BPTP Amstoria Verti-Greens"/>
    <s v="T4-3104"/>
    <x v="3"/>
    <x v="3"/>
    <n v="907.44"/>
  </r>
  <r>
    <n v="680"/>
    <x v="0"/>
    <s v="BPTP Amstoria Verti-Greens"/>
    <s v="T4-3004"/>
    <x v="3"/>
    <x v="3"/>
    <n v="907.44"/>
  </r>
  <r>
    <n v="681"/>
    <x v="0"/>
    <s v="BPTP Amstoria Verti-Greens"/>
    <s v="T4-2904"/>
    <x v="3"/>
    <x v="3"/>
    <n v="907.44"/>
  </r>
  <r>
    <n v="682"/>
    <x v="0"/>
    <s v="BPTP Amstoria Verti-Greens"/>
    <s v="T4-2804"/>
    <x v="3"/>
    <x v="3"/>
    <n v="907.44"/>
  </r>
  <r>
    <n v="683"/>
    <x v="0"/>
    <s v="BPTP Amstoria Verti-Greens"/>
    <s v="T4-2704"/>
    <x v="3"/>
    <x v="3"/>
    <n v="907.44"/>
  </r>
  <r>
    <n v="684"/>
    <x v="0"/>
    <s v="BPTP Amstoria Verti-Greens"/>
    <s v="T4-2604"/>
    <x v="3"/>
    <x v="3"/>
    <n v="907.44"/>
  </r>
  <r>
    <n v="685"/>
    <x v="0"/>
    <s v="BPTP Amstoria Verti-Greens"/>
    <s v="T4-2504"/>
    <x v="3"/>
    <x v="3"/>
    <n v="907.44"/>
  </r>
  <r>
    <n v="686"/>
    <x v="0"/>
    <s v="BPTP Amstoria Verti-Greens"/>
    <s v="T4-2404"/>
    <x v="3"/>
    <x v="3"/>
    <n v="907.44"/>
  </r>
  <r>
    <n v="687"/>
    <x v="0"/>
    <s v="BPTP Amstoria Verti-Greens"/>
    <s v="T4-2304"/>
    <x v="3"/>
    <x v="3"/>
    <n v="907.44"/>
  </r>
  <r>
    <n v="688"/>
    <x v="0"/>
    <s v="BPTP Amstoria Verti-Greens"/>
    <s v="T4-2204"/>
    <x v="3"/>
    <x v="3"/>
    <n v="907.44"/>
  </r>
  <r>
    <n v="689"/>
    <x v="0"/>
    <s v="BPTP Amstoria Verti-Greens"/>
    <s v="T4-2104"/>
    <x v="3"/>
    <x v="3"/>
    <n v="907.44"/>
  </r>
  <r>
    <n v="690"/>
    <x v="0"/>
    <s v="BPTP Amstoria Verti-Greens"/>
    <s v="T4-2004"/>
    <x v="3"/>
    <x v="3"/>
    <n v="907.44"/>
  </r>
  <r>
    <n v="691"/>
    <x v="0"/>
    <s v="BPTP Amstoria Verti-Greens"/>
    <s v="T4-1904"/>
    <x v="3"/>
    <x v="3"/>
    <n v="907.44"/>
  </r>
  <r>
    <n v="692"/>
    <x v="0"/>
    <s v="BPTP Amstoria Verti-Greens"/>
    <s v="T4-1804"/>
    <x v="3"/>
    <x v="3"/>
    <n v="907.44"/>
  </r>
  <r>
    <n v="693"/>
    <x v="0"/>
    <s v="BPTP Amstoria Verti-Greens"/>
    <s v="T4-1704"/>
    <x v="3"/>
    <x v="3"/>
    <n v="907.44"/>
  </r>
  <r>
    <n v="694"/>
    <x v="0"/>
    <s v="BPTP Amstoria Verti-Greens"/>
    <s v="T4-1604"/>
    <x v="3"/>
    <x v="3"/>
    <n v="907.44"/>
  </r>
  <r>
    <n v="695"/>
    <x v="0"/>
    <s v="BPTP Amstoria Verti-Greens"/>
    <s v="T4-1504"/>
    <x v="3"/>
    <x v="3"/>
    <n v="907.44"/>
  </r>
  <r>
    <n v="696"/>
    <x v="0"/>
    <s v="BPTP Amstoria Verti-Greens"/>
    <s v="T4-1404"/>
    <x v="3"/>
    <x v="3"/>
    <n v="907.44"/>
  </r>
  <r>
    <n v="697"/>
    <x v="0"/>
    <s v="BPTP Amstoria Verti-Greens"/>
    <s v="T4-1204"/>
    <x v="3"/>
    <x v="3"/>
    <n v="907.44"/>
  </r>
  <r>
    <n v="698"/>
    <x v="0"/>
    <s v="BPTP Amstoria Verti-Greens"/>
    <s v="T4-1104"/>
    <x v="3"/>
    <x v="3"/>
    <n v="907.44"/>
  </r>
  <r>
    <n v="699"/>
    <x v="0"/>
    <s v="BPTP Amstoria Verti-Greens"/>
    <s v="T4-1004"/>
    <x v="3"/>
    <x v="3"/>
    <n v="907.44"/>
  </r>
  <r>
    <n v="700"/>
    <x v="0"/>
    <s v="BPTP Amstoria Verti-Greens"/>
    <s v="T4-904"/>
    <x v="3"/>
    <x v="3"/>
    <n v="907.44"/>
  </r>
  <r>
    <n v="701"/>
    <x v="0"/>
    <s v="BPTP Amstoria Verti-Greens"/>
    <s v="T4-804"/>
    <x v="3"/>
    <x v="3"/>
    <n v="907.44"/>
  </r>
  <r>
    <n v="702"/>
    <x v="0"/>
    <s v="BPTP Amstoria Verti-Greens"/>
    <s v="T4-704"/>
    <x v="3"/>
    <x v="3"/>
    <n v="907.44"/>
  </r>
  <r>
    <n v="703"/>
    <x v="0"/>
    <s v="BPTP Amstoria Verti-Greens"/>
    <s v="T4-604"/>
    <x v="3"/>
    <x v="3"/>
    <n v="907.44"/>
  </r>
  <r>
    <n v="704"/>
    <x v="0"/>
    <s v="BPTP Amstoria Verti-Greens"/>
    <s v="T4-504"/>
    <x v="3"/>
    <x v="3"/>
    <n v="907.44"/>
  </r>
  <r>
    <n v="705"/>
    <x v="0"/>
    <s v="BPTP Amstoria Verti-Greens"/>
    <s v="T4-404"/>
    <x v="3"/>
    <x v="3"/>
    <n v="907.44"/>
  </r>
  <r>
    <n v="706"/>
    <x v="0"/>
    <s v="BPTP Amstoria Verti-Greens"/>
    <s v="T4-304"/>
    <x v="3"/>
    <x v="3"/>
    <n v="907.44"/>
  </r>
  <r>
    <n v="707"/>
    <x v="0"/>
    <s v="BPTP Amstoria Verti-Greens"/>
    <s v="T4-204"/>
    <x v="3"/>
    <x v="3"/>
    <n v="907.44"/>
  </r>
  <r>
    <n v="708"/>
    <x v="0"/>
    <s v="BPTP Amstoria Verti-Greens"/>
    <s v="T4-104"/>
    <x v="3"/>
    <x v="3"/>
    <n v="907.44"/>
  </r>
  <r>
    <n v="709"/>
    <x v="0"/>
    <s v="BPTP Amstoria Verti-Greens"/>
    <s v="T5-4601"/>
    <x v="4"/>
    <x v="3"/>
    <n v="907.44"/>
  </r>
  <r>
    <n v="710"/>
    <x v="0"/>
    <s v="BPTP Amstoria Verti-Greens"/>
    <s v="T5-4501"/>
    <x v="4"/>
    <x v="3"/>
    <n v="907.44"/>
  </r>
  <r>
    <n v="711"/>
    <x v="0"/>
    <s v="BPTP Amstoria Verti-Greens"/>
    <s v="T5-4401"/>
    <x v="4"/>
    <x v="3"/>
    <n v="907.44"/>
  </r>
  <r>
    <n v="712"/>
    <x v="0"/>
    <s v="BPTP Amstoria Verti-Greens"/>
    <s v="T5-4301"/>
    <x v="4"/>
    <x v="3"/>
    <n v="907.44"/>
  </r>
  <r>
    <n v="713"/>
    <x v="0"/>
    <s v="BPTP Amstoria Verti-Greens"/>
    <s v="T5-4201"/>
    <x v="4"/>
    <x v="3"/>
    <n v="907.44"/>
  </r>
  <r>
    <n v="714"/>
    <x v="0"/>
    <s v="BPTP Amstoria Verti-Greens"/>
    <s v="T5-4101"/>
    <x v="4"/>
    <x v="3"/>
    <n v="907.44"/>
  </r>
  <r>
    <n v="715"/>
    <x v="0"/>
    <s v="BPTP Amstoria Verti-Greens"/>
    <s v="T5-4001"/>
    <x v="4"/>
    <x v="3"/>
    <n v="907.44"/>
  </r>
  <r>
    <n v="716"/>
    <x v="0"/>
    <s v="BPTP Amstoria Verti-Greens"/>
    <s v="T5-3901"/>
    <x v="4"/>
    <x v="3"/>
    <n v="907.44"/>
  </r>
  <r>
    <n v="717"/>
    <x v="0"/>
    <s v="BPTP Amstoria Verti-Greens"/>
    <s v="T5-3801"/>
    <x v="4"/>
    <x v="3"/>
    <n v="907.44"/>
  </r>
  <r>
    <n v="718"/>
    <x v="0"/>
    <s v="BPTP Amstoria Verti-Greens"/>
    <s v="T5-3701"/>
    <x v="4"/>
    <x v="3"/>
    <n v="907.44"/>
  </r>
  <r>
    <n v="719"/>
    <x v="0"/>
    <s v="BPTP Amstoria Verti-Greens"/>
    <s v="T5-3601"/>
    <x v="4"/>
    <x v="3"/>
    <n v="907.44"/>
  </r>
  <r>
    <n v="720"/>
    <x v="0"/>
    <s v="BPTP Amstoria Verti-Greens"/>
    <s v="T5-3501"/>
    <x v="4"/>
    <x v="3"/>
    <n v="907.44"/>
  </r>
  <r>
    <n v="721"/>
    <x v="0"/>
    <s v="BPTP Amstoria Verti-Greens"/>
    <s v="T5-3401"/>
    <x v="4"/>
    <x v="3"/>
    <n v="907.44"/>
  </r>
  <r>
    <n v="722"/>
    <x v="0"/>
    <s v="BPTP Amstoria Verti-Greens"/>
    <s v="T5-3301"/>
    <x v="4"/>
    <x v="3"/>
    <n v="907.44"/>
  </r>
  <r>
    <n v="723"/>
    <x v="0"/>
    <s v="BPTP Amstoria Verti-Greens"/>
    <s v="T5-3201"/>
    <x v="4"/>
    <x v="3"/>
    <n v="907.44"/>
  </r>
  <r>
    <n v="724"/>
    <x v="0"/>
    <s v="BPTP Amstoria Verti-Greens"/>
    <s v="T5-3101"/>
    <x v="4"/>
    <x v="3"/>
    <n v="907.44"/>
  </r>
  <r>
    <n v="725"/>
    <x v="0"/>
    <s v="BPTP Amstoria Verti-Greens"/>
    <s v="T5-3001"/>
    <x v="4"/>
    <x v="3"/>
    <n v="907.44"/>
  </r>
  <r>
    <n v="726"/>
    <x v="0"/>
    <s v="BPTP Amstoria Verti-Greens"/>
    <s v="T5-2901"/>
    <x v="4"/>
    <x v="3"/>
    <n v="907.44"/>
  </r>
  <r>
    <n v="727"/>
    <x v="0"/>
    <s v="BPTP Amstoria Verti-Greens"/>
    <s v="T5-2801"/>
    <x v="4"/>
    <x v="3"/>
    <n v="907.44"/>
  </r>
  <r>
    <n v="728"/>
    <x v="0"/>
    <s v="BPTP Amstoria Verti-Greens"/>
    <s v="T5-2701"/>
    <x v="4"/>
    <x v="3"/>
    <n v="907.44"/>
  </r>
  <r>
    <n v="729"/>
    <x v="0"/>
    <s v="BPTP Amstoria Verti-Greens"/>
    <s v="T5-2601"/>
    <x v="4"/>
    <x v="3"/>
    <n v="907.44"/>
  </r>
  <r>
    <n v="730"/>
    <x v="0"/>
    <s v="BPTP Amstoria Verti-Greens"/>
    <s v="T5-2501"/>
    <x v="4"/>
    <x v="3"/>
    <n v="907.44"/>
  </r>
  <r>
    <n v="731"/>
    <x v="0"/>
    <s v="BPTP Amstoria Verti-Greens"/>
    <s v="T5-2401"/>
    <x v="4"/>
    <x v="3"/>
    <n v="907.44"/>
  </r>
  <r>
    <n v="732"/>
    <x v="0"/>
    <s v="BPTP Amstoria Verti-Greens"/>
    <s v="T5-2301"/>
    <x v="4"/>
    <x v="3"/>
    <n v="907.44"/>
  </r>
  <r>
    <n v="733"/>
    <x v="0"/>
    <s v="BPTP Amstoria Verti-Greens"/>
    <s v="T5-2201"/>
    <x v="4"/>
    <x v="3"/>
    <n v="907.44"/>
  </r>
  <r>
    <n v="734"/>
    <x v="0"/>
    <s v="BPTP Amstoria Verti-Greens"/>
    <s v="T5-2101"/>
    <x v="4"/>
    <x v="3"/>
    <n v="907.44"/>
  </r>
  <r>
    <n v="735"/>
    <x v="0"/>
    <s v="BPTP Amstoria Verti-Greens"/>
    <s v="T5-2001"/>
    <x v="4"/>
    <x v="3"/>
    <n v="907.44"/>
  </r>
  <r>
    <n v="736"/>
    <x v="0"/>
    <s v="BPTP Amstoria Verti-Greens"/>
    <s v="T5-1901"/>
    <x v="4"/>
    <x v="3"/>
    <n v="907.44"/>
  </r>
  <r>
    <n v="737"/>
    <x v="0"/>
    <s v="BPTP Amstoria Verti-Greens"/>
    <s v="T5-1801"/>
    <x v="4"/>
    <x v="3"/>
    <n v="907.44"/>
  </r>
  <r>
    <n v="738"/>
    <x v="0"/>
    <s v="BPTP Amstoria Verti-Greens"/>
    <s v="T5-1701"/>
    <x v="4"/>
    <x v="3"/>
    <n v="907.44"/>
  </r>
  <r>
    <n v="739"/>
    <x v="0"/>
    <s v="BPTP Amstoria Verti-Greens"/>
    <s v="T5-1601"/>
    <x v="4"/>
    <x v="3"/>
    <n v="907.44"/>
  </r>
  <r>
    <n v="740"/>
    <x v="0"/>
    <s v="BPTP Amstoria Verti-Greens"/>
    <s v="T5-1501"/>
    <x v="4"/>
    <x v="3"/>
    <n v="907.44"/>
  </r>
  <r>
    <n v="741"/>
    <x v="0"/>
    <s v="BPTP Amstoria Verti-Greens"/>
    <s v="T5-1401"/>
    <x v="4"/>
    <x v="3"/>
    <n v="907.44"/>
  </r>
  <r>
    <n v="742"/>
    <x v="0"/>
    <s v="BPTP Amstoria Verti-Greens"/>
    <s v="T5-1201"/>
    <x v="4"/>
    <x v="3"/>
    <n v="907.44"/>
  </r>
  <r>
    <n v="743"/>
    <x v="0"/>
    <s v="BPTP Amstoria Verti-Greens"/>
    <s v="T5-1101"/>
    <x v="4"/>
    <x v="3"/>
    <n v="907.44"/>
  </r>
  <r>
    <n v="744"/>
    <x v="0"/>
    <s v="BPTP Amstoria Verti-Greens"/>
    <s v="T5-1001"/>
    <x v="4"/>
    <x v="3"/>
    <n v="907.44"/>
  </r>
  <r>
    <n v="745"/>
    <x v="0"/>
    <s v="BPTP Amstoria Verti-Greens"/>
    <s v="T5-901"/>
    <x v="4"/>
    <x v="3"/>
    <n v="907.44"/>
  </r>
  <r>
    <n v="746"/>
    <x v="0"/>
    <s v="BPTP Amstoria Verti-Greens"/>
    <s v="T5-801"/>
    <x v="4"/>
    <x v="3"/>
    <n v="907.44"/>
  </r>
  <r>
    <n v="747"/>
    <x v="0"/>
    <s v="BPTP Amstoria Verti-Greens"/>
    <s v="T5-701"/>
    <x v="4"/>
    <x v="3"/>
    <n v="907.44"/>
  </r>
  <r>
    <n v="748"/>
    <x v="0"/>
    <s v="BPTP Amstoria Verti-Greens"/>
    <s v="T5-601"/>
    <x v="4"/>
    <x v="3"/>
    <n v="907.44"/>
  </r>
  <r>
    <n v="749"/>
    <x v="0"/>
    <s v="BPTP Amstoria Verti-Greens"/>
    <s v="T5-501"/>
    <x v="4"/>
    <x v="3"/>
    <n v="907.44"/>
  </r>
  <r>
    <n v="750"/>
    <x v="0"/>
    <s v="BPTP Amstoria Verti-Greens"/>
    <s v="T5-401"/>
    <x v="4"/>
    <x v="3"/>
    <n v="907.44"/>
  </r>
  <r>
    <n v="751"/>
    <x v="0"/>
    <s v="BPTP Amstoria Verti-Greens"/>
    <s v="T5-301"/>
    <x v="4"/>
    <x v="3"/>
    <n v="907.44"/>
  </r>
  <r>
    <n v="752"/>
    <x v="0"/>
    <s v="BPTP Amstoria Verti-Greens"/>
    <s v="T5-201"/>
    <x v="4"/>
    <x v="3"/>
    <n v="907.44"/>
  </r>
  <r>
    <n v="753"/>
    <x v="0"/>
    <s v="BPTP Amstoria Verti-Greens"/>
    <s v="T5-101"/>
    <x v="4"/>
    <x v="3"/>
    <n v="907.44"/>
  </r>
  <r>
    <n v="754"/>
    <x v="0"/>
    <s v="BPTP Amstoria Verti-Greens"/>
    <s v="T5-4602"/>
    <x v="4"/>
    <x v="3"/>
    <n v="907.44"/>
  </r>
  <r>
    <n v="755"/>
    <x v="0"/>
    <s v="BPTP Amstoria Verti-Greens"/>
    <s v="T5-4502"/>
    <x v="4"/>
    <x v="3"/>
    <n v="907.44"/>
  </r>
  <r>
    <n v="756"/>
    <x v="0"/>
    <s v="BPTP Amstoria Verti-Greens"/>
    <s v="T5-4402"/>
    <x v="4"/>
    <x v="3"/>
    <n v="907.44"/>
  </r>
  <r>
    <n v="757"/>
    <x v="0"/>
    <s v="BPTP Amstoria Verti-Greens"/>
    <s v="T5-4302"/>
    <x v="4"/>
    <x v="3"/>
    <n v="907.44"/>
  </r>
  <r>
    <n v="758"/>
    <x v="0"/>
    <s v="BPTP Amstoria Verti-Greens"/>
    <s v="T5-4202"/>
    <x v="4"/>
    <x v="3"/>
    <n v="907.44"/>
  </r>
  <r>
    <n v="759"/>
    <x v="0"/>
    <s v="BPTP Amstoria Verti-Greens"/>
    <s v="T5-4102"/>
    <x v="4"/>
    <x v="3"/>
    <n v="907.44"/>
  </r>
  <r>
    <n v="760"/>
    <x v="0"/>
    <s v="BPTP Amstoria Verti-Greens"/>
    <s v="T5-4002"/>
    <x v="4"/>
    <x v="3"/>
    <n v="907.44"/>
  </r>
  <r>
    <n v="761"/>
    <x v="0"/>
    <s v="BPTP Amstoria Verti-Greens"/>
    <s v="T5-3902"/>
    <x v="4"/>
    <x v="3"/>
    <n v="907.44"/>
  </r>
  <r>
    <n v="762"/>
    <x v="0"/>
    <s v="BPTP Amstoria Verti-Greens"/>
    <s v="T5-3802"/>
    <x v="4"/>
    <x v="3"/>
    <n v="907.44"/>
  </r>
  <r>
    <n v="763"/>
    <x v="0"/>
    <s v="BPTP Amstoria Verti-Greens"/>
    <s v="T5-3702"/>
    <x v="4"/>
    <x v="3"/>
    <n v="907.44"/>
  </r>
  <r>
    <n v="764"/>
    <x v="0"/>
    <s v="BPTP Amstoria Verti-Greens"/>
    <s v="T5-3602"/>
    <x v="4"/>
    <x v="3"/>
    <n v="907.44"/>
  </r>
  <r>
    <n v="765"/>
    <x v="0"/>
    <s v="BPTP Amstoria Verti-Greens"/>
    <s v="T5-3502"/>
    <x v="4"/>
    <x v="3"/>
    <n v="907.44"/>
  </r>
  <r>
    <n v="766"/>
    <x v="0"/>
    <s v="BPTP Amstoria Verti-Greens"/>
    <s v="T5-3402"/>
    <x v="4"/>
    <x v="3"/>
    <n v="907.44"/>
  </r>
  <r>
    <n v="767"/>
    <x v="0"/>
    <s v="BPTP Amstoria Verti-Greens"/>
    <s v="T5-3302"/>
    <x v="4"/>
    <x v="3"/>
    <n v="907.44"/>
  </r>
  <r>
    <n v="768"/>
    <x v="0"/>
    <s v="BPTP Amstoria Verti-Greens"/>
    <s v="T5-3202"/>
    <x v="4"/>
    <x v="3"/>
    <n v="907.44"/>
  </r>
  <r>
    <n v="769"/>
    <x v="0"/>
    <s v="BPTP Amstoria Verti-Greens"/>
    <s v="T5-3102"/>
    <x v="4"/>
    <x v="3"/>
    <n v="907.44"/>
  </r>
  <r>
    <n v="770"/>
    <x v="0"/>
    <s v="BPTP Amstoria Verti-Greens"/>
    <s v="T5-3002"/>
    <x v="4"/>
    <x v="3"/>
    <n v="907.44"/>
  </r>
  <r>
    <n v="771"/>
    <x v="0"/>
    <s v="BPTP Amstoria Verti-Greens"/>
    <s v="T5-2902"/>
    <x v="4"/>
    <x v="3"/>
    <n v="907.44"/>
  </r>
  <r>
    <n v="772"/>
    <x v="0"/>
    <s v="BPTP Amstoria Verti-Greens"/>
    <s v="T5-2802"/>
    <x v="4"/>
    <x v="3"/>
    <n v="907.44"/>
  </r>
  <r>
    <n v="773"/>
    <x v="0"/>
    <s v="BPTP Amstoria Verti-Greens"/>
    <s v="T5-2702"/>
    <x v="4"/>
    <x v="3"/>
    <n v="907.44"/>
  </r>
  <r>
    <n v="774"/>
    <x v="0"/>
    <s v="BPTP Amstoria Verti-Greens"/>
    <s v="T5-2602"/>
    <x v="4"/>
    <x v="3"/>
    <n v="907.44"/>
  </r>
  <r>
    <n v="775"/>
    <x v="0"/>
    <s v="BPTP Amstoria Verti-Greens"/>
    <s v="T5-2502"/>
    <x v="4"/>
    <x v="3"/>
    <n v="907.44"/>
  </r>
  <r>
    <n v="776"/>
    <x v="0"/>
    <s v="BPTP Amstoria Verti-Greens"/>
    <s v="T5-2402"/>
    <x v="4"/>
    <x v="3"/>
    <n v="907.44"/>
  </r>
  <r>
    <n v="777"/>
    <x v="0"/>
    <s v="BPTP Amstoria Verti-Greens"/>
    <s v="T5-2302"/>
    <x v="4"/>
    <x v="3"/>
    <n v="907.44"/>
  </r>
  <r>
    <n v="778"/>
    <x v="0"/>
    <s v="BPTP Amstoria Verti-Greens"/>
    <s v="T5-2202"/>
    <x v="4"/>
    <x v="3"/>
    <n v="907.44"/>
  </r>
  <r>
    <n v="779"/>
    <x v="0"/>
    <s v="BPTP Amstoria Verti-Greens"/>
    <s v="T5-2102"/>
    <x v="4"/>
    <x v="3"/>
    <n v="907.44"/>
  </r>
  <r>
    <n v="780"/>
    <x v="0"/>
    <s v="BPTP Amstoria Verti-Greens"/>
    <s v="T5-2002"/>
    <x v="4"/>
    <x v="3"/>
    <n v="907.44"/>
  </r>
  <r>
    <n v="781"/>
    <x v="0"/>
    <s v="BPTP Amstoria Verti-Greens"/>
    <s v="T5-1902"/>
    <x v="4"/>
    <x v="3"/>
    <n v="907.44"/>
  </r>
  <r>
    <n v="782"/>
    <x v="0"/>
    <s v="BPTP Amstoria Verti-Greens"/>
    <s v="T5-1802"/>
    <x v="4"/>
    <x v="3"/>
    <n v="907.44"/>
  </r>
  <r>
    <n v="783"/>
    <x v="0"/>
    <s v="BPTP Amstoria Verti-Greens"/>
    <s v="T5-1702"/>
    <x v="4"/>
    <x v="3"/>
    <n v="907.44"/>
  </r>
  <r>
    <n v="784"/>
    <x v="0"/>
    <s v="BPTP Amstoria Verti-Greens"/>
    <s v="T5-1602"/>
    <x v="4"/>
    <x v="3"/>
    <n v="907.44"/>
  </r>
  <r>
    <n v="785"/>
    <x v="0"/>
    <s v="BPTP Amstoria Verti-Greens"/>
    <s v="T5-1502"/>
    <x v="4"/>
    <x v="3"/>
    <n v="907.44"/>
  </r>
  <r>
    <n v="786"/>
    <x v="0"/>
    <s v="BPTP Amstoria Verti-Greens"/>
    <s v="T5-1402"/>
    <x v="4"/>
    <x v="3"/>
    <n v="907.44"/>
  </r>
  <r>
    <n v="787"/>
    <x v="0"/>
    <s v="BPTP Amstoria Verti-Greens"/>
    <s v="T5-1202"/>
    <x v="4"/>
    <x v="3"/>
    <n v="907.44"/>
  </r>
  <r>
    <n v="788"/>
    <x v="0"/>
    <s v="BPTP Amstoria Verti-Greens"/>
    <s v="T5-1102"/>
    <x v="4"/>
    <x v="3"/>
    <n v="907.44"/>
  </r>
  <r>
    <n v="789"/>
    <x v="0"/>
    <s v="BPTP Amstoria Verti-Greens"/>
    <s v="T5-1002"/>
    <x v="4"/>
    <x v="3"/>
    <n v="907.44"/>
  </r>
  <r>
    <n v="790"/>
    <x v="0"/>
    <s v="BPTP Amstoria Verti-Greens"/>
    <s v="T5-902"/>
    <x v="4"/>
    <x v="3"/>
    <n v="907.44"/>
  </r>
  <r>
    <n v="791"/>
    <x v="0"/>
    <s v="BPTP Amstoria Verti-Greens"/>
    <s v="T5-802"/>
    <x v="4"/>
    <x v="3"/>
    <n v="907.44"/>
  </r>
  <r>
    <n v="792"/>
    <x v="0"/>
    <s v="BPTP Amstoria Verti-Greens"/>
    <s v="T5-702"/>
    <x v="4"/>
    <x v="3"/>
    <n v="907.44"/>
  </r>
  <r>
    <n v="793"/>
    <x v="0"/>
    <s v="BPTP Amstoria Verti-Greens"/>
    <s v="T5-602"/>
    <x v="4"/>
    <x v="3"/>
    <n v="907.44"/>
  </r>
  <r>
    <n v="794"/>
    <x v="0"/>
    <s v="BPTP Amstoria Verti-Greens"/>
    <s v="T5-502"/>
    <x v="4"/>
    <x v="3"/>
    <n v="907.44"/>
  </r>
  <r>
    <n v="795"/>
    <x v="0"/>
    <s v="BPTP Amstoria Verti-Greens"/>
    <s v="T5-402"/>
    <x v="4"/>
    <x v="3"/>
    <n v="907.44"/>
  </r>
  <r>
    <n v="796"/>
    <x v="0"/>
    <s v="BPTP Amstoria Verti-Greens"/>
    <s v="T5-302"/>
    <x v="4"/>
    <x v="3"/>
    <n v="907.44"/>
  </r>
  <r>
    <n v="797"/>
    <x v="0"/>
    <s v="BPTP Amstoria Verti-Greens"/>
    <s v="T5-202"/>
    <x v="4"/>
    <x v="3"/>
    <n v="907.44"/>
  </r>
  <r>
    <n v="798"/>
    <x v="0"/>
    <s v="BPTP Amstoria Verti-Greens"/>
    <s v="T5-102"/>
    <x v="4"/>
    <x v="3"/>
    <n v="907.44"/>
  </r>
  <r>
    <n v="799"/>
    <x v="0"/>
    <s v="BPTP Amstoria Verti-Greens"/>
    <s v="T5-4603"/>
    <x v="4"/>
    <x v="2"/>
    <n v="908.94"/>
  </r>
  <r>
    <n v="800"/>
    <x v="0"/>
    <s v="BPTP Amstoria Verti-Greens"/>
    <s v="T5-4503"/>
    <x v="4"/>
    <x v="2"/>
    <n v="908.94"/>
  </r>
  <r>
    <n v="801"/>
    <x v="0"/>
    <s v="BPTP Amstoria Verti-Greens"/>
    <s v="T5-4403"/>
    <x v="4"/>
    <x v="2"/>
    <n v="908.94"/>
  </r>
  <r>
    <n v="802"/>
    <x v="0"/>
    <s v="BPTP Amstoria Verti-Greens"/>
    <s v="T5-4303"/>
    <x v="4"/>
    <x v="2"/>
    <n v="908.94"/>
  </r>
  <r>
    <n v="803"/>
    <x v="0"/>
    <s v="BPTP Amstoria Verti-Greens"/>
    <s v="T5-4203"/>
    <x v="4"/>
    <x v="2"/>
    <n v="908.94"/>
  </r>
  <r>
    <n v="804"/>
    <x v="0"/>
    <s v="BPTP Amstoria Verti-Greens"/>
    <s v="T5-4103"/>
    <x v="4"/>
    <x v="2"/>
    <n v="908.94"/>
  </r>
  <r>
    <n v="805"/>
    <x v="0"/>
    <s v="BPTP Amstoria Verti-Greens"/>
    <s v="T5-4003"/>
    <x v="4"/>
    <x v="2"/>
    <n v="908.94"/>
  </r>
  <r>
    <n v="806"/>
    <x v="0"/>
    <s v="BPTP Amstoria Verti-Greens"/>
    <s v="T5-3903"/>
    <x v="4"/>
    <x v="2"/>
    <n v="908.94"/>
  </r>
  <r>
    <n v="807"/>
    <x v="0"/>
    <s v="BPTP Amstoria Verti-Greens"/>
    <s v="T5-3703"/>
    <x v="4"/>
    <x v="2"/>
    <n v="908.94"/>
  </r>
  <r>
    <n v="808"/>
    <x v="0"/>
    <s v="BPTP Amstoria Verti-Greens"/>
    <s v="T5-3603"/>
    <x v="4"/>
    <x v="2"/>
    <n v="908.94"/>
  </r>
  <r>
    <n v="809"/>
    <x v="0"/>
    <s v="BPTP Amstoria Verti-Greens"/>
    <s v="T5-3503"/>
    <x v="4"/>
    <x v="2"/>
    <n v="908.94"/>
  </r>
  <r>
    <n v="810"/>
    <x v="0"/>
    <s v="BPTP Amstoria Verti-Greens"/>
    <s v="T5-3403"/>
    <x v="4"/>
    <x v="2"/>
    <n v="908.94"/>
  </r>
  <r>
    <n v="811"/>
    <x v="0"/>
    <s v="BPTP Amstoria Verti-Greens"/>
    <s v="T5-3303"/>
    <x v="4"/>
    <x v="2"/>
    <n v="908.94"/>
  </r>
  <r>
    <n v="812"/>
    <x v="0"/>
    <s v="BPTP Amstoria Verti-Greens"/>
    <s v="T5-3203"/>
    <x v="4"/>
    <x v="2"/>
    <n v="908.94"/>
  </r>
  <r>
    <n v="813"/>
    <x v="0"/>
    <s v="BPTP Amstoria Verti-Greens"/>
    <s v="T5-3103"/>
    <x v="4"/>
    <x v="2"/>
    <n v="908.94"/>
  </r>
  <r>
    <n v="814"/>
    <x v="0"/>
    <s v="BPTP Amstoria Verti-Greens"/>
    <s v="T5-3003"/>
    <x v="4"/>
    <x v="2"/>
    <n v="908.94"/>
  </r>
  <r>
    <n v="815"/>
    <x v="0"/>
    <s v="BPTP Amstoria Verti-Greens"/>
    <s v="T5-2903"/>
    <x v="4"/>
    <x v="2"/>
    <n v="908.94"/>
  </r>
  <r>
    <n v="816"/>
    <x v="0"/>
    <s v="BPTP Amstoria Verti-Greens"/>
    <s v="T5-2803"/>
    <x v="4"/>
    <x v="2"/>
    <n v="908.94"/>
  </r>
  <r>
    <n v="817"/>
    <x v="0"/>
    <s v="BPTP Amstoria Verti-Greens"/>
    <s v="T5-2703"/>
    <x v="4"/>
    <x v="2"/>
    <n v="908.94"/>
  </r>
  <r>
    <n v="818"/>
    <x v="0"/>
    <s v="BPTP Amstoria Verti-Greens"/>
    <s v="T5-2603"/>
    <x v="4"/>
    <x v="2"/>
    <n v="908.94"/>
  </r>
  <r>
    <n v="819"/>
    <x v="0"/>
    <s v="BPTP Amstoria Verti-Greens"/>
    <s v="T5-2503"/>
    <x v="4"/>
    <x v="2"/>
    <n v="908.94"/>
  </r>
  <r>
    <n v="820"/>
    <x v="0"/>
    <s v="BPTP Amstoria Verti-Greens"/>
    <s v="T5-2403"/>
    <x v="4"/>
    <x v="2"/>
    <n v="908.94"/>
  </r>
  <r>
    <n v="821"/>
    <x v="0"/>
    <s v="BPTP Amstoria Verti-Greens"/>
    <s v="T5-2303"/>
    <x v="4"/>
    <x v="2"/>
    <n v="908.94"/>
  </r>
  <r>
    <n v="822"/>
    <x v="0"/>
    <s v="BPTP Amstoria Verti-Greens"/>
    <s v="T5-2203"/>
    <x v="4"/>
    <x v="2"/>
    <n v="908.94"/>
  </r>
  <r>
    <n v="823"/>
    <x v="0"/>
    <s v="BPTP Amstoria Verti-Greens"/>
    <s v="T5-2103"/>
    <x v="4"/>
    <x v="2"/>
    <n v="908.94"/>
  </r>
  <r>
    <n v="824"/>
    <x v="0"/>
    <s v="BPTP Amstoria Verti-Greens"/>
    <s v="T5-2003"/>
    <x v="4"/>
    <x v="2"/>
    <n v="908.94"/>
  </r>
  <r>
    <n v="825"/>
    <x v="0"/>
    <s v="BPTP Amstoria Verti-Greens"/>
    <s v="T5-1803"/>
    <x v="4"/>
    <x v="2"/>
    <n v="908.94"/>
  </r>
  <r>
    <n v="826"/>
    <x v="0"/>
    <s v="BPTP Amstoria Verti-Greens"/>
    <s v="T5-1703"/>
    <x v="4"/>
    <x v="2"/>
    <n v="908.94"/>
  </r>
  <r>
    <n v="827"/>
    <x v="0"/>
    <s v="BPTP Amstoria Verti-Greens"/>
    <s v="T5-1603"/>
    <x v="4"/>
    <x v="2"/>
    <n v="908.94"/>
  </r>
  <r>
    <n v="828"/>
    <x v="0"/>
    <s v="BPTP Amstoria Verti-Greens"/>
    <s v="T5-1503"/>
    <x v="4"/>
    <x v="2"/>
    <n v="908.94"/>
  </r>
  <r>
    <n v="829"/>
    <x v="0"/>
    <s v="BPTP Amstoria Verti-Greens"/>
    <s v="T5-1403"/>
    <x v="4"/>
    <x v="2"/>
    <n v="908.94"/>
  </r>
  <r>
    <n v="830"/>
    <x v="0"/>
    <s v="BPTP Amstoria Verti-Greens"/>
    <s v="T5-1203"/>
    <x v="4"/>
    <x v="2"/>
    <n v="908.94"/>
  </r>
  <r>
    <n v="831"/>
    <x v="0"/>
    <s v="BPTP Amstoria Verti-Greens"/>
    <s v="T5-1103"/>
    <x v="4"/>
    <x v="2"/>
    <n v="908.94"/>
  </r>
  <r>
    <n v="832"/>
    <x v="0"/>
    <s v="BPTP Amstoria Verti-Greens"/>
    <s v="T5-1003"/>
    <x v="4"/>
    <x v="2"/>
    <n v="908.94"/>
  </r>
  <r>
    <n v="833"/>
    <x v="0"/>
    <s v="BPTP Amstoria Verti-Greens"/>
    <s v="T5-903"/>
    <x v="4"/>
    <x v="2"/>
    <n v="908.94"/>
  </r>
  <r>
    <n v="834"/>
    <x v="0"/>
    <s v="BPTP Amstoria Verti-Greens"/>
    <s v="T5-803"/>
    <x v="4"/>
    <x v="2"/>
    <n v="908.94"/>
  </r>
  <r>
    <n v="835"/>
    <x v="0"/>
    <s v="BPTP Amstoria Verti-Greens"/>
    <s v="T5-703"/>
    <x v="4"/>
    <x v="2"/>
    <n v="908.94"/>
  </r>
  <r>
    <n v="836"/>
    <x v="0"/>
    <s v="BPTP Amstoria Verti-Greens"/>
    <s v="T5-603"/>
    <x v="4"/>
    <x v="2"/>
    <n v="908.94"/>
  </r>
  <r>
    <n v="837"/>
    <x v="0"/>
    <s v="BPTP Amstoria Verti-Greens"/>
    <s v="T5-503"/>
    <x v="4"/>
    <x v="2"/>
    <n v="908.94"/>
  </r>
  <r>
    <n v="838"/>
    <x v="0"/>
    <s v="BPTP Amstoria Verti-Greens"/>
    <s v="T5-403"/>
    <x v="4"/>
    <x v="2"/>
    <n v="908.94"/>
  </r>
  <r>
    <n v="839"/>
    <x v="0"/>
    <s v="BPTP Amstoria Verti-Greens"/>
    <s v="T5-303"/>
    <x v="4"/>
    <x v="2"/>
    <n v="908.94"/>
  </r>
  <r>
    <n v="840"/>
    <x v="0"/>
    <s v="BPTP Amstoria Verti-Greens"/>
    <s v="T5-203"/>
    <x v="4"/>
    <x v="2"/>
    <n v="908.94"/>
  </r>
  <r>
    <n v="841"/>
    <x v="0"/>
    <s v="BPTP Amstoria Verti-Greens"/>
    <s v="T5-103"/>
    <x v="4"/>
    <x v="2"/>
    <n v="908.94"/>
  </r>
  <r>
    <n v="842"/>
    <x v="0"/>
    <s v="BPTP Amstoria Verti-Greens"/>
    <s v="T5-4604"/>
    <x v="4"/>
    <x v="2"/>
    <n v="908.94"/>
  </r>
  <r>
    <n v="843"/>
    <x v="0"/>
    <s v="BPTP Amstoria Verti-Greens"/>
    <s v="T5-4504"/>
    <x v="4"/>
    <x v="2"/>
    <n v="908.94"/>
  </r>
  <r>
    <n v="844"/>
    <x v="0"/>
    <s v="BPTP Amstoria Verti-Greens"/>
    <s v="T5-4404"/>
    <x v="4"/>
    <x v="2"/>
    <n v="908.94"/>
  </r>
  <r>
    <n v="845"/>
    <x v="0"/>
    <s v="BPTP Amstoria Verti-Greens"/>
    <s v="T5-4304"/>
    <x v="4"/>
    <x v="2"/>
    <n v="908.94"/>
  </r>
  <r>
    <n v="846"/>
    <x v="0"/>
    <s v="BPTP Amstoria Verti-Greens"/>
    <s v="T5-4204"/>
    <x v="4"/>
    <x v="2"/>
    <n v="908.94"/>
  </r>
  <r>
    <n v="847"/>
    <x v="0"/>
    <s v="BPTP Amstoria Verti-Greens"/>
    <s v="T5-4104"/>
    <x v="4"/>
    <x v="2"/>
    <n v="908.94"/>
  </r>
  <r>
    <n v="848"/>
    <x v="0"/>
    <s v="BPTP Amstoria Verti-Greens"/>
    <s v="T5-4004"/>
    <x v="4"/>
    <x v="2"/>
    <n v="908.94"/>
  </r>
  <r>
    <n v="849"/>
    <x v="0"/>
    <s v="BPTP Amstoria Verti-Greens"/>
    <s v="T5-3904"/>
    <x v="4"/>
    <x v="2"/>
    <n v="908.94"/>
  </r>
  <r>
    <n v="850"/>
    <x v="0"/>
    <s v="BPTP Amstoria Verti-Greens"/>
    <s v="T5-3804"/>
    <x v="4"/>
    <x v="2"/>
    <n v="908.94"/>
  </r>
  <r>
    <n v="851"/>
    <x v="0"/>
    <s v="BPTP Amstoria Verti-Greens"/>
    <s v="T5-3704"/>
    <x v="4"/>
    <x v="2"/>
    <n v="908.94"/>
  </r>
  <r>
    <n v="852"/>
    <x v="0"/>
    <s v="BPTP Amstoria Verti-Greens"/>
    <s v="T5-3604"/>
    <x v="4"/>
    <x v="2"/>
    <n v="908.94"/>
  </r>
  <r>
    <n v="853"/>
    <x v="0"/>
    <s v="BPTP Amstoria Verti-Greens"/>
    <s v="T5-3504"/>
    <x v="4"/>
    <x v="2"/>
    <n v="908.94"/>
  </r>
  <r>
    <n v="854"/>
    <x v="0"/>
    <s v="BPTP Amstoria Verti-Greens"/>
    <s v="T5-3404"/>
    <x v="4"/>
    <x v="2"/>
    <n v="908.94"/>
  </r>
  <r>
    <n v="855"/>
    <x v="0"/>
    <s v="BPTP Amstoria Verti-Greens"/>
    <s v="T5-3304"/>
    <x v="4"/>
    <x v="2"/>
    <n v="908.94"/>
  </r>
  <r>
    <n v="856"/>
    <x v="0"/>
    <s v="BPTP Amstoria Verti-Greens"/>
    <s v="T5-3204"/>
    <x v="4"/>
    <x v="2"/>
    <n v="908.94"/>
  </r>
  <r>
    <n v="857"/>
    <x v="0"/>
    <s v="BPTP Amstoria Verti-Greens"/>
    <s v="T5-3104"/>
    <x v="4"/>
    <x v="2"/>
    <n v="908.94"/>
  </r>
  <r>
    <n v="858"/>
    <x v="0"/>
    <s v="BPTP Amstoria Verti-Greens"/>
    <s v="T5-3004"/>
    <x v="4"/>
    <x v="2"/>
    <n v="908.94"/>
  </r>
  <r>
    <n v="859"/>
    <x v="0"/>
    <s v="BPTP Amstoria Verti-Greens"/>
    <s v="T5-2804"/>
    <x v="4"/>
    <x v="2"/>
    <n v="908.94"/>
  </r>
  <r>
    <n v="860"/>
    <x v="0"/>
    <s v="BPTP Amstoria Verti-Greens"/>
    <s v="T5-2704"/>
    <x v="4"/>
    <x v="2"/>
    <n v="908.94"/>
  </r>
  <r>
    <n v="861"/>
    <x v="0"/>
    <s v="BPTP Amstoria Verti-Greens"/>
    <s v="T5-2604"/>
    <x v="4"/>
    <x v="2"/>
    <n v="908.94"/>
  </r>
  <r>
    <n v="862"/>
    <x v="0"/>
    <s v="BPTP Amstoria Verti-Greens"/>
    <s v="T5-2504"/>
    <x v="4"/>
    <x v="2"/>
    <n v="908.94"/>
  </r>
  <r>
    <n v="863"/>
    <x v="0"/>
    <s v="BPTP Amstoria Verti-Greens"/>
    <s v="T5-2404"/>
    <x v="4"/>
    <x v="2"/>
    <n v="908.94"/>
  </r>
  <r>
    <n v="864"/>
    <x v="0"/>
    <s v="BPTP Amstoria Verti-Greens"/>
    <s v="T5-2304"/>
    <x v="4"/>
    <x v="2"/>
    <n v="908.94"/>
  </r>
  <r>
    <n v="865"/>
    <x v="0"/>
    <s v="BPTP Amstoria Verti-Greens"/>
    <s v="T5-2204"/>
    <x v="4"/>
    <x v="2"/>
    <n v="908.94"/>
  </r>
  <r>
    <n v="866"/>
    <x v="0"/>
    <s v="BPTP Amstoria Verti-Greens"/>
    <s v="T5-2104"/>
    <x v="4"/>
    <x v="2"/>
    <n v="908.94"/>
  </r>
  <r>
    <n v="867"/>
    <x v="0"/>
    <s v="BPTP Amstoria Verti-Greens"/>
    <s v="T5-2004"/>
    <x v="4"/>
    <x v="2"/>
    <n v="908.94"/>
  </r>
  <r>
    <n v="868"/>
    <x v="0"/>
    <s v="BPTP Amstoria Verti-Greens"/>
    <s v="T5-1904"/>
    <x v="4"/>
    <x v="2"/>
    <n v="908.94"/>
  </r>
  <r>
    <n v="869"/>
    <x v="0"/>
    <s v="BPTP Amstoria Verti-Greens"/>
    <s v="T5-1804"/>
    <x v="4"/>
    <x v="2"/>
    <n v="908.94"/>
  </r>
  <r>
    <n v="870"/>
    <x v="0"/>
    <s v="BPTP Amstoria Verti-Greens"/>
    <s v="T5-1704"/>
    <x v="4"/>
    <x v="2"/>
    <n v="908.94"/>
  </r>
  <r>
    <n v="871"/>
    <x v="0"/>
    <s v="BPTP Amstoria Verti-Greens"/>
    <s v="T5-1604"/>
    <x v="4"/>
    <x v="2"/>
    <n v="908.94"/>
  </r>
  <r>
    <n v="872"/>
    <x v="0"/>
    <s v="BPTP Amstoria Verti-Greens"/>
    <s v="T5-1504"/>
    <x v="4"/>
    <x v="2"/>
    <n v="908.94"/>
  </r>
  <r>
    <n v="873"/>
    <x v="0"/>
    <s v="BPTP Amstoria Verti-Greens"/>
    <s v="T5-1404"/>
    <x v="4"/>
    <x v="2"/>
    <n v="908.94"/>
  </r>
  <r>
    <n v="874"/>
    <x v="0"/>
    <s v="BPTP Amstoria Verti-Greens"/>
    <s v="T5-1204"/>
    <x v="4"/>
    <x v="2"/>
    <n v="908.94"/>
  </r>
  <r>
    <n v="875"/>
    <x v="0"/>
    <s v="BPTP Amstoria Verti-Greens"/>
    <s v="T5-1104"/>
    <x v="4"/>
    <x v="2"/>
    <n v="908.94"/>
  </r>
  <r>
    <n v="876"/>
    <x v="0"/>
    <s v="BPTP Amstoria Verti-Greens"/>
    <s v="T5-1004"/>
    <x v="4"/>
    <x v="2"/>
    <n v="908.94"/>
  </r>
  <r>
    <n v="877"/>
    <x v="0"/>
    <s v="BPTP Amstoria Verti-Greens"/>
    <s v="T5-904"/>
    <x v="4"/>
    <x v="2"/>
    <n v="908.94"/>
  </r>
  <r>
    <n v="878"/>
    <x v="0"/>
    <s v="BPTP Amstoria Verti-Greens"/>
    <s v="T5-804"/>
    <x v="4"/>
    <x v="2"/>
    <n v="908.94"/>
  </r>
  <r>
    <n v="879"/>
    <x v="0"/>
    <s v="BPTP Amstoria Verti-Greens"/>
    <s v="T5-704"/>
    <x v="4"/>
    <x v="2"/>
    <n v="908.94"/>
  </r>
  <r>
    <n v="880"/>
    <x v="0"/>
    <s v="BPTP Amstoria Verti-Greens"/>
    <s v="T5-604"/>
    <x v="4"/>
    <x v="2"/>
    <n v="908.94"/>
  </r>
  <r>
    <n v="881"/>
    <x v="0"/>
    <s v="BPTP Amstoria Verti-Greens"/>
    <s v="T5-504"/>
    <x v="4"/>
    <x v="2"/>
    <n v="908.94"/>
  </r>
  <r>
    <n v="882"/>
    <x v="0"/>
    <s v="BPTP Amstoria Verti-Greens"/>
    <s v="T5-404"/>
    <x v="4"/>
    <x v="2"/>
    <n v="908.94"/>
  </r>
  <r>
    <n v="883"/>
    <x v="0"/>
    <s v="BPTP Amstoria Verti-Greens"/>
    <s v="T5-304"/>
    <x v="4"/>
    <x v="2"/>
    <n v="908.94"/>
  </r>
  <r>
    <n v="884"/>
    <x v="0"/>
    <s v="BPTP Amstoria Verti-Greens"/>
    <s v="T5-204"/>
    <x v="4"/>
    <x v="2"/>
    <n v="908.94"/>
  </r>
  <r>
    <n v="885"/>
    <x v="0"/>
    <s v="BPTP Amstoria Verti-Greens"/>
    <s v="T5-104"/>
    <x v="4"/>
    <x v="2"/>
    <n v="908.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88">
  <r>
    <x v="0"/>
    <x v="0"/>
    <x v="0"/>
    <x v="0"/>
    <x v="0"/>
    <x v="0"/>
    <n v="1272.77"/>
  </r>
  <r>
    <x v="1"/>
    <x v="0"/>
    <x v="0"/>
    <x v="1"/>
    <x v="0"/>
    <x v="0"/>
    <n v="1272.77"/>
  </r>
  <r>
    <x v="2"/>
    <x v="0"/>
    <x v="0"/>
    <x v="2"/>
    <x v="0"/>
    <x v="0"/>
    <n v="1272.77"/>
  </r>
  <r>
    <x v="3"/>
    <x v="0"/>
    <x v="0"/>
    <x v="3"/>
    <x v="0"/>
    <x v="0"/>
    <n v="1272.77"/>
  </r>
  <r>
    <x v="4"/>
    <x v="0"/>
    <x v="0"/>
    <x v="4"/>
    <x v="0"/>
    <x v="0"/>
    <n v="1272.77"/>
  </r>
  <r>
    <x v="5"/>
    <x v="0"/>
    <x v="0"/>
    <x v="5"/>
    <x v="0"/>
    <x v="0"/>
    <n v="1272.77"/>
  </r>
  <r>
    <x v="6"/>
    <x v="0"/>
    <x v="0"/>
    <x v="6"/>
    <x v="0"/>
    <x v="0"/>
    <n v="1272.77"/>
  </r>
  <r>
    <x v="7"/>
    <x v="0"/>
    <x v="0"/>
    <x v="7"/>
    <x v="0"/>
    <x v="0"/>
    <n v="1272.77"/>
  </r>
  <r>
    <x v="8"/>
    <x v="0"/>
    <x v="0"/>
    <x v="8"/>
    <x v="0"/>
    <x v="0"/>
    <n v="1272.77"/>
  </r>
  <r>
    <x v="9"/>
    <x v="0"/>
    <x v="0"/>
    <x v="9"/>
    <x v="0"/>
    <x v="0"/>
    <n v="1272.77"/>
  </r>
  <r>
    <x v="10"/>
    <x v="0"/>
    <x v="0"/>
    <x v="10"/>
    <x v="0"/>
    <x v="0"/>
    <n v="1272.77"/>
  </r>
  <r>
    <x v="11"/>
    <x v="0"/>
    <x v="0"/>
    <x v="11"/>
    <x v="0"/>
    <x v="0"/>
    <n v="1272.77"/>
  </r>
  <r>
    <x v="12"/>
    <x v="0"/>
    <x v="0"/>
    <x v="12"/>
    <x v="0"/>
    <x v="0"/>
    <n v="1272.77"/>
  </r>
  <r>
    <x v="13"/>
    <x v="0"/>
    <x v="0"/>
    <x v="13"/>
    <x v="0"/>
    <x v="0"/>
    <n v="1272.77"/>
  </r>
  <r>
    <x v="14"/>
    <x v="0"/>
    <x v="0"/>
    <x v="14"/>
    <x v="0"/>
    <x v="0"/>
    <n v="1272.77"/>
  </r>
  <r>
    <x v="15"/>
    <x v="0"/>
    <x v="0"/>
    <x v="15"/>
    <x v="0"/>
    <x v="0"/>
    <n v="1272.77"/>
  </r>
  <r>
    <x v="16"/>
    <x v="0"/>
    <x v="0"/>
    <x v="16"/>
    <x v="0"/>
    <x v="0"/>
    <n v="1272.77"/>
  </r>
  <r>
    <x v="17"/>
    <x v="0"/>
    <x v="0"/>
    <x v="17"/>
    <x v="0"/>
    <x v="0"/>
    <n v="1272.77"/>
  </r>
  <r>
    <x v="18"/>
    <x v="0"/>
    <x v="0"/>
    <x v="18"/>
    <x v="0"/>
    <x v="0"/>
    <n v="1272.77"/>
  </r>
  <r>
    <x v="19"/>
    <x v="0"/>
    <x v="0"/>
    <x v="19"/>
    <x v="0"/>
    <x v="0"/>
    <n v="1272.77"/>
  </r>
  <r>
    <x v="20"/>
    <x v="0"/>
    <x v="0"/>
    <x v="20"/>
    <x v="0"/>
    <x v="0"/>
    <n v="1272.77"/>
  </r>
  <r>
    <x v="21"/>
    <x v="0"/>
    <x v="0"/>
    <x v="21"/>
    <x v="0"/>
    <x v="0"/>
    <n v="1272.77"/>
  </r>
  <r>
    <x v="22"/>
    <x v="0"/>
    <x v="0"/>
    <x v="22"/>
    <x v="0"/>
    <x v="0"/>
    <n v="1272.77"/>
  </r>
  <r>
    <x v="23"/>
    <x v="0"/>
    <x v="0"/>
    <x v="23"/>
    <x v="0"/>
    <x v="0"/>
    <n v="1272.77"/>
  </r>
  <r>
    <x v="24"/>
    <x v="0"/>
    <x v="0"/>
    <x v="24"/>
    <x v="0"/>
    <x v="0"/>
    <n v="1272.77"/>
  </r>
  <r>
    <x v="25"/>
    <x v="0"/>
    <x v="0"/>
    <x v="25"/>
    <x v="0"/>
    <x v="0"/>
    <n v="1272.77"/>
  </r>
  <r>
    <x v="26"/>
    <x v="0"/>
    <x v="0"/>
    <x v="26"/>
    <x v="0"/>
    <x v="0"/>
    <n v="1272.77"/>
  </r>
  <r>
    <x v="27"/>
    <x v="0"/>
    <x v="0"/>
    <x v="27"/>
    <x v="0"/>
    <x v="0"/>
    <n v="1272.77"/>
  </r>
  <r>
    <x v="28"/>
    <x v="0"/>
    <x v="0"/>
    <x v="28"/>
    <x v="0"/>
    <x v="0"/>
    <n v="1272.77"/>
  </r>
  <r>
    <x v="29"/>
    <x v="0"/>
    <x v="0"/>
    <x v="29"/>
    <x v="0"/>
    <x v="0"/>
    <n v="1272.77"/>
  </r>
  <r>
    <x v="30"/>
    <x v="0"/>
    <x v="0"/>
    <x v="30"/>
    <x v="0"/>
    <x v="0"/>
    <n v="1272.77"/>
  </r>
  <r>
    <x v="31"/>
    <x v="0"/>
    <x v="0"/>
    <x v="31"/>
    <x v="0"/>
    <x v="0"/>
    <n v="1272.77"/>
  </r>
  <r>
    <x v="32"/>
    <x v="0"/>
    <x v="0"/>
    <x v="32"/>
    <x v="0"/>
    <x v="0"/>
    <n v="1272.77"/>
  </r>
  <r>
    <x v="33"/>
    <x v="0"/>
    <x v="0"/>
    <x v="33"/>
    <x v="0"/>
    <x v="0"/>
    <n v="1272.77"/>
  </r>
  <r>
    <x v="34"/>
    <x v="0"/>
    <x v="0"/>
    <x v="34"/>
    <x v="0"/>
    <x v="0"/>
    <n v="1272.77"/>
  </r>
  <r>
    <x v="35"/>
    <x v="0"/>
    <x v="0"/>
    <x v="35"/>
    <x v="0"/>
    <x v="0"/>
    <n v="1272.77"/>
  </r>
  <r>
    <x v="36"/>
    <x v="0"/>
    <x v="0"/>
    <x v="36"/>
    <x v="0"/>
    <x v="0"/>
    <n v="1272.77"/>
  </r>
  <r>
    <x v="37"/>
    <x v="0"/>
    <x v="0"/>
    <x v="37"/>
    <x v="0"/>
    <x v="0"/>
    <n v="1272.77"/>
  </r>
  <r>
    <x v="38"/>
    <x v="0"/>
    <x v="0"/>
    <x v="38"/>
    <x v="0"/>
    <x v="0"/>
    <n v="1272.77"/>
  </r>
  <r>
    <x v="39"/>
    <x v="0"/>
    <x v="0"/>
    <x v="39"/>
    <x v="0"/>
    <x v="0"/>
    <n v="1272.77"/>
  </r>
  <r>
    <x v="40"/>
    <x v="0"/>
    <x v="0"/>
    <x v="40"/>
    <x v="0"/>
    <x v="0"/>
    <n v="1272.77"/>
  </r>
  <r>
    <x v="41"/>
    <x v="0"/>
    <x v="0"/>
    <x v="41"/>
    <x v="0"/>
    <x v="0"/>
    <n v="1272.77"/>
  </r>
  <r>
    <x v="42"/>
    <x v="0"/>
    <x v="0"/>
    <x v="42"/>
    <x v="0"/>
    <x v="0"/>
    <n v="1272.77"/>
  </r>
  <r>
    <x v="43"/>
    <x v="0"/>
    <x v="0"/>
    <x v="43"/>
    <x v="0"/>
    <x v="0"/>
    <n v="1272.77"/>
  </r>
  <r>
    <x v="44"/>
    <x v="0"/>
    <x v="0"/>
    <x v="44"/>
    <x v="0"/>
    <x v="0"/>
    <n v="1272.77"/>
  </r>
  <r>
    <x v="45"/>
    <x v="0"/>
    <x v="0"/>
    <x v="45"/>
    <x v="0"/>
    <x v="0"/>
    <n v="1272.77"/>
  </r>
  <r>
    <x v="46"/>
    <x v="0"/>
    <x v="0"/>
    <x v="46"/>
    <x v="0"/>
    <x v="0"/>
    <n v="1272.77"/>
  </r>
  <r>
    <x v="47"/>
    <x v="0"/>
    <x v="0"/>
    <x v="47"/>
    <x v="0"/>
    <x v="0"/>
    <n v="1272.77"/>
  </r>
  <r>
    <x v="48"/>
    <x v="0"/>
    <x v="0"/>
    <x v="48"/>
    <x v="0"/>
    <x v="0"/>
    <n v="1272.77"/>
  </r>
  <r>
    <x v="49"/>
    <x v="0"/>
    <x v="0"/>
    <x v="49"/>
    <x v="0"/>
    <x v="0"/>
    <n v="1272.77"/>
  </r>
  <r>
    <x v="50"/>
    <x v="0"/>
    <x v="0"/>
    <x v="50"/>
    <x v="0"/>
    <x v="0"/>
    <n v="1272.77"/>
  </r>
  <r>
    <x v="51"/>
    <x v="0"/>
    <x v="0"/>
    <x v="51"/>
    <x v="0"/>
    <x v="0"/>
    <n v="1272.77"/>
  </r>
  <r>
    <x v="52"/>
    <x v="0"/>
    <x v="0"/>
    <x v="52"/>
    <x v="0"/>
    <x v="0"/>
    <n v="1272.77"/>
  </r>
  <r>
    <x v="53"/>
    <x v="0"/>
    <x v="0"/>
    <x v="53"/>
    <x v="0"/>
    <x v="0"/>
    <n v="1272.77"/>
  </r>
  <r>
    <x v="54"/>
    <x v="0"/>
    <x v="0"/>
    <x v="54"/>
    <x v="0"/>
    <x v="0"/>
    <n v="1272.77"/>
  </r>
  <r>
    <x v="55"/>
    <x v="0"/>
    <x v="0"/>
    <x v="55"/>
    <x v="0"/>
    <x v="0"/>
    <n v="1272.77"/>
  </r>
  <r>
    <x v="56"/>
    <x v="0"/>
    <x v="0"/>
    <x v="56"/>
    <x v="0"/>
    <x v="0"/>
    <n v="1272.77"/>
  </r>
  <r>
    <x v="57"/>
    <x v="0"/>
    <x v="0"/>
    <x v="57"/>
    <x v="0"/>
    <x v="0"/>
    <n v="1272.77"/>
  </r>
  <r>
    <x v="58"/>
    <x v="0"/>
    <x v="0"/>
    <x v="58"/>
    <x v="0"/>
    <x v="0"/>
    <n v="1272.77"/>
  </r>
  <r>
    <x v="59"/>
    <x v="0"/>
    <x v="0"/>
    <x v="59"/>
    <x v="0"/>
    <x v="0"/>
    <n v="1272.77"/>
  </r>
  <r>
    <x v="60"/>
    <x v="0"/>
    <x v="0"/>
    <x v="60"/>
    <x v="0"/>
    <x v="0"/>
    <n v="1272.77"/>
  </r>
  <r>
    <x v="61"/>
    <x v="0"/>
    <x v="0"/>
    <x v="61"/>
    <x v="0"/>
    <x v="0"/>
    <n v="1272.77"/>
  </r>
  <r>
    <x v="62"/>
    <x v="0"/>
    <x v="0"/>
    <x v="62"/>
    <x v="0"/>
    <x v="0"/>
    <n v="1272.77"/>
  </r>
  <r>
    <x v="63"/>
    <x v="0"/>
    <x v="0"/>
    <x v="63"/>
    <x v="0"/>
    <x v="0"/>
    <n v="1272.77"/>
  </r>
  <r>
    <x v="64"/>
    <x v="0"/>
    <x v="0"/>
    <x v="64"/>
    <x v="0"/>
    <x v="0"/>
    <n v="1272.77"/>
  </r>
  <r>
    <x v="65"/>
    <x v="0"/>
    <x v="0"/>
    <x v="65"/>
    <x v="0"/>
    <x v="0"/>
    <n v="1272.77"/>
  </r>
  <r>
    <x v="66"/>
    <x v="0"/>
    <x v="0"/>
    <x v="66"/>
    <x v="0"/>
    <x v="0"/>
    <n v="1272.77"/>
  </r>
  <r>
    <x v="67"/>
    <x v="0"/>
    <x v="0"/>
    <x v="67"/>
    <x v="0"/>
    <x v="0"/>
    <n v="1272.77"/>
  </r>
  <r>
    <x v="68"/>
    <x v="0"/>
    <x v="0"/>
    <x v="68"/>
    <x v="0"/>
    <x v="0"/>
    <n v="1272.77"/>
  </r>
  <r>
    <x v="69"/>
    <x v="0"/>
    <x v="0"/>
    <x v="69"/>
    <x v="0"/>
    <x v="0"/>
    <n v="1272.77"/>
  </r>
  <r>
    <x v="70"/>
    <x v="0"/>
    <x v="0"/>
    <x v="70"/>
    <x v="0"/>
    <x v="0"/>
    <n v="1272.77"/>
  </r>
  <r>
    <x v="71"/>
    <x v="0"/>
    <x v="0"/>
    <x v="71"/>
    <x v="0"/>
    <x v="0"/>
    <n v="1272.77"/>
  </r>
  <r>
    <x v="72"/>
    <x v="0"/>
    <x v="0"/>
    <x v="72"/>
    <x v="0"/>
    <x v="0"/>
    <n v="1272.77"/>
  </r>
  <r>
    <x v="73"/>
    <x v="0"/>
    <x v="0"/>
    <x v="73"/>
    <x v="0"/>
    <x v="0"/>
    <n v="1272.77"/>
  </r>
  <r>
    <x v="74"/>
    <x v="0"/>
    <x v="0"/>
    <x v="74"/>
    <x v="0"/>
    <x v="0"/>
    <n v="1272.77"/>
  </r>
  <r>
    <x v="75"/>
    <x v="0"/>
    <x v="0"/>
    <x v="75"/>
    <x v="0"/>
    <x v="0"/>
    <n v="1272.77"/>
  </r>
  <r>
    <x v="76"/>
    <x v="0"/>
    <x v="0"/>
    <x v="76"/>
    <x v="0"/>
    <x v="0"/>
    <n v="1272.77"/>
  </r>
  <r>
    <x v="77"/>
    <x v="0"/>
    <x v="0"/>
    <x v="77"/>
    <x v="0"/>
    <x v="0"/>
    <n v="1272.77"/>
  </r>
  <r>
    <x v="78"/>
    <x v="0"/>
    <x v="0"/>
    <x v="78"/>
    <x v="0"/>
    <x v="0"/>
    <n v="1272.77"/>
  </r>
  <r>
    <x v="79"/>
    <x v="0"/>
    <x v="0"/>
    <x v="79"/>
    <x v="0"/>
    <x v="0"/>
    <n v="1272.77"/>
  </r>
  <r>
    <x v="80"/>
    <x v="0"/>
    <x v="0"/>
    <x v="80"/>
    <x v="0"/>
    <x v="0"/>
    <n v="1272.77"/>
  </r>
  <r>
    <x v="81"/>
    <x v="0"/>
    <x v="0"/>
    <x v="81"/>
    <x v="0"/>
    <x v="0"/>
    <n v="1272.77"/>
  </r>
  <r>
    <x v="82"/>
    <x v="0"/>
    <x v="0"/>
    <x v="82"/>
    <x v="0"/>
    <x v="0"/>
    <n v="1272.77"/>
  </r>
  <r>
    <x v="83"/>
    <x v="0"/>
    <x v="0"/>
    <x v="83"/>
    <x v="0"/>
    <x v="0"/>
    <n v="1272.77"/>
  </r>
  <r>
    <x v="84"/>
    <x v="0"/>
    <x v="0"/>
    <x v="84"/>
    <x v="0"/>
    <x v="0"/>
    <n v="1272.77"/>
  </r>
  <r>
    <x v="85"/>
    <x v="0"/>
    <x v="0"/>
    <x v="85"/>
    <x v="0"/>
    <x v="0"/>
    <n v="1272.77"/>
  </r>
  <r>
    <x v="86"/>
    <x v="0"/>
    <x v="0"/>
    <x v="86"/>
    <x v="0"/>
    <x v="0"/>
    <n v="1272.77"/>
  </r>
  <r>
    <x v="87"/>
    <x v="0"/>
    <x v="0"/>
    <x v="87"/>
    <x v="0"/>
    <x v="1"/>
    <n v="1270.69"/>
  </r>
  <r>
    <x v="88"/>
    <x v="0"/>
    <x v="0"/>
    <x v="88"/>
    <x v="0"/>
    <x v="1"/>
    <n v="1270.69"/>
  </r>
  <r>
    <x v="89"/>
    <x v="0"/>
    <x v="0"/>
    <x v="89"/>
    <x v="0"/>
    <x v="1"/>
    <n v="1270.69"/>
  </r>
  <r>
    <x v="90"/>
    <x v="0"/>
    <x v="0"/>
    <x v="90"/>
    <x v="0"/>
    <x v="1"/>
    <n v="1270.69"/>
  </r>
  <r>
    <x v="91"/>
    <x v="0"/>
    <x v="0"/>
    <x v="91"/>
    <x v="0"/>
    <x v="1"/>
    <n v="1270.69"/>
  </r>
  <r>
    <x v="92"/>
    <x v="0"/>
    <x v="0"/>
    <x v="92"/>
    <x v="0"/>
    <x v="1"/>
    <n v="1270.69"/>
  </r>
  <r>
    <x v="93"/>
    <x v="0"/>
    <x v="0"/>
    <x v="93"/>
    <x v="0"/>
    <x v="1"/>
    <n v="1270.69"/>
  </r>
  <r>
    <x v="94"/>
    <x v="0"/>
    <x v="0"/>
    <x v="94"/>
    <x v="0"/>
    <x v="1"/>
    <n v="1270.69"/>
  </r>
  <r>
    <x v="95"/>
    <x v="0"/>
    <x v="0"/>
    <x v="95"/>
    <x v="0"/>
    <x v="1"/>
    <n v="1270.69"/>
  </r>
  <r>
    <x v="96"/>
    <x v="0"/>
    <x v="0"/>
    <x v="96"/>
    <x v="0"/>
    <x v="1"/>
    <n v="1270.69"/>
  </r>
  <r>
    <x v="97"/>
    <x v="0"/>
    <x v="0"/>
    <x v="97"/>
    <x v="0"/>
    <x v="1"/>
    <n v="1270.69"/>
  </r>
  <r>
    <x v="98"/>
    <x v="0"/>
    <x v="0"/>
    <x v="98"/>
    <x v="0"/>
    <x v="1"/>
    <n v="1270.69"/>
  </r>
  <r>
    <x v="99"/>
    <x v="0"/>
    <x v="0"/>
    <x v="99"/>
    <x v="0"/>
    <x v="1"/>
    <n v="1270.69"/>
  </r>
  <r>
    <x v="100"/>
    <x v="0"/>
    <x v="0"/>
    <x v="100"/>
    <x v="0"/>
    <x v="1"/>
    <n v="1270.69"/>
  </r>
  <r>
    <x v="101"/>
    <x v="0"/>
    <x v="0"/>
    <x v="101"/>
    <x v="0"/>
    <x v="1"/>
    <n v="1270.69"/>
  </r>
  <r>
    <x v="102"/>
    <x v="0"/>
    <x v="0"/>
    <x v="102"/>
    <x v="0"/>
    <x v="1"/>
    <n v="1270.69"/>
  </r>
  <r>
    <x v="103"/>
    <x v="0"/>
    <x v="0"/>
    <x v="103"/>
    <x v="0"/>
    <x v="1"/>
    <n v="1270.69"/>
  </r>
  <r>
    <x v="104"/>
    <x v="0"/>
    <x v="0"/>
    <x v="104"/>
    <x v="0"/>
    <x v="1"/>
    <n v="1270.69"/>
  </r>
  <r>
    <x v="105"/>
    <x v="0"/>
    <x v="0"/>
    <x v="105"/>
    <x v="0"/>
    <x v="1"/>
    <n v="1270.69"/>
  </r>
  <r>
    <x v="106"/>
    <x v="0"/>
    <x v="0"/>
    <x v="106"/>
    <x v="0"/>
    <x v="1"/>
    <n v="1270.69"/>
  </r>
  <r>
    <x v="107"/>
    <x v="0"/>
    <x v="0"/>
    <x v="107"/>
    <x v="0"/>
    <x v="1"/>
    <n v="1270.69"/>
  </r>
  <r>
    <x v="108"/>
    <x v="0"/>
    <x v="0"/>
    <x v="108"/>
    <x v="0"/>
    <x v="1"/>
    <n v="1270.69"/>
  </r>
  <r>
    <x v="109"/>
    <x v="0"/>
    <x v="0"/>
    <x v="109"/>
    <x v="0"/>
    <x v="1"/>
    <n v="1270.69"/>
  </r>
  <r>
    <x v="110"/>
    <x v="0"/>
    <x v="0"/>
    <x v="110"/>
    <x v="0"/>
    <x v="1"/>
    <n v="1270.69"/>
  </r>
  <r>
    <x v="111"/>
    <x v="0"/>
    <x v="0"/>
    <x v="111"/>
    <x v="0"/>
    <x v="1"/>
    <n v="1270.69"/>
  </r>
  <r>
    <x v="112"/>
    <x v="0"/>
    <x v="0"/>
    <x v="112"/>
    <x v="0"/>
    <x v="1"/>
    <n v="1270.69"/>
  </r>
  <r>
    <x v="113"/>
    <x v="0"/>
    <x v="0"/>
    <x v="113"/>
    <x v="0"/>
    <x v="1"/>
    <n v="1270.69"/>
  </r>
  <r>
    <x v="114"/>
    <x v="0"/>
    <x v="0"/>
    <x v="114"/>
    <x v="0"/>
    <x v="1"/>
    <n v="1270.69"/>
  </r>
  <r>
    <x v="115"/>
    <x v="0"/>
    <x v="0"/>
    <x v="115"/>
    <x v="0"/>
    <x v="1"/>
    <n v="1270.69"/>
  </r>
  <r>
    <x v="116"/>
    <x v="0"/>
    <x v="0"/>
    <x v="116"/>
    <x v="0"/>
    <x v="1"/>
    <n v="1270.69"/>
  </r>
  <r>
    <x v="117"/>
    <x v="0"/>
    <x v="0"/>
    <x v="117"/>
    <x v="0"/>
    <x v="1"/>
    <n v="1270.69"/>
  </r>
  <r>
    <x v="118"/>
    <x v="0"/>
    <x v="0"/>
    <x v="118"/>
    <x v="0"/>
    <x v="1"/>
    <n v="1270.69"/>
  </r>
  <r>
    <x v="119"/>
    <x v="0"/>
    <x v="0"/>
    <x v="119"/>
    <x v="0"/>
    <x v="1"/>
    <n v="1270.69"/>
  </r>
  <r>
    <x v="120"/>
    <x v="0"/>
    <x v="0"/>
    <x v="120"/>
    <x v="0"/>
    <x v="1"/>
    <n v="1270.69"/>
  </r>
  <r>
    <x v="121"/>
    <x v="0"/>
    <x v="0"/>
    <x v="121"/>
    <x v="0"/>
    <x v="1"/>
    <n v="1270.69"/>
  </r>
  <r>
    <x v="122"/>
    <x v="0"/>
    <x v="0"/>
    <x v="122"/>
    <x v="0"/>
    <x v="1"/>
    <n v="1270.69"/>
  </r>
  <r>
    <x v="123"/>
    <x v="0"/>
    <x v="0"/>
    <x v="123"/>
    <x v="0"/>
    <x v="1"/>
    <n v="1270.69"/>
  </r>
  <r>
    <x v="124"/>
    <x v="0"/>
    <x v="0"/>
    <x v="124"/>
    <x v="0"/>
    <x v="1"/>
    <n v="1270.69"/>
  </r>
  <r>
    <x v="125"/>
    <x v="0"/>
    <x v="0"/>
    <x v="125"/>
    <x v="0"/>
    <x v="1"/>
    <n v="1270.69"/>
  </r>
  <r>
    <x v="126"/>
    <x v="0"/>
    <x v="0"/>
    <x v="126"/>
    <x v="0"/>
    <x v="1"/>
    <n v="1270.69"/>
  </r>
  <r>
    <x v="127"/>
    <x v="0"/>
    <x v="0"/>
    <x v="127"/>
    <x v="0"/>
    <x v="1"/>
    <n v="1270.69"/>
  </r>
  <r>
    <x v="128"/>
    <x v="0"/>
    <x v="0"/>
    <x v="128"/>
    <x v="0"/>
    <x v="1"/>
    <n v="1270.69"/>
  </r>
  <r>
    <x v="129"/>
    <x v="0"/>
    <x v="0"/>
    <x v="129"/>
    <x v="0"/>
    <x v="1"/>
    <n v="1270.69"/>
  </r>
  <r>
    <x v="130"/>
    <x v="0"/>
    <x v="0"/>
    <x v="130"/>
    <x v="0"/>
    <x v="1"/>
    <n v="1270.69"/>
  </r>
  <r>
    <x v="131"/>
    <x v="0"/>
    <x v="0"/>
    <x v="131"/>
    <x v="0"/>
    <x v="1"/>
    <n v="1270.69"/>
  </r>
  <r>
    <x v="132"/>
    <x v="0"/>
    <x v="0"/>
    <x v="132"/>
    <x v="0"/>
    <x v="1"/>
    <n v="1270.69"/>
  </r>
  <r>
    <x v="133"/>
    <x v="0"/>
    <x v="0"/>
    <x v="133"/>
    <x v="0"/>
    <x v="1"/>
    <n v="1270.69"/>
  </r>
  <r>
    <x v="134"/>
    <x v="0"/>
    <x v="0"/>
    <x v="134"/>
    <x v="0"/>
    <x v="1"/>
    <n v="1270.69"/>
  </r>
  <r>
    <x v="135"/>
    <x v="0"/>
    <x v="0"/>
    <x v="135"/>
    <x v="0"/>
    <x v="1"/>
    <n v="1270.69"/>
  </r>
  <r>
    <x v="136"/>
    <x v="0"/>
    <x v="0"/>
    <x v="136"/>
    <x v="0"/>
    <x v="1"/>
    <n v="1270.69"/>
  </r>
  <r>
    <x v="137"/>
    <x v="0"/>
    <x v="0"/>
    <x v="137"/>
    <x v="0"/>
    <x v="1"/>
    <n v="1270.69"/>
  </r>
  <r>
    <x v="138"/>
    <x v="0"/>
    <x v="0"/>
    <x v="138"/>
    <x v="0"/>
    <x v="1"/>
    <n v="1270.69"/>
  </r>
  <r>
    <x v="139"/>
    <x v="0"/>
    <x v="0"/>
    <x v="139"/>
    <x v="0"/>
    <x v="1"/>
    <n v="1270.69"/>
  </r>
  <r>
    <x v="140"/>
    <x v="0"/>
    <x v="0"/>
    <x v="140"/>
    <x v="0"/>
    <x v="1"/>
    <n v="1270.69"/>
  </r>
  <r>
    <x v="141"/>
    <x v="0"/>
    <x v="0"/>
    <x v="141"/>
    <x v="0"/>
    <x v="1"/>
    <n v="1270.69"/>
  </r>
  <r>
    <x v="142"/>
    <x v="0"/>
    <x v="0"/>
    <x v="142"/>
    <x v="0"/>
    <x v="1"/>
    <n v="1270.69"/>
  </r>
  <r>
    <x v="143"/>
    <x v="0"/>
    <x v="0"/>
    <x v="143"/>
    <x v="0"/>
    <x v="1"/>
    <n v="1270.69"/>
  </r>
  <r>
    <x v="144"/>
    <x v="0"/>
    <x v="0"/>
    <x v="144"/>
    <x v="0"/>
    <x v="1"/>
    <n v="1270.69"/>
  </r>
  <r>
    <x v="145"/>
    <x v="0"/>
    <x v="0"/>
    <x v="145"/>
    <x v="0"/>
    <x v="1"/>
    <n v="1270.69"/>
  </r>
  <r>
    <x v="146"/>
    <x v="0"/>
    <x v="0"/>
    <x v="146"/>
    <x v="0"/>
    <x v="1"/>
    <n v="1270.69"/>
  </r>
  <r>
    <x v="147"/>
    <x v="0"/>
    <x v="0"/>
    <x v="147"/>
    <x v="0"/>
    <x v="1"/>
    <n v="1270.69"/>
  </r>
  <r>
    <x v="148"/>
    <x v="0"/>
    <x v="0"/>
    <x v="148"/>
    <x v="0"/>
    <x v="1"/>
    <n v="1270.69"/>
  </r>
  <r>
    <x v="149"/>
    <x v="0"/>
    <x v="0"/>
    <x v="149"/>
    <x v="0"/>
    <x v="1"/>
    <n v="1270.69"/>
  </r>
  <r>
    <x v="150"/>
    <x v="0"/>
    <x v="0"/>
    <x v="150"/>
    <x v="0"/>
    <x v="1"/>
    <n v="1270.69"/>
  </r>
  <r>
    <x v="151"/>
    <x v="0"/>
    <x v="0"/>
    <x v="151"/>
    <x v="0"/>
    <x v="1"/>
    <n v="1270.69"/>
  </r>
  <r>
    <x v="152"/>
    <x v="0"/>
    <x v="0"/>
    <x v="152"/>
    <x v="0"/>
    <x v="1"/>
    <n v="1270.69"/>
  </r>
  <r>
    <x v="153"/>
    <x v="0"/>
    <x v="0"/>
    <x v="153"/>
    <x v="0"/>
    <x v="1"/>
    <n v="1270.69"/>
  </r>
  <r>
    <x v="154"/>
    <x v="0"/>
    <x v="0"/>
    <x v="154"/>
    <x v="0"/>
    <x v="1"/>
    <n v="1270.69"/>
  </r>
  <r>
    <x v="155"/>
    <x v="0"/>
    <x v="0"/>
    <x v="155"/>
    <x v="0"/>
    <x v="1"/>
    <n v="1270.69"/>
  </r>
  <r>
    <x v="156"/>
    <x v="0"/>
    <x v="0"/>
    <x v="156"/>
    <x v="0"/>
    <x v="1"/>
    <n v="1270.69"/>
  </r>
  <r>
    <x v="157"/>
    <x v="0"/>
    <x v="0"/>
    <x v="157"/>
    <x v="0"/>
    <x v="1"/>
    <n v="1270.69"/>
  </r>
  <r>
    <x v="158"/>
    <x v="0"/>
    <x v="0"/>
    <x v="158"/>
    <x v="0"/>
    <x v="1"/>
    <n v="1270.69"/>
  </r>
  <r>
    <x v="159"/>
    <x v="0"/>
    <x v="0"/>
    <x v="159"/>
    <x v="0"/>
    <x v="1"/>
    <n v="1270.69"/>
  </r>
  <r>
    <x v="160"/>
    <x v="0"/>
    <x v="0"/>
    <x v="160"/>
    <x v="0"/>
    <x v="1"/>
    <n v="1270.69"/>
  </r>
  <r>
    <x v="161"/>
    <x v="0"/>
    <x v="0"/>
    <x v="161"/>
    <x v="0"/>
    <x v="1"/>
    <n v="1270.69"/>
  </r>
  <r>
    <x v="162"/>
    <x v="0"/>
    <x v="0"/>
    <x v="162"/>
    <x v="0"/>
    <x v="1"/>
    <n v="1270.69"/>
  </r>
  <r>
    <x v="163"/>
    <x v="0"/>
    <x v="0"/>
    <x v="163"/>
    <x v="0"/>
    <x v="1"/>
    <n v="1270.69"/>
  </r>
  <r>
    <x v="164"/>
    <x v="0"/>
    <x v="0"/>
    <x v="164"/>
    <x v="0"/>
    <x v="1"/>
    <n v="1270.69"/>
  </r>
  <r>
    <x v="165"/>
    <x v="0"/>
    <x v="0"/>
    <x v="165"/>
    <x v="0"/>
    <x v="1"/>
    <n v="1270.69"/>
  </r>
  <r>
    <x v="166"/>
    <x v="0"/>
    <x v="0"/>
    <x v="166"/>
    <x v="0"/>
    <x v="1"/>
    <n v="1270.69"/>
  </r>
  <r>
    <x v="167"/>
    <x v="0"/>
    <x v="0"/>
    <x v="167"/>
    <x v="0"/>
    <x v="1"/>
    <n v="1270.69"/>
  </r>
  <r>
    <x v="168"/>
    <x v="0"/>
    <x v="0"/>
    <x v="168"/>
    <x v="0"/>
    <x v="1"/>
    <n v="1270.69"/>
  </r>
  <r>
    <x v="169"/>
    <x v="0"/>
    <x v="0"/>
    <x v="169"/>
    <x v="0"/>
    <x v="1"/>
    <n v="1270.69"/>
  </r>
  <r>
    <x v="170"/>
    <x v="0"/>
    <x v="0"/>
    <x v="170"/>
    <x v="0"/>
    <x v="1"/>
    <n v="1270.69"/>
  </r>
  <r>
    <x v="171"/>
    <x v="0"/>
    <x v="0"/>
    <x v="171"/>
    <x v="0"/>
    <x v="1"/>
    <n v="1270.69"/>
  </r>
  <r>
    <x v="172"/>
    <x v="0"/>
    <x v="0"/>
    <x v="172"/>
    <x v="0"/>
    <x v="1"/>
    <n v="1270.69"/>
  </r>
  <r>
    <x v="173"/>
    <x v="0"/>
    <x v="0"/>
    <x v="173"/>
    <x v="0"/>
    <x v="1"/>
    <n v="1270.69"/>
  </r>
  <r>
    <x v="174"/>
    <x v="0"/>
    <x v="0"/>
    <x v="174"/>
    <x v="0"/>
    <x v="1"/>
    <n v="1270.69"/>
  </r>
  <r>
    <x v="175"/>
    <x v="0"/>
    <x v="0"/>
    <x v="175"/>
    <x v="0"/>
    <x v="1"/>
    <n v="1270.69"/>
  </r>
  <r>
    <x v="176"/>
    <x v="0"/>
    <x v="0"/>
    <x v="176"/>
    <x v="0"/>
    <x v="1"/>
    <n v="1270.69"/>
  </r>
  <r>
    <x v="177"/>
    <x v="0"/>
    <x v="0"/>
    <x v="177"/>
    <x v="1"/>
    <x v="1"/>
    <n v="1270.69"/>
  </r>
  <r>
    <x v="178"/>
    <x v="0"/>
    <x v="0"/>
    <x v="178"/>
    <x v="1"/>
    <x v="1"/>
    <n v="1270.69"/>
  </r>
  <r>
    <x v="179"/>
    <x v="0"/>
    <x v="0"/>
    <x v="179"/>
    <x v="1"/>
    <x v="1"/>
    <n v="1270.69"/>
  </r>
  <r>
    <x v="180"/>
    <x v="0"/>
    <x v="0"/>
    <x v="180"/>
    <x v="1"/>
    <x v="1"/>
    <n v="1270.69"/>
  </r>
  <r>
    <x v="181"/>
    <x v="0"/>
    <x v="0"/>
    <x v="181"/>
    <x v="1"/>
    <x v="1"/>
    <n v="1270.69"/>
  </r>
  <r>
    <x v="182"/>
    <x v="0"/>
    <x v="0"/>
    <x v="182"/>
    <x v="1"/>
    <x v="1"/>
    <n v="1270.69"/>
  </r>
  <r>
    <x v="183"/>
    <x v="0"/>
    <x v="0"/>
    <x v="183"/>
    <x v="1"/>
    <x v="1"/>
    <n v="1270.69"/>
  </r>
  <r>
    <x v="184"/>
    <x v="0"/>
    <x v="0"/>
    <x v="184"/>
    <x v="1"/>
    <x v="1"/>
    <n v="1270.69"/>
  </r>
  <r>
    <x v="185"/>
    <x v="0"/>
    <x v="0"/>
    <x v="185"/>
    <x v="1"/>
    <x v="1"/>
    <n v="1270.69"/>
  </r>
  <r>
    <x v="186"/>
    <x v="0"/>
    <x v="0"/>
    <x v="186"/>
    <x v="1"/>
    <x v="1"/>
    <n v="1270.69"/>
  </r>
  <r>
    <x v="187"/>
    <x v="0"/>
    <x v="0"/>
    <x v="187"/>
    <x v="1"/>
    <x v="1"/>
    <n v="1270.69"/>
  </r>
  <r>
    <x v="188"/>
    <x v="0"/>
    <x v="0"/>
    <x v="188"/>
    <x v="1"/>
    <x v="1"/>
    <n v="1270.69"/>
  </r>
  <r>
    <x v="189"/>
    <x v="0"/>
    <x v="0"/>
    <x v="189"/>
    <x v="1"/>
    <x v="1"/>
    <n v="1270.69"/>
  </r>
  <r>
    <x v="190"/>
    <x v="0"/>
    <x v="0"/>
    <x v="190"/>
    <x v="1"/>
    <x v="1"/>
    <n v="1270.69"/>
  </r>
  <r>
    <x v="191"/>
    <x v="0"/>
    <x v="0"/>
    <x v="191"/>
    <x v="1"/>
    <x v="1"/>
    <n v="1270.69"/>
  </r>
  <r>
    <x v="192"/>
    <x v="0"/>
    <x v="0"/>
    <x v="192"/>
    <x v="1"/>
    <x v="1"/>
    <n v="1270.69"/>
  </r>
  <r>
    <x v="193"/>
    <x v="0"/>
    <x v="0"/>
    <x v="193"/>
    <x v="1"/>
    <x v="1"/>
    <n v="1270.69"/>
  </r>
  <r>
    <x v="194"/>
    <x v="0"/>
    <x v="0"/>
    <x v="194"/>
    <x v="1"/>
    <x v="1"/>
    <n v="1270.69"/>
  </r>
  <r>
    <x v="195"/>
    <x v="0"/>
    <x v="0"/>
    <x v="195"/>
    <x v="1"/>
    <x v="1"/>
    <n v="1270.69"/>
  </r>
  <r>
    <x v="196"/>
    <x v="0"/>
    <x v="0"/>
    <x v="196"/>
    <x v="1"/>
    <x v="1"/>
    <n v="1270.69"/>
  </r>
  <r>
    <x v="197"/>
    <x v="0"/>
    <x v="0"/>
    <x v="197"/>
    <x v="1"/>
    <x v="1"/>
    <n v="1270.69"/>
  </r>
  <r>
    <x v="198"/>
    <x v="0"/>
    <x v="0"/>
    <x v="198"/>
    <x v="1"/>
    <x v="1"/>
    <n v="1270.69"/>
  </r>
  <r>
    <x v="199"/>
    <x v="0"/>
    <x v="0"/>
    <x v="199"/>
    <x v="1"/>
    <x v="1"/>
    <n v="1270.69"/>
  </r>
  <r>
    <x v="200"/>
    <x v="0"/>
    <x v="0"/>
    <x v="200"/>
    <x v="1"/>
    <x v="1"/>
    <n v="1270.69"/>
  </r>
  <r>
    <x v="201"/>
    <x v="0"/>
    <x v="0"/>
    <x v="201"/>
    <x v="1"/>
    <x v="1"/>
    <n v="1270.69"/>
  </r>
  <r>
    <x v="202"/>
    <x v="0"/>
    <x v="0"/>
    <x v="202"/>
    <x v="1"/>
    <x v="1"/>
    <n v="1270.69"/>
  </r>
  <r>
    <x v="203"/>
    <x v="0"/>
    <x v="0"/>
    <x v="203"/>
    <x v="1"/>
    <x v="1"/>
    <n v="1270.69"/>
  </r>
  <r>
    <x v="204"/>
    <x v="0"/>
    <x v="0"/>
    <x v="204"/>
    <x v="1"/>
    <x v="1"/>
    <n v="1270.69"/>
  </r>
  <r>
    <x v="205"/>
    <x v="0"/>
    <x v="0"/>
    <x v="205"/>
    <x v="1"/>
    <x v="1"/>
    <n v="1270.69"/>
  </r>
  <r>
    <x v="206"/>
    <x v="0"/>
    <x v="0"/>
    <x v="206"/>
    <x v="1"/>
    <x v="1"/>
    <n v="1270.69"/>
  </r>
  <r>
    <x v="207"/>
    <x v="0"/>
    <x v="0"/>
    <x v="207"/>
    <x v="1"/>
    <x v="1"/>
    <n v="1270.69"/>
  </r>
  <r>
    <x v="208"/>
    <x v="0"/>
    <x v="0"/>
    <x v="208"/>
    <x v="1"/>
    <x v="1"/>
    <n v="1270.69"/>
  </r>
  <r>
    <x v="209"/>
    <x v="0"/>
    <x v="0"/>
    <x v="209"/>
    <x v="1"/>
    <x v="1"/>
    <n v="1270.69"/>
  </r>
  <r>
    <x v="210"/>
    <x v="0"/>
    <x v="0"/>
    <x v="210"/>
    <x v="1"/>
    <x v="1"/>
    <n v="1270.69"/>
  </r>
  <r>
    <x v="211"/>
    <x v="0"/>
    <x v="0"/>
    <x v="211"/>
    <x v="1"/>
    <x v="1"/>
    <n v="1270.69"/>
  </r>
  <r>
    <x v="212"/>
    <x v="0"/>
    <x v="0"/>
    <x v="212"/>
    <x v="1"/>
    <x v="1"/>
    <n v="1270.69"/>
  </r>
  <r>
    <x v="213"/>
    <x v="0"/>
    <x v="0"/>
    <x v="213"/>
    <x v="1"/>
    <x v="1"/>
    <n v="1270.69"/>
  </r>
  <r>
    <x v="214"/>
    <x v="0"/>
    <x v="0"/>
    <x v="214"/>
    <x v="1"/>
    <x v="1"/>
    <n v="1270.69"/>
  </r>
  <r>
    <x v="215"/>
    <x v="0"/>
    <x v="0"/>
    <x v="215"/>
    <x v="1"/>
    <x v="1"/>
    <n v="1270.69"/>
  </r>
  <r>
    <x v="216"/>
    <x v="0"/>
    <x v="0"/>
    <x v="216"/>
    <x v="1"/>
    <x v="1"/>
    <n v="1270.69"/>
  </r>
  <r>
    <x v="217"/>
    <x v="0"/>
    <x v="0"/>
    <x v="217"/>
    <x v="1"/>
    <x v="1"/>
    <n v="1270.69"/>
  </r>
  <r>
    <x v="218"/>
    <x v="0"/>
    <x v="0"/>
    <x v="218"/>
    <x v="1"/>
    <x v="1"/>
    <n v="1270.69"/>
  </r>
  <r>
    <x v="219"/>
    <x v="0"/>
    <x v="0"/>
    <x v="219"/>
    <x v="1"/>
    <x v="1"/>
    <n v="1270.69"/>
  </r>
  <r>
    <x v="220"/>
    <x v="0"/>
    <x v="0"/>
    <x v="220"/>
    <x v="1"/>
    <x v="1"/>
    <n v="1270.69"/>
  </r>
  <r>
    <x v="221"/>
    <x v="0"/>
    <x v="0"/>
    <x v="221"/>
    <x v="1"/>
    <x v="1"/>
    <n v="1270.69"/>
  </r>
  <r>
    <x v="222"/>
    <x v="0"/>
    <x v="0"/>
    <x v="222"/>
    <x v="1"/>
    <x v="1"/>
    <n v="1270.69"/>
  </r>
  <r>
    <x v="223"/>
    <x v="0"/>
    <x v="0"/>
    <x v="223"/>
    <x v="1"/>
    <x v="1"/>
    <n v="1270.69"/>
  </r>
  <r>
    <x v="224"/>
    <x v="0"/>
    <x v="0"/>
    <x v="224"/>
    <x v="1"/>
    <x v="1"/>
    <n v="1270.69"/>
  </r>
  <r>
    <x v="225"/>
    <x v="0"/>
    <x v="0"/>
    <x v="225"/>
    <x v="1"/>
    <x v="1"/>
    <n v="1270.69"/>
  </r>
  <r>
    <x v="226"/>
    <x v="0"/>
    <x v="0"/>
    <x v="226"/>
    <x v="1"/>
    <x v="1"/>
    <n v="1270.69"/>
  </r>
  <r>
    <x v="227"/>
    <x v="0"/>
    <x v="0"/>
    <x v="227"/>
    <x v="1"/>
    <x v="1"/>
    <n v="1270.69"/>
  </r>
  <r>
    <x v="228"/>
    <x v="0"/>
    <x v="0"/>
    <x v="228"/>
    <x v="1"/>
    <x v="1"/>
    <n v="1270.69"/>
  </r>
  <r>
    <x v="229"/>
    <x v="0"/>
    <x v="0"/>
    <x v="229"/>
    <x v="1"/>
    <x v="1"/>
    <n v="1270.69"/>
  </r>
  <r>
    <x v="230"/>
    <x v="0"/>
    <x v="0"/>
    <x v="230"/>
    <x v="1"/>
    <x v="1"/>
    <n v="1270.69"/>
  </r>
  <r>
    <x v="231"/>
    <x v="0"/>
    <x v="0"/>
    <x v="231"/>
    <x v="1"/>
    <x v="1"/>
    <n v="1270.69"/>
  </r>
  <r>
    <x v="232"/>
    <x v="0"/>
    <x v="0"/>
    <x v="232"/>
    <x v="1"/>
    <x v="1"/>
    <n v="1270.69"/>
  </r>
  <r>
    <x v="233"/>
    <x v="0"/>
    <x v="0"/>
    <x v="233"/>
    <x v="1"/>
    <x v="1"/>
    <n v="1270.69"/>
  </r>
  <r>
    <x v="234"/>
    <x v="0"/>
    <x v="0"/>
    <x v="234"/>
    <x v="1"/>
    <x v="1"/>
    <n v="1270.69"/>
  </r>
  <r>
    <x v="235"/>
    <x v="0"/>
    <x v="0"/>
    <x v="235"/>
    <x v="1"/>
    <x v="1"/>
    <n v="1270.69"/>
  </r>
  <r>
    <x v="236"/>
    <x v="0"/>
    <x v="0"/>
    <x v="236"/>
    <x v="1"/>
    <x v="1"/>
    <n v="1270.69"/>
  </r>
  <r>
    <x v="237"/>
    <x v="0"/>
    <x v="0"/>
    <x v="237"/>
    <x v="1"/>
    <x v="1"/>
    <n v="1270.69"/>
  </r>
  <r>
    <x v="238"/>
    <x v="0"/>
    <x v="0"/>
    <x v="238"/>
    <x v="1"/>
    <x v="1"/>
    <n v="1270.69"/>
  </r>
  <r>
    <x v="239"/>
    <x v="0"/>
    <x v="0"/>
    <x v="239"/>
    <x v="1"/>
    <x v="1"/>
    <n v="1270.69"/>
  </r>
  <r>
    <x v="240"/>
    <x v="0"/>
    <x v="0"/>
    <x v="240"/>
    <x v="1"/>
    <x v="1"/>
    <n v="1270.69"/>
  </r>
  <r>
    <x v="241"/>
    <x v="0"/>
    <x v="0"/>
    <x v="241"/>
    <x v="1"/>
    <x v="1"/>
    <n v="1270.69"/>
  </r>
  <r>
    <x v="242"/>
    <x v="0"/>
    <x v="0"/>
    <x v="242"/>
    <x v="1"/>
    <x v="1"/>
    <n v="1270.69"/>
  </r>
  <r>
    <x v="243"/>
    <x v="0"/>
    <x v="0"/>
    <x v="243"/>
    <x v="1"/>
    <x v="1"/>
    <n v="1270.69"/>
  </r>
  <r>
    <x v="244"/>
    <x v="0"/>
    <x v="0"/>
    <x v="244"/>
    <x v="1"/>
    <x v="1"/>
    <n v="1270.69"/>
  </r>
  <r>
    <x v="245"/>
    <x v="0"/>
    <x v="0"/>
    <x v="245"/>
    <x v="1"/>
    <x v="1"/>
    <n v="1270.69"/>
  </r>
  <r>
    <x v="246"/>
    <x v="0"/>
    <x v="0"/>
    <x v="246"/>
    <x v="1"/>
    <x v="1"/>
    <n v="1270.69"/>
  </r>
  <r>
    <x v="247"/>
    <x v="0"/>
    <x v="0"/>
    <x v="247"/>
    <x v="1"/>
    <x v="1"/>
    <n v="1270.69"/>
  </r>
  <r>
    <x v="248"/>
    <x v="0"/>
    <x v="0"/>
    <x v="248"/>
    <x v="1"/>
    <x v="1"/>
    <n v="1270.69"/>
  </r>
  <r>
    <x v="249"/>
    <x v="0"/>
    <x v="0"/>
    <x v="249"/>
    <x v="1"/>
    <x v="1"/>
    <n v="1270.69"/>
  </r>
  <r>
    <x v="250"/>
    <x v="0"/>
    <x v="0"/>
    <x v="250"/>
    <x v="1"/>
    <x v="1"/>
    <n v="1270.69"/>
  </r>
  <r>
    <x v="251"/>
    <x v="0"/>
    <x v="0"/>
    <x v="251"/>
    <x v="1"/>
    <x v="1"/>
    <n v="1270.69"/>
  </r>
  <r>
    <x v="252"/>
    <x v="0"/>
    <x v="0"/>
    <x v="252"/>
    <x v="1"/>
    <x v="1"/>
    <n v="1270.69"/>
  </r>
  <r>
    <x v="253"/>
    <x v="0"/>
    <x v="0"/>
    <x v="253"/>
    <x v="1"/>
    <x v="1"/>
    <n v="1270.69"/>
  </r>
  <r>
    <x v="254"/>
    <x v="0"/>
    <x v="0"/>
    <x v="254"/>
    <x v="1"/>
    <x v="1"/>
    <n v="1270.69"/>
  </r>
  <r>
    <x v="255"/>
    <x v="0"/>
    <x v="0"/>
    <x v="255"/>
    <x v="1"/>
    <x v="1"/>
    <n v="1270.69"/>
  </r>
  <r>
    <x v="256"/>
    <x v="0"/>
    <x v="0"/>
    <x v="256"/>
    <x v="1"/>
    <x v="1"/>
    <n v="1270.69"/>
  </r>
  <r>
    <x v="257"/>
    <x v="0"/>
    <x v="0"/>
    <x v="257"/>
    <x v="1"/>
    <x v="1"/>
    <n v="1270.69"/>
  </r>
  <r>
    <x v="258"/>
    <x v="0"/>
    <x v="0"/>
    <x v="258"/>
    <x v="1"/>
    <x v="1"/>
    <n v="1270.69"/>
  </r>
  <r>
    <x v="259"/>
    <x v="0"/>
    <x v="0"/>
    <x v="259"/>
    <x v="1"/>
    <x v="1"/>
    <n v="1270.69"/>
  </r>
  <r>
    <x v="260"/>
    <x v="0"/>
    <x v="0"/>
    <x v="260"/>
    <x v="1"/>
    <x v="1"/>
    <n v="1270.69"/>
  </r>
  <r>
    <x v="261"/>
    <x v="0"/>
    <x v="0"/>
    <x v="261"/>
    <x v="1"/>
    <x v="1"/>
    <n v="1270.69"/>
  </r>
  <r>
    <x v="262"/>
    <x v="0"/>
    <x v="0"/>
    <x v="262"/>
    <x v="1"/>
    <x v="1"/>
    <n v="1270.69"/>
  </r>
  <r>
    <x v="263"/>
    <x v="0"/>
    <x v="0"/>
    <x v="263"/>
    <x v="1"/>
    <x v="1"/>
    <n v="1270.69"/>
  </r>
  <r>
    <x v="264"/>
    <x v="0"/>
    <x v="0"/>
    <x v="264"/>
    <x v="1"/>
    <x v="1"/>
    <n v="1270.69"/>
  </r>
  <r>
    <x v="265"/>
    <x v="0"/>
    <x v="0"/>
    <x v="265"/>
    <x v="1"/>
    <x v="1"/>
    <n v="1270.69"/>
  </r>
  <r>
    <x v="266"/>
    <x v="0"/>
    <x v="0"/>
    <x v="266"/>
    <x v="1"/>
    <x v="1"/>
    <n v="1270.69"/>
  </r>
  <r>
    <x v="267"/>
    <x v="0"/>
    <x v="0"/>
    <x v="267"/>
    <x v="1"/>
    <x v="0"/>
    <n v="1272.77"/>
  </r>
  <r>
    <x v="268"/>
    <x v="0"/>
    <x v="0"/>
    <x v="268"/>
    <x v="1"/>
    <x v="0"/>
    <n v="1272.77"/>
  </r>
  <r>
    <x v="269"/>
    <x v="0"/>
    <x v="0"/>
    <x v="269"/>
    <x v="1"/>
    <x v="0"/>
    <n v="1272.77"/>
  </r>
  <r>
    <x v="270"/>
    <x v="0"/>
    <x v="0"/>
    <x v="270"/>
    <x v="1"/>
    <x v="0"/>
    <n v="1272.77"/>
  </r>
  <r>
    <x v="271"/>
    <x v="0"/>
    <x v="0"/>
    <x v="271"/>
    <x v="1"/>
    <x v="0"/>
    <n v="1272.77"/>
  </r>
  <r>
    <x v="272"/>
    <x v="0"/>
    <x v="0"/>
    <x v="272"/>
    <x v="1"/>
    <x v="0"/>
    <n v="1272.77"/>
  </r>
  <r>
    <x v="273"/>
    <x v="0"/>
    <x v="0"/>
    <x v="273"/>
    <x v="1"/>
    <x v="0"/>
    <n v="1272.77"/>
  </r>
  <r>
    <x v="274"/>
    <x v="0"/>
    <x v="0"/>
    <x v="274"/>
    <x v="1"/>
    <x v="0"/>
    <n v="1272.77"/>
  </r>
  <r>
    <x v="275"/>
    <x v="0"/>
    <x v="0"/>
    <x v="275"/>
    <x v="1"/>
    <x v="0"/>
    <n v="1272.77"/>
  </r>
  <r>
    <x v="276"/>
    <x v="0"/>
    <x v="0"/>
    <x v="276"/>
    <x v="1"/>
    <x v="0"/>
    <n v="1272.77"/>
  </r>
  <r>
    <x v="277"/>
    <x v="0"/>
    <x v="0"/>
    <x v="277"/>
    <x v="1"/>
    <x v="0"/>
    <n v="1272.77"/>
  </r>
  <r>
    <x v="278"/>
    <x v="0"/>
    <x v="0"/>
    <x v="278"/>
    <x v="1"/>
    <x v="0"/>
    <n v="1272.77"/>
  </r>
  <r>
    <x v="279"/>
    <x v="0"/>
    <x v="0"/>
    <x v="279"/>
    <x v="1"/>
    <x v="0"/>
    <n v="1272.77"/>
  </r>
  <r>
    <x v="280"/>
    <x v="0"/>
    <x v="0"/>
    <x v="280"/>
    <x v="1"/>
    <x v="0"/>
    <n v="1272.77"/>
  </r>
  <r>
    <x v="281"/>
    <x v="0"/>
    <x v="0"/>
    <x v="281"/>
    <x v="1"/>
    <x v="0"/>
    <n v="1272.77"/>
  </r>
  <r>
    <x v="282"/>
    <x v="0"/>
    <x v="0"/>
    <x v="282"/>
    <x v="1"/>
    <x v="0"/>
    <n v="1272.77"/>
  </r>
  <r>
    <x v="283"/>
    <x v="0"/>
    <x v="0"/>
    <x v="283"/>
    <x v="1"/>
    <x v="0"/>
    <n v="1272.77"/>
  </r>
  <r>
    <x v="284"/>
    <x v="0"/>
    <x v="0"/>
    <x v="284"/>
    <x v="1"/>
    <x v="0"/>
    <n v="1272.77"/>
  </r>
  <r>
    <x v="285"/>
    <x v="0"/>
    <x v="0"/>
    <x v="285"/>
    <x v="1"/>
    <x v="0"/>
    <n v="1272.77"/>
  </r>
  <r>
    <x v="286"/>
    <x v="0"/>
    <x v="0"/>
    <x v="286"/>
    <x v="1"/>
    <x v="0"/>
    <n v="1272.77"/>
  </r>
  <r>
    <x v="287"/>
    <x v="0"/>
    <x v="0"/>
    <x v="287"/>
    <x v="1"/>
    <x v="0"/>
    <n v="1272.77"/>
  </r>
  <r>
    <x v="288"/>
    <x v="0"/>
    <x v="0"/>
    <x v="288"/>
    <x v="1"/>
    <x v="0"/>
    <n v="1272.77"/>
  </r>
  <r>
    <x v="289"/>
    <x v="0"/>
    <x v="0"/>
    <x v="289"/>
    <x v="1"/>
    <x v="0"/>
    <n v="1272.77"/>
  </r>
  <r>
    <x v="290"/>
    <x v="0"/>
    <x v="0"/>
    <x v="290"/>
    <x v="1"/>
    <x v="0"/>
    <n v="1272.77"/>
  </r>
  <r>
    <x v="291"/>
    <x v="0"/>
    <x v="0"/>
    <x v="291"/>
    <x v="1"/>
    <x v="0"/>
    <n v="1272.77"/>
  </r>
  <r>
    <x v="292"/>
    <x v="0"/>
    <x v="0"/>
    <x v="292"/>
    <x v="1"/>
    <x v="0"/>
    <n v="1272.77"/>
  </r>
  <r>
    <x v="293"/>
    <x v="0"/>
    <x v="0"/>
    <x v="293"/>
    <x v="1"/>
    <x v="0"/>
    <n v="1272.77"/>
  </r>
  <r>
    <x v="294"/>
    <x v="0"/>
    <x v="0"/>
    <x v="294"/>
    <x v="1"/>
    <x v="0"/>
    <n v="1272.77"/>
  </r>
  <r>
    <x v="295"/>
    <x v="0"/>
    <x v="0"/>
    <x v="295"/>
    <x v="1"/>
    <x v="0"/>
    <n v="1272.77"/>
  </r>
  <r>
    <x v="296"/>
    <x v="0"/>
    <x v="0"/>
    <x v="296"/>
    <x v="1"/>
    <x v="0"/>
    <n v="1272.77"/>
  </r>
  <r>
    <x v="297"/>
    <x v="0"/>
    <x v="0"/>
    <x v="297"/>
    <x v="1"/>
    <x v="0"/>
    <n v="1272.77"/>
  </r>
  <r>
    <x v="298"/>
    <x v="0"/>
    <x v="0"/>
    <x v="298"/>
    <x v="1"/>
    <x v="0"/>
    <n v="1272.77"/>
  </r>
  <r>
    <x v="299"/>
    <x v="0"/>
    <x v="0"/>
    <x v="299"/>
    <x v="1"/>
    <x v="0"/>
    <n v="1272.77"/>
  </r>
  <r>
    <x v="300"/>
    <x v="0"/>
    <x v="0"/>
    <x v="300"/>
    <x v="1"/>
    <x v="0"/>
    <n v="1272.77"/>
  </r>
  <r>
    <x v="301"/>
    <x v="0"/>
    <x v="0"/>
    <x v="301"/>
    <x v="1"/>
    <x v="0"/>
    <n v="1272.77"/>
  </r>
  <r>
    <x v="302"/>
    <x v="0"/>
    <x v="0"/>
    <x v="302"/>
    <x v="1"/>
    <x v="0"/>
    <n v="1272.77"/>
  </r>
  <r>
    <x v="303"/>
    <x v="0"/>
    <x v="0"/>
    <x v="303"/>
    <x v="1"/>
    <x v="0"/>
    <n v="1272.77"/>
  </r>
  <r>
    <x v="304"/>
    <x v="0"/>
    <x v="0"/>
    <x v="304"/>
    <x v="1"/>
    <x v="0"/>
    <n v="1272.77"/>
  </r>
  <r>
    <x v="305"/>
    <x v="0"/>
    <x v="0"/>
    <x v="305"/>
    <x v="1"/>
    <x v="0"/>
    <n v="1272.77"/>
  </r>
  <r>
    <x v="306"/>
    <x v="0"/>
    <x v="0"/>
    <x v="306"/>
    <x v="1"/>
    <x v="0"/>
    <n v="1272.77"/>
  </r>
  <r>
    <x v="307"/>
    <x v="0"/>
    <x v="0"/>
    <x v="307"/>
    <x v="1"/>
    <x v="0"/>
    <n v="1272.77"/>
  </r>
  <r>
    <x v="308"/>
    <x v="0"/>
    <x v="0"/>
    <x v="308"/>
    <x v="1"/>
    <x v="0"/>
    <n v="1272.77"/>
  </r>
  <r>
    <x v="309"/>
    <x v="0"/>
    <x v="0"/>
    <x v="309"/>
    <x v="1"/>
    <x v="0"/>
    <n v="1272.77"/>
  </r>
  <r>
    <x v="310"/>
    <x v="0"/>
    <x v="0"/>
    <x v="310"/>
    <x v="1"/>
    <x v="0"/>
    <n v="1272.77"/>
  </r>
  <r>
    <x v="311"/>
    <x v="0"/>
    <x v="0"/>
    <x v="311"/>
    <x v="1"/>
    <x v="0"/>
    <n v="1272.77"/>
  </r>
  <r>
    <x v="312"/>
    <x v="0"/>
    <x v="0"/>
    <x v="312"/>
    <x v="1"/>
    <x v="0"/>
    <n v="1272.77"/>
  </r>
  <r>
    <x v="313"/>
    <x v="0"/>
    <x v="0"/>
    <x v="313"/>
    <x v="1"/>
    <x v="0"/>
    <n v="1272.77"/>
  </r>
  <r>
    <x v="314"/>
    <x v="0"/>
    <x v="0"/>
    <x v="314"/>
    <x v="1"/>
    <x v="0"/>
    <n v="1272.77"/>
  </r>
  <r>
    <x v="315"/>
    <x v="0"/>
    <x v="0"/>
    <x v="315"/>
    <x v="1"/>
    <x v="0"/>
    <n v="1272.77"/>
  </r>
  <r>
    <x v="316"/>
    <x v="0"/>
    <x v="0"/>
    <x v="316"/>
    <x v="1"/>
    <x v="0"/>
    <n v="1272.77"/>
  </r>
  <r>
    <x v="317"/>
    <x v="0"/>
    <x v="0"/>
    <x v="317"/>
    <x v="1"/>
    <x v="0"/>
    <n v="1272.77"/>
  </r>
  <r>
    <x v="318"/>
    <x v="0"/>
    <x v="0"/>
    <x v="318"/>
    <x v="1"/>
    <x v="0"/>
    <n v="1272.77"/>
  </r>
  <r>
    <x v="319"/>
    <x v="0"/>
    <x v="0"/>
    <x v="319"/>
    <x v="1"/>
    <x v="0"/>
    <n v="1272.77"/>
  </r>
  <r>
    <x v="320"/>
    <x v="0"/>
    <x v="0"/>
    <x v="320"/>
    <x v="1"/>
    <x v="0"/>
    <n v="1272.77"/>
  </r>
  <r>
    <x v="321"/>
    <x v="0"/>
    <x v="0"/>
    <x v="321"/>
    <x v="1"/>
    <x v="0"/>
    <n v="1272.77"/>
  </r>
  <r>
    <x v="322"/>
    <x v="0"/>
    <x v="0"/>
    <x v="322"/>
    <x v="1"/>
    <x v="0"/>
    <n v="1272.77"/>
  </r>
  <r>
    <x v="323"/>
    <x v="0"/>
    <x v="0"/>
    <x v="323"/>
    <x v="1"/>
    <x v="0"/>
    <n v="1272.77"/>
  </r>
  <r>
    <x v="324"/>
    <x v="0"/>
    <x v="0"/>
    <x v="324"/>
    <x v="1"/>
    <x v="0"/>
    <n v="1272.77"/>
  </r>
  <r>
    <x v="325"/>
    <x v="0"/>
    <x v="0"/>
    <x v="325"/>
    <x v="1"/>
    <x v="0"/>
    <n v="1272.77"/>
  </r>
  <r>
    <x v="326"/>
    <x v="0"/>
    <x v="0"/>
    <x v="326"/>
    <x v="1"/>
    <x v="0"/>
    <n v="1272.77"/>
  </r>
  <r>
    <x v="327"/>
    <x v="0"/>
    <x v="0"/>
    <x v="327"/>
    <x v="1"/>
    <x v="0"/>
    <n v="1272.77"/>
  </r>
  <r>
    <x v="328"/>
    <x v="0"/>
    <x v="0"/>
    <x v="328"/>
    <x v="1"/>
    <x v="0"/>
    <n v="1272.77"/>
  </r>
  <r>
    <x v="329"/>
    <x v="0"/>
    <x v="0"/>
    <x v="329"/>
    <x v="1"/>
    <x v="0"/>
    <n v="1272.77"/>
  </r>
  <r>
    <x v="330"/>
    <x v="0"/>
    <x v="0"/>
    <x v="330"/>
    <x v="1"/>
    <x v="0"/>
    <n v="1272.77"/>
  </r>
  <r>
    <x v="331"/>
    <x v="0"/>
    <x v="0"/>
    <x v="331"/>
    <x v="1"/>
    <x v="0"/>
    <n v="1272.77"/>
  </r>
  <r>
    <x v="332"/>
    <x v="0"/>
    <x v="0"/>
    <x v="332"/>
    <x v="1"/>
    <x v="0"/>
    <n v="1272.77"/>
  </r>
  <r>
    <x v="333"/>
    <x v="0"/>
    <x v="0"/>
    <x v="333"/>
    <x v="1"/>
    <x v="0"/>
    <n v="1272.77"/>
  </r>
  <r>
    <x v="334"/>
    <x v="0"/>
    <x v="0"/>
    <x v="334"/>
    <x v="1"/>
    <x v="0"/>
    <n v="1272.77"/>
  </r>
  <r>
    <x v="335"/>
    <x v="0"/>
    <x v="0"/>
    <x v="335"/>
    <x v="1"/>
    <x v="0"/>
    <n v="1272.77"/>
  </r>
  <r>
    <x v="336"/>
    <x v="0"/>
    <x v="0"/>
    <x v="336"/>
    <x v="1"/>
    <x v="0"/>
    <n v="1272.77"/>
  </r>
  <r>
    <x v="337"/>
    <x v="0"/>
    <x v="0"/>
    <x v="337"/>
    <x v="1"/>
    <x v="0"/>
    <n v="1272.77"/>
  </r>
  <r>
    <x v="338"/>
    <x v="0"/>
    <x v="0"/>
    <x v="338"/>
    <x v="1"/>
    <x v="0"/>
    <n v="1272.77"/>
  </r>
  <r>
    <x v="339"/>
    <x v="0"/>
    <x v="0"/>
    <x v="339"/>
    <x v="1"/>
    <x v="0"/>
    <n v="1272.77"/>
  </r>
  <r>
    <x v="340"/>
    <x v="0"/>
    <x v="0"/>
    <x v="340"/>
    <x v="1"/>
    <x v="0"/>
    <n v="1272.77"/>
  </r>
  <r>
    <x v="341"/>
    <x v="0"/>
    <x v="0"/>
    <x v="341"/>
    <x v="1"/>
    <x v="0"/>
    <n v="1272.77"/>
  </r>
  <r>
    <x v="342"/>
    <x v="0"/>
    <x v="0"/>
    <x v="342"/>
    <x v="1"/>
    <x v="0"/>
    <n v="1272.77"/>
  </r>
  <r>
    <x v="343"/>
    <x v="0"/>
    <x v="0"/>
    <x v="343"/>
    <x v="1"/>
    <x v="0"/>
    <n v="1272.77"/>
  </r>
  <r>
    <x v="344"/>
    <x v="0"/>
    <x v="0"/>
    <x v="344"/>
    <x v="1"/>
    <x v="0"/>
    <n v="1272.77"/>
  </r>
  <r>
    <x v="345"/>
    <x v="0"/>
    <x v="0"/>
    <x v="345"/>
    <x v="1"/>
    <x v="0"/>
    <n v="1272.77"/>
  </r>
  <r>
    <x v="346"/>
    <x v="0"/>
    <x v="0"/>
    <x v="346"/>
    <x v="1"/>
    <x v="0"/>
    <n v="1272.77"/>
  </r>
  <r>
    <x v="347"/>
    <x v="0"/>
    <x v="0"/>
    <x v="347"/>
    <x v="1"/>
    <x v="0"/>
    <n v="1272.77"/>
  </r>
  <r>
    <x v="348"/>
    <x v="0"/>
    <x v="0"/>
    <x v="348"/>
    <x v="1"/>
    <x v="0"/>
    <n v="1272.77"/>
  </r>
  <r>
    <x v="349"/>
    <x v="0"/>
    <x v="0"/>
    <x v="349"/>
    <x v="1"/>
    <x v="0"/>
    <n v="1272.77"/>
  </r>
  <r>
    <x v="350"/>
    <x v="0"/>
    <x v="0"/>
    <x v="350"/>
    <x v="1"/>
    <x v="0"/>
    <n v="1272.77"/>
  </r>
  <r>
    <x v="351"/>
    <x v="0"/>
    <x v="0"/>
    <x v="351"/>
    <x v="1"/>
    <x v="0"/>
    <n v="1272.77"/>
  </r>
  <r>
    <x v="352"/>
    <x v="0"/>
    <x v="0"/>
    <x v="352"/>
    <x v="1"/>
    <x v="0"/>
    <n v="1272.77"/>
  </r>
  <r>
    <x v="353"/>
    <x v="0"/>
    <x v="0"/>
    <x v="353"/>
    <x v="1"/>
    <x v="0"/>
    <n v="1272.77"/>
  </r>
  <r>
    <x v="354"/>
    <x v="0"/>
    <x v="0"/>
    <x v="354"/>
    <x v="2"/>
    <x v="2"/>
    <n v="908.94"/>
  </r>
  <r>
    <x v="355"/>
    <x v="0"/>
    <x v="0"/>
    <x v="355"/>
    <x v="2"/>
    <x v="2"/>
    <n v="908.94"/>
  </r>
  <r>
    <x v="356"/>
    <x v="0"/>
    <x v="0"/>
    <x v="356"/>
    <x v="2"/>
    <x v="2"/>
    <n v="908.94"/>
  </r>
  <r>
    <x v="357"/>
    <x v="0"/>
    <x v="0"/>
    <x v="357"/>
    <x v="2"/>
    <x v="2"/>
    <n v="908.94"/>
  </r>
  <r>
    <x v="358"/>
    <x v="0"/>
    <x v="0"/>
    <x v="358"/>
    <x v="2"/>
    <x v="2"/>
    <n v="908.94"/>
  </r>
  <r>
    <x v="359"/>
    <x v="0"/>
    <x v="0"/>
    <x v="359"/>
    <x v="2"/>
    <x v="2"/>
    <n v="908.94"/>
  </r>
  <r>
    <x v="360"/>
    <x v="0"/>
    <x v="0"/>
    <x v="360"/>
    <x v="2"/>
    <x v="2"/>
    <n v="908.94"/>
  </r>
  <r>
    <x v="361"/>
    <x v="0"/>
    <x v="0"/>
    <x v="361"/>
    <x v="2"/>
    <x v="2"/>
    <n v="908.94"/>
  </r>
  <r>
    <x v="362"/>
    <x v="0"/>
    <x v="0"/>
    <x v="362"/>
    <x v="2"/>
    <x v="2"/>
    <n v="908.94"/>
  </r>
  <r>
    <x v="363"/>
    <x v="0"/>
    <x v="0"/>
    <x v="363"/>
    <x v="2"/>
    <x v="2"/>
    <n v="908.94"/>
  </r>
  <r>
    <x v="364"/>
    <x v="0"/>
    <x v="0"/>
    <x v="364"/>
    <x v="2"/>
    <x v="2"/>
    <n v="908.94"/>
  </r>
  <r>
    <x v="365"/>
    <x v="0"/>
    <x v="0"/>
    <x v="365"/>
    <x v="2"/>
    <x v="2"/>
    <n v="908.94"/>
  </r>
  <r>
    <x v="366"/>
    <x v="0"/>
    <x v="0"/>
    <x v="366"/>
    <x v="2"/>
    <x v="2"/>
    <n v="908.94"/>
  </r>
  <r>
    <x v="367"/>
    <x v="0"/>
    <x v="0"/>
    <x v="367"/>
    <x v="2"/>
    <x v="2"/>
    <n v="908.94"/>
  </r>
  <r>
    <x v="368"/>
    <x v="0"/>
    <x v="0"/>
    <x v="368"/>
    <x v="2"/>
    <x v="2"/>
    <n v="908.94"/>
  </r>
  <r>
    <x v="369"/>
    <x v="0"/>
    <x v="0"/>
    <x v="369"/>
    <x v="2"/>
    <x v="2"/>
    <n v="908.94"/>
  </r>
  <r>
    <x v="370"/>
    <x v="0"/>
    <x v="0"/>
    <x v="370"/>
    <x v="2"/>
    <x v="2"/>
    <n v="908.94"/>
  </r>
  <r>
    <x v="371"/>
    <x v="0"/>
    <x v="0"/>
    <x v="371"/>
    <x v="2"/>
    <x v="2"/>
    <n v="908.94"/>
  </r>
  <r>
    <x v="372"/>
    <x v="0"/>
    <x v="0"/>
    <x v="372"/>
    <x v="2"/>
    <x v="2"/>
    <n v="908.94"/>
  </r>
  <r>
    <x v="373"/>
    <x v="0"/>
    <x v="0"/>
    <x v="373"/>
    <x v="2"/>
    <x v="2"/>
    <n v="908.94"/>
  </r>
  <r>
    <x v="374"/>
    <x v="0"/>
    <x v="0"/>
    <x v="374"/>
    <x v="2"/>
    <x v="2"/>
    <n v="908.94"/>
  </r>
  <r>
    <x v="375"/>
    <x v="0"/>
    <x v="0"/>
    <x v="375"/>
    <x v="2"/>
    <x v="2"/>
    <n v="908.94"/>
  </r>
  <r>
    <x v="376"/>
    <x v="0"/>
    <x v="0"/>
    <x v="376"/>
    <x v="2"/>
    <x v="2"/>
    <n v="908.94"/>
  </r>
  <r>
    <x v="377"/>
    <x v="0"/>
    <x v="0"/>
    <x v="377"/>
    <x v="2"/>
    <x v="2"/>
    <n v="908.94"/>
  </r>
  <r>
    <x v="378"/>
    <x v="0"/>
    <x v="0"/>
    <x v="378"/>
    <x v="2"/>
    <x v="2"/>
    <n v="908.94"/>
  </r>
  <r>
    <x v="379"/>
    <x v="0"/>
    <x v="0"/>
    <x v="379"/>
    <x v="2"/>
    <x v="2"/>
    <n v="908.94"/>
  </r>
  <r>
    <x v="380"/>
    <x v="0"/>
    <x v="0"/>
    <x v="380"/>
    <x v="2"/>
    <x v="2"/>
    <n v="908.94"/>
  </r>
  <r>
    <x v="381"/>
    <x v="0"/>
    <x v="0"/>
    <x v="381"/>
    <x v="2"/>
    <x v="2"/>
    <n v="908.94"/>
  </r>
  <r>
    <x v="382"/>
    <x v="0"/>
    <x v="0"/>
    <x v="382"/>
    <x v="2"/>
    <x v="2"/>
    <n v="908.94"/>
  </r>
  <r>
    <x v="383"/>
    <x v="0"/>
    <x v="0"/>
    <x v="383"/>
    <x v="2"/>
    <x v="2"/>
    <n v="908.94"/>
  </r>
  <r>
    <x v="384"/>
    <x v="0"/>
    <x v="0"/>
    <x v="384"/>
    <x v="2"/>
    <x v="2"/>
    <n v="908.94"/>
  </r>
  <r>
    <x v="385"/>
    <x v="0"/>
    <x v="0"/>
    <x v="385"/>
    <x v="2"/>
    <x v="2"/>
    <n v="908.94"/>
  </r>
  <r>
    <x v="386"/>
    <x v="0"/>
    <x v="0"/>
    <x v="386"/>
    <x v="2"/>
    <x v="2"/>
    <n v="908.94"/>
  </r>
  <r>
    <x v="387"/>
    <x v="0"/>
    <x v="0"/>
    <x v="387"/>
    <x v="2"/>
    <x v="2"/>
    <n v="908.94"/>
  </r>
  <r>
    <x v="388"/>
    <x v="0"/>
    <x v="0"/>
    <x v="388"/>
    <x v="2"/>
    <x v="2"/>
    <n v="908.94"/>
  </r>
  <r>
    <x v="389"/>
    <x v="0"/>
    <x v="0"/>
    <x v="389"/>
    <x v="2"/>
    <x v="2"/>
    <n v="908.94"/>
  </r>
  <r>
    <x v="390"/>
    <x v="0"/>
    <x v="0"/>
    <x v="390"/>
    <x v="2"/>
    <x v="2"/>
    <n v="908.94"/>
  </r>
  <r>
    <x v="391"/>
    <x v="0"/>
    <x v="0"/>
    <x v="391"/>
    <x v="2"/>
    <x v="2"/>
    <n v="908.94"/>
  </r>
  <r>
    <x v="392"/>
    <x v="0"/>
    <x v="0"/>
    <x v="392"/>
    <x v="2"/>
    <x v="2"/>
    <n v="908.94"/>
  </r>
  <r>
    <x v="393"/>
    <x v="0"/>
    <x v="0"/>
    <x v="393"/>
    <x v="2"/>
    <x v="2"/>
    <n v="908.94"/>
  </r>
  <r>
    <x v="394"/>
    <x v="0"/>
    <x v="0"/>
    <x v="394"/>
    <x v="2"/>
    <x v="2"/>
    <n v="908.94"/>
  </r>
  <r>
    <x v="395"/>
    <x v="0"/>
    <x v="0"/>
    <x v="395"/>
    <x v="2"/>
    <x v="2"/>
    <n v="908.94"/>
  </r>
  <r>
    <x v="396"/>
    <x v="0"/>
    <x v="0"/>
    <x v="396"/>
    <x v="2"/>
    <x v="2"/>
    <n v="908.94"/>
  </r>
  <r>
    <x v="397"/>
    <x v="0"/>
    <x v="0"/>
    <x v="397"/>
    <x v="2"/>
    <x v="2"/>
    <n v="908.94"/>
  </r>
  <r>
    <x v="398"/>
    <x v="0"/>
    <x v="0"/>
    <x v="398"/>
    <x v="2"/>
    <x v="2"/>
    <n v="908.94"/>
  </r>
  <r>
    <x v="399"/>
    <x v="0"/>
    <x v="0"/>
    <x v="399"/>
    <x v="2"/>
    <x v="2"/>
    <n v="908.94"/>
  </r>
  <r>
    <x v="400"/>
    <x v="0"/>
    <x v="0"/>
    <x v="400"/>
    <x v="2"/>
    <x v="2"/>
    <n v="908.94"/>
  </r>
  <r>
    <x v="401"/>
    <x v="0"/>
    <x v="0"/>
    <x v="401"/>
    <x v="2"/>
    <x v="2"/>
    <n v="908.94"/>
  </r>
  <r>
    <x v="402"/>
    <x v="0"/>
    <x v="0"/>
    <x v="402"/>
    <x v="2"/>
    <x v="2"/>
    <n v="908.94"/>
  </r>
  <r>
    <x v="403"/>
    <x v="0"/>
    <x v="0"/>
    <x v="403"/>
    <x v="2"/>
    <x v="2"/>
    <n v="908.94"/>
  </r>
  <r>
    <x v="404"/>
    <x v="0"/>
    <x v="0"/>
    <x v="404"/>
    <x v="2"/>
    <x v="2"/>
    <n v="908.94"/>
  </r>
  <r>
    <x v="405"/>
    <x v="0"/>
    <x v="0"/>
    <x v="405"/>
    <x v="2"/>
    <x v="2"/>
    <n v="908.94"/>
  </r>
  <r>
    <x v="406"/>
    <x v="0"/>
    <x v="0"/>
    <x v="406"/>
    <x v="2"/>
    <x v="2"/>
    <n v="908.94"/>
  </r>
  <r>
    <x v="407"/>
    <x v="0"/>
    <x v="0"/>
    <x v="407"/>
    <x v="2"/>
    <x v="2"/>
    <n v="908.94"/>
  </r>
  <r>
    <x v="408"/>
    <x v="0"/>
    <x v="0"/>
    <x v="408"/>
    <x v="2"/>
    <x v="2"/>
    <n v="908.94"/>
  </r>
  <r>
    <x v="409"/>
    <x v="0"/>
    <x v="0"/>
    <x v="409"/>
    <x v="2"/>
    <x v="2"/>
    <n v="908.94"/>
  </r>
  <r>
    <x v="410"/>
    <x v="0"/>
    <x v="0"/>
    <x v="410"/>
    <x v="2"/>
    <x v="2"/>
    <n v="908.94"/>
  </r>
  <r>
    <x v="411"/>
    <x v="0"/>
    <x v="0"/>
    <x v="411"/>
    <x v="2"/>
    <x v="2"/>
    <n v="908.94"/>
  </r>
  <r>
    <x v="412"/>
    <x v="0"/>
    <x v="0"/>
    <x v="412"/>
    <x v="2"/>
    <x v="2"/>
    <n v="908.94"/>
  </r>
  <r>
    <x v="413"/>
    <x v="0"/>
    <x v="0"/>
    <x v="413"/>
    <x v="2"/>
    <x v="2"/>
    <n v="908.94"/>
  </r>
  <r>
    <x v="414"/>
    <x v="0"/>
    <x v="0"/>
    <x v="414"/>
    <x v="2"/>
    <x v="2"/>
    <n v="908.94"/>
  </r>
  <r>
    <x v="415"/>
    <x v="0"/>
    <x v="0"/>
    <x v="415"/>
    <x v="2"/>
    <x v="2"/>
    <n v="908.94"/>
  </r>
  <r>
    <x v="416"/>
    <x v="0"/>
    <x v="0"/>
    <x v="416"/>
    <x v="2"/>
    <x v="2"/>
    <n v="908.94"/>
  </r>
  <r>
    <x v="417"/>
    <x v="0"/>
    <x v="0"/>
    <x v="417"/>
    <x v="2"/>
    <x v="2"/>
    <n v="908.94"/>
  </r>
  <r>
    <x v="418"/>
    <x v="0"/>
    <x v="0"/>
    <x v="418"/>
    <x v="2"/>
    <x v="2"/>
    <n v="908.94"/>
  </r>
  <r>
    <x v="419"/>
    <x v="0"/>
    <x v="0"/>
    <x v="419"/>
    <x v="2"/>
    <x v="2"/>
    <n v="908.94"/>
  </r>
  <r>
    <x v="420"/>
    <x v="0"/>
    <x v="0"/>
    <x v="420"/>
    <x v="2"/>
    <x v="2"/>
    <n v="908.94"/>
  </r>
  <r>
    <x v="421"/>
    <x v="0"/>
    <x v="0"/>
    <x v="421"/>
    <x v="2"/>
    <x v="2"/>
    <n v="908.94"/>
  </r>
  <r>
    <x v="422"/>
    <x v="0"/>
    <x v="0"/>
    <x v="422"/>
    <x v="2"/>
    <x v="2"/>
    <n v="908.94"/>
  </r>
  <r>
    <x v="423"/>
    <x v="0"/>
    <x v="0"/>
    <x v="423"/>
    <x v="2"/>
    <x v="2"/>
    <n v="908.94"/>
  </r>
  <r>
    <x v="424"/>
    <x v="0"/>
    <x v="0"/>
    <x v="424"/>
    <x v="2"/>
    <x v="2"/>
    <n v="908.94"/>
  </r>
  <r>
    <x v="425"/>
    <x v="0"/>
    <x v="0"/>
    <x v="425"/>
    <x v="2"/>
    <x v="2"/>
    <n v="908.94"/>
  </r>
  <r>
    <x v="426"/>
    <x v="0"/>
    <x v="0"/>
    <x v="426"/>
    <x v="2"/>
    <x v="2"/>
    <n v="908.94"/>
  </r>
  <r>
    <x v="427"/>
    <x v="0"/>
    <x v="0"/>
    <x v="427"/>
    <x v="2"/>
    <x v="2"/>
    <n v="908.94"/>
  </r>
  <r>
    <x v="428"/>
    <x v="0"/>
    <x v="0"/>
    <x v="428"/>
    <x v="2"/>
    <x v="2"/>
    <n v="908.94"/>
  </r>
  <r>
    <x v="429"/>
    <x v="0"/>
    <x v="0"/>
    <x v="429"/>
    <x v="2"/>
    <x v="2"/>
    <n v="908.94"/>
  </r>
  <r>
    <x v="430"/>
    <x v="0"/>
    <x v="0"/>
    <x v="430"/>
    <x v="2"/>
    <x v="2"/>
    <n v="908.94"/>
  </r>
  <r>
    <x v="431"/>
    <x v="0"/>
    <x v="0"/>
    <x v="431"/>
    <x v="2"/>
    <x v="2"/>
    <n v="908.94"/>
  </r>
  <r>
    <x v="432"/>
    <x v="0"/>
    <x v="0"/>
    <x v="432"/>
    <x v="2"/>
    <x v="2"/>
    <n v="908.94"/>
  </r>
  <r>
    <x v="433"/>
    <x v="0"/>
    <x v="0"/>
    <x v="433"/>
    <x v="2"/>
    <x v="2"/>
    <n v="908.94"/>
  </r>
  <r>
    <x v="434"/>
    <x v="0"/>
    <x v="0"/>
    <x v="434"/>
    <x v="2"/>
    <x v="2"/>
    <n v="908.94"/>
  </r>
  <r>
    <x v="435"/>
    <x v="0"/>
    <x v="0"/>
    <x v="435"/>
    <x v="2"/>
    <x v="2"/>
    <n v="908.94"/>
  </r>
  <r>
    <x v="436"/>
    <x v="0"/>
    <x v="0"/>
    <x v="436"/>
    <x v="2"/>
    <x v="2"/>
    <n v="908.94"/>
  </r>
  <r>
    <x v="437"/>
    <x v="0"/>
    <x v="0"/>
    <x v="437"/>
    <x v="2"/>
    <x v="2"/>
    <n v="908.94"/>
  </r>
  <r>
    <x v="438"/>
    <x v="0"/>
    <x v="0"/>
    <x v="438"/>
    <x v="2"/>
    <x v="2"/>
    <n v="908.94"/>
  </r>
  <r>
    <x v="439"/>
    <x v="0"/>
    <x v="0"/>
    <x v="439"/>
    <x v="2"/>
    <x v="2"/>
    <n v="908.94"/>
  </r>
  <r>
    <x v="440"/>
    <x v="0"/>
    <x v="0"/>
    <x v="440"/>
    <x v="2"/>
    <x v="2"/>
    <n v="908.94"/>
  </r>
  <r>
    <x v="441"/>
    <x v="0"/>
    <x v="0"/>
    <x v="441"/>
    <x v="2"/>
    <x v="3"/>
    <n v="907.44"/>
  </r>
  <r>
    <x v="442"/>
    <x v="0"/>
    <x v="0"/>
    <x v="442"/>
    <x v="2"/>
    <x v="3"/>
    <n v="907.44"/>
  </r>
  <r>
    <x v="443"/>
    <x v="0"/>
    <x v="0"/>
    <x v="443"/>
    <x v="2"/>
    <x v="3"/>
    <n v="907.44"/>
  </r>
  <r>
    <x v="444"/>
    <x v="0"/>
    <x v="0"/>
    <x v="444"/>
    <x v="2"/>
    <x v="3"/>
    <n v="907.44"/>
  </r>
  <r>
    <x v="445"/>
    <x v="0"/>
    <x v="0"/>
    <x v="445"/>
    <x v="2"/>
    <x v="3"/>
    <n v="907.44"/>
  </r>
  <r>
    <x v="446"/>
    <x v="0"/>
    <x v="0"/>
    <x v="446"/>
    <x v="2"/>
    <x v="3"/>
    <n v="907.44"/>
  </r>
  <r>
    <x v="447"/>
    <x v="0"/>
    <x v="0"/>
    <x v="447"/>
    <x v="2"/>
    <x v="3"/>
    <n v="907.44"/>
  </r>
  <r>
    <x v="448"/>
    <x v="0"/>
    <x v="0"/>
    <x v="448"/>
    <x v="2"/>
    <x v="3"/>
    <n v="907.44"/>
  </r>
  <r>
    <x v="449"/>
    <x v="0"/>
    <x v="0"/>
    <x v="449"/>
    <x v="2"/>
    <x v="3"/>
    <n v="907.44"/>
  </r>
  <r>
    <x v="450"/>
    <x v="0"/>
    <x v="0"/>
    <x v="450"/>
    <x v="2"/>
    <x v="3"/>
    <n v="907.44"/>
  </r>
  <r>
    <x v="451"/>
    <x v="0"/>
    <x v="0"/>
    <x v="451"/>
    <x v="2"/>
    <x v="3"/>
    <n v="907.44"/>
  </r>
  <r>
    <x v="452"/>
    <x v="0"/>
    <x v="0"/>
    <x v="452"/>
    <x v="2"/>
    <x v="3"/>
    <n v="907.44"/>
  </r>
  <r>
    <x v="453"/>
    <x v="0"/>
    <x v="0"/>
    <x v="453"/>
    <x v="2"/>
    <x v="3"/>
    <n v="907.44"/>
  </r>
  <r>
    <x v="454"/>
    <x v="0"/>
    <x v="0"/>
    <x v="454"/>
    <x v="2"/>
    <x v="3"/>
    <n v="907.44"/>
  </r>
  <r>
    <x v="455"/>
    <x v="0"/>
    <x v="0"/>
    <x v="455"/>
    <x v="2"/>
    <x v="3"/>
    <n v="907.44"/>
  </r>
  <r>
    <x v="456"/>
    <x v="0"/>
    <x v="0"/>
    <x v="456"/>
    <x v="2"/>
    <x v="3"/>
    <n v="907.44"/>
  </r>
  <r>
    <x v="457"/>
    <x v="0"/>
    <x v="0"/>
    <x v="457"/>
    <x v="2"/>
    <x v="3"/>
    <n v="907.44"/>
  </r>
  <r>
    <x v="458"/>
    <x v="0"/>
    <x v="0"/>
    <x v="458"/>
    <x v="2"/>
    <x v="3"/>
    <n v="907.44"/>
  </r>
  <r>
    <x v="459"/>
    <x v="0"/>
    <x v="0"/>
    <x v="459"/>
    <x v="2"/>
    <x v="3"/>
    <n v="907.44"/>
  </r>
  <r>
    <x v="460"/>
    <x v="0"/>
    <x v="0"/>
    <x v="460"/>
    <x v="2"/>
    <x v="3"/>
    <n v="907.44"/>
  </r>
  <r>
    <x v="461"/>
    <x v="0"/>
    <x v="0"/>
    <x v="461"/>
    <x v="2"/>
    <x v="3"/>
    <n v="907.44"/>
  </r>
  <r>
    <x v="462"/>
    <x v="0"/>
    <x v="0"/>
    <x v="462"/>
    <x v="2"/>
    <x v="3"/>
    <n v="907.44"/>
  </r>
  <r>
    <x v="463"/>
    <x v="0"/>
    <x v="0"/>
    <x v="463"/>
    <x v="2"/>
    <x v="3"/>
    <n v="907.44"/>
  </r>
  <r>
    <x v="464"/>
    <x v="0"/>
    <x v="0"/>
    <x v="464"/>
    <x v="2"/>
    <x v="3"/>
    <n v="907.44"/>
  </r>
  <r>
    <x v="465"/>
    <x v="0"/>
    <x v="0"/>
    <x v="465"/>
    <x v="2"/>
    <x v="3"/>
    <n v="907.44"/>
  </r>
  <r>
    <x v="466"/>
    <x v="0"/>
    <x v="0"/>
    <x v="466"/>
    <x v="2"/>
    <x v="3"/>
    <n v="907.44"/>
  </r>
  <r>
    <x v="467"/>
    <x v="0"/>
    <x v="0"/>
    <x v="467"/>
    <x v="2"/>
    <x v="3"/>
    <n v="907.44"/>
  </r>
  <r>
    <x v="468"/>
    <x v="0"/>
    <x v="0"/>
    <x v="468"/>
    <x v="2"/>
    <x v="3"/>
    <n v="907.44"/>
  </r>
  <r>
    <x v="469"/>
    <x v="0"/>
    <x v="0"/>
    <x v="469"/>
    <x v="2"/>
    <x v="3"/>
    <n v="907.44"/>
  </r>
  <r>
    <x v="470"/>
    <x v="0"/>
    <x v="0"/>
    <x v="470"/>
    <x v="2"/>
    <x v="3"/>
    <n v="907.44"/>
  </r>
  <r>
    <x v="471"/>
    <x v="0"/>
    <x v="0"/>
    <x v="471"/>
    <x v="2"/>
    <x v="3"/>
    <n v="907.44"/>
  </r>
  <r>
    <x v="472"/>
    <x v="0"/>
    <x v="0"/>
    <x v="472"/>
    <x v="2"/>
    <x v="3"/>
    <n v="907.44"/>
  </r>
  <r>
    <x v="473"/>
    <x v="0"/>
    <x v="0"/>
    <x v="473"/>
    <x v="2"/>
    <x v="3"/>
    <n v="907.44"/>
  </r>
  <r>
    <x v="474"/>
    <x v="0"/>
    <x v="0"/>
    <x v="474"/>
    <x v="2"/>
    <x v="3"/>
    <n v="907.44"/>
  </r>
  <r>
    <x v="475"/>
    <x v="0"/>
    <x v="0"/>
    <x v="475"/>
    <x v="2"/>
    <x v="3"/>
    <n v="907.44"/>
  </r>
  <r>
    <x v="476"/>
    <x v="0"/>
    <x v="0"/>
    <x v="476"/>
    <x v="2"/>
    <x v="3"/>
    <n v="907.44"/>
  </r>
  <r>
    <x v="477"/>
    <x v="0"/>
    <x v="0"/>
    <x v="477"/>
    <x v="2"/>
    <x v="3"/>
    <n v="907.44"/>
  </r>
  <r>
    <x v="478"/>
    <x v="0"/>
    <x v="0"/>
    <x v="478"/>
    <x v="2"/>
    <x v="3"/>
    <n v="907.44"/>
  </r>
  <r>
    <x v="479"/>
    <x v="0"/>
    <x v="0"/>
    <x v="479"/>
    <x v="2"/>
    <x v="3"/>
    <n v="907.44"/>
  </r>
  <r>
    <x v="480"/>
    <x v="0"/>
    <x v="0"/>
    <x v="480"/>
    <x v="2"/>
    <x v="3"/>
    <n v="907.44"/>
  </r>
  <r>
    <x v="481"/>
    <x v="0"/>
    <x v="0"/>
    <x v="481"/>
    <x v="2"/>
    <x v="3"/>
    <n v="907.44"/>
  </r>
  <r>
    <x v="482"/>
    <x v="0"/>
    <x v="0"/>
    <x v="482"/>
    <x v="2"/>
    <x v="3"/>
    <n v="907.44"/>
  </r>
  <r>
    <x v="483"/>
    <x v="0"/>
    <x v="0"/>
    <x v="483"/>
    <x v="2"/>
    <x v="3"/>
    <n v="907.44"/>
  </r>
  <r>
    <x v="484"/>
    <x v="0"/>
    <x v="0"/>
    <x v="484"/>
    <x v="2"/>
    <x v="3"/>
    <n v="907.44"/>
  </r>
  <r>
    <x v="485"/>
    <x v="0"/>
    <x v="0"/>
    <x v="485"/>
    <x v="2"/>
    <x v="3"/>
    <n v="907.44"/>
  </r>
  <r>
    <x v="486"/>
    <x v="0"/>
    <x v="0"/>
    <x v="486"/>
    <x v="2"/>
    <x v="3"/>
    <n v="907.44"/>
  </r>
  <r>
    <x v="487"/>
    <x v="0"/>
    <x v="0"/>
    <x v="487"/>
    <x v="2"/>
    <x v="3"/>
    <n v="907.44"/>
  </r>
  <r>
    <x v="488"/>
    <x v="0"/>
    <x v="0"/>
    <x v="488"/>
    <x v="2"/>
    <x v="3"/>
    <n v="907.44"/>
  </r>
  <r>
    <x v="489"/>
    <x v="0"/>
    <x v="0"/>
    <x v="489"/>
    <x v="2"/>
    <x v="3"/>
    <n v="907.44"/>
  </r>
  <r>
    <x v="490"/>
    <x v="0"/>
    <x v="0"/>
    <x v="490"/>
    <x v="2"/>
    <x v="3"/>
    <n v="907.44"/>
  </r>
  <r>
    <x v="491"/>
    <x v="0"/>
    <x v="0"/>
    <x v="491"/>
    <x v="2"/>
    <x v="3"/>
    <n v="907.44"/>
  </r>
  <r>
    <x v="492"/>
    <x v="0"/>
    <x v="0"/>
    <x v="492"/>
    <x v="2"/>
    <x v="3"/>
    <n v="907.44"/>
  </r>
  <r>
    <x v="493"/>
    <x v="0"/>
    <x v="0"/>
    <x v="493"/>
    <x v="2"/>
    <x v="3"/>
    <n v="907.44"/>
  </r>
  <r>
    <x v="494"/>
    <x v="0"/>
    <x v="0"/>
    <x v="494"/>
    <x v="2"/>
    <x v="3"/>
    <n v="907.44"/>
  </r>
  <r>
    <x v="495"/>
    <x v="0"/>
    <x v="0"/>
    <x v="495"/>
    <x v="2"/>
    <x v="3"/>
    <n v="907.44"/>
  </r>
  <r>
    <x v="496"/>
    <x v="0"/>
    <x v="0"/>
    <x v="496"/>
    <x v="2"/>
    <x v="3"/>
    <n v="907.44"/>
  </r>
  <r>
    <x v="497"/>
    <x v="0"/>
    <x v="0"/>
    <x v="497"/>
    <x v="2"/>
    <x v="3"/>
    <n v="907.44"/>
  </r>
  <r>
    <x v="498"/>
    <x v="0"/>
    <x v="0"/>
    <x v="498"/>
    <x v="2"/>
    <x v="3"/>
    <n v="907.44"/>
  </r>
  <r>
    <x v="499"/>
    <x v="0"/>
    <x v="0"/>
    <x v="499"/>
    <x v="2"/>
    <x v="3"/>
    <n v="907.44"/>
  </r>
  <r>
    <x v="500"/>
    <x v="0"/>
    <x v="0"/>
    <x v="500"/>
    <x v="2"/>
    <x v="3"/>
    <n v="907.44"/>
  </r>
  <r>
    <x v="501"/>
    <x v="0"/>
    <x v="0"/>
    <x v="501"/>
    <x v="2"/>
    <x v="3"/>
    <n v="907.44"/>
  </r>
  <r>
    <x v="502"/>
    <x v="0"/>
    <x v="0"/>
    <x v="502"/>
    <x v="2"/>
    <x v="3"/>
    <n v="907.44"/>
  </r>
  <r>
    <x v="503"/>
    <x v="0"/>
    <x v="0"/>
    <x v="503"/>
    <x v="2"/>
    <x v="3"/>
    <n v="907.44"/>
  </r>
  <r>
    <x v="504"/>
    <x v="0"/>
    <x v="0"/>
    <x v="504"/>
    <x v="2"/>
    <x v="3"/>
    <n v="907.44"/>
  </r>
  <r>
    <x v="505"/>
    <x v="0"/>
    <x v="0"/>
    <x v="505"/>
    <x v="2"/>
    <x v="3"/>
    <n v="907.44"/>
  </r>
  <r>
    <x v="506"/>
    <x v="0"/>
    <x v="0"/>
    <x v="506"/>
    <x v="2"/>
    <x v="3"/>
    <n v="907.44"/>
  </r>
  <r>
    <x v="507"/>
    <x v="0"/>
    <x v="0"/>
    <x v="507"/>
    <x v="2"/>
    <x v="3"/>
    <n v="907.44"/>
  </r>
  <r>
    <x v="508"/>
    <x v="0"/>
    <x v="0"/>
    <x v="508"/>
    <x v="2"/>
    <x v="3"/>
    <n v="907.44"/>
  </r>
  <r>
    <x v="509"/>
    <x v="0"/>
    <x v="0"/>
    <x v="509"/>
    <x v="2"/>
    <x v="3"/>
    <n v="907.44"/>
  </r>
  <r>
    <x v="510"/>
    <x v="0"/>
    <x v="0"/>
    <x v="510"/>
    <x v="2"/>
    <x v="3"/>
    <n v="907.44"/>
  </r>
  <r>
    <x v="511"/>
    <x v="0"/>
    <x v="0"/>
    <x v="511"/>
    <x v="2"/>
    <x v="3"/>
    <n v="907.44"/>
  </r>
  <r>
    <x v="512"/>
    <x v="0"/>
    <x v="0"/>
    <x v="512"/>
    <x v="2"/>
    <x v="3"/>
    <n v="907.44"/>
  </r>
  <r>
    <x v="513"/>
    <x v="0"/>
    <x v="0"/>
    <x v="513"/>
    <x v="2"/>
    <x v="3"/>
    <n v="907.44"/>
  </r>
  <r>
    <x v="514"/>
    <x v="0"/>
    <x v="0"/>
    <x v="514"/>
    <x v="2"/>
    <x v="3"/>
    <n v="907.44"/>
  </r>
  <r>
    <x v="515"/>
    <x v="0"/>
    <x v="0"/>
    <x v="515"/>
    <x v="2"/>
    <x v="3"/>
    <n v="907.44"/>
  </r>
  <r>
    <x v="516"/>
    <x v="0"/>
    <x v="0"/>
    <x v="516"/>
    <x v="2"/>
    <x v="3"/>
    <n v="907.44"/>
  </r>
  <r>
    <x v="517"/>
    <x v="0"/>
    <x v="0"/>
    <x v="517"/>
    <x v="2"/>
    <x v="3"/>
    <n v="907.44"/>
  </r>
  <r>
    <x v="518"/>
    <x v="0"/>
    <x v="0"/>
    <x v="518"/>
    <x v="2"/>
    <x v="3"/>
    <n v="907.44"/>
  </r>
  <r>
    <x v="519"/>
    <x v="0"/>
    <x v="0"/>
    <x v="519"/>
    <x v="2"/>
    <x v="3"/>
    <n v="907.44"/>
  </r>
  <r>
    <x v="520"/>
    <x v="0"/>
    <x v="0"/>
    <x v="520"/>
    <x v="2"/>
    <x v="3"/>
    <n v="907.44"/>
  </r>
  <r>
    <x v="521"/>
    <x v="0"/>
    <x v="0"/>
    <x v="521"/>
    <x v="2"/>
    <x v="3"/>
    <n v="907.44"/>
  </r>
  <r>
    <x v="522"/>
    <x v="0"/>
    <x v="0"/>
    <x v="522"/>
    <x v="2"/>
    <x v="3"/>
    <n v="907.44"/>
  </r>
  <r>
    <x v="523"/>
    <x v="0"/>
    <x v="0"/>
    <x v="523"/>
    <x v="2"/>
    <x v="3"/>
    <n v="907.44"/>
  </r>
  <r>
    <x v="524"/>
    <x v="0"/>
    <x v="0"/>
    <x v="524"/>
    <x v="2"/>
    <x v="3"/>
    <n v="907.44"/>
  </r>
  <r>
    <x v="525"/>
    <x v="0"/>
    <x v="0"/>
    <x v="525"/>
    <x v="2"/>
    <x v="3"/>
    <n v="907.44"/>
  </r>
  <r>
    <x v="526"/>
    <x v="0"/>
    <x v="0"/>
    <x v="526"/>
    <x v="2"/>
    <x v="3"/>
    <n v="907.44"/>
  </r>
  <r>
    <x v="527"/>
    <x v="0"/>
    <x v="0"/>
    <x v="527"/>
    <x v="2"/>
    <x v="3"/>
    <n v="907.44"/>
  </r>
  <r>
    <x v="528"/>
    <x v="0"/>
    <x v="0"/>
    <x v="528"/>
    <x v="2"/>
    <x v="3"/>
    <n v="907.44"/>
  </r>
  <r>
    <x v="529"/>
    <x v="0"/>
    <x v="0"/>
    <x v="529"/>
    <x v="2"/>
    <x v="3"/>
    <n v="907.44"/>
  </r>
  <r>
    <x v="530"/>
    <x v="0"/>
    <x v="0"/>
    <x v="530"/>
    <x v="2"/>
    <x v="3"/>
    <n v="907.44"/>
  </r>
  <r>
    <x v="531"/>
    <x v="0"/>
    <x v="0"/>
    <x v="531"/>
    <x v="3"/>
    <x v="3"/>
    <n v="907.44"/>
  </r>
  <r>
    <x v="532"/>
    <x v="0"/>
    <x v="0"/>
    <x v="532"/>
    <x v="3"/>
    <x v="3"/>
    <n v="907.44"/>
  </r>
  <r>
    <x v="533"/>
    <x v="0"/>
    <x v="0"/>
    <x v="533"/>
    <x v="3"/>
    <x v="3"/>
    <n v="907.44"/>
  </r>
  <r>
    <x v="534"/>
    <x v="0"/>
    <x v="0"/>
    <x v="534"/>
    <x v="3"/>
    <x v="3"/>
    <n v="907.44"/>
  </r>
  <r>
    <x v="535"/>
    <x v="0"/>
    <x v="0"/>
    <x v="535"/>
    <x v="3"/>
    <x v="3"/>
    <n v="907.44"/>
  </r>
  <r>
    <x v="536"/>
    <x v="0"/>
    <x v="0"/>
    <x v="536"/>
    <x v="3"/>
    <x v="3"/>
    <n v="907.44"/>
  </r>
  <r>
    <x v="537"/>
    <x v="0"/>
    <x v="0"/>
    <x v="537"/>
    <x v="3"/>
    <x v="3"/>
    <n v="907.44"/>
  </r>
  <r>
    <x v="538"/>
    <x v="0"/>
    <x v="0"/>
    <x v="538"/>
    <x v="3"/>
    <x v="3"/>
    <n v="907.44"/>
  </r>
  <r>
    <x v="539"/>
    <x v="0"/>
    <x v="0"/>
    <x v="539"/>
    <x v="3"/>
    <x v="3"/>
    <n v="907.44"/>
  </r>
  <r>
    <x v="540"/>
    <x v="0"/>
    <x v="0"/>
    <x v="540"/>
    <x v="3"/>
    <x v="3"/>
    <n v="907.44"/>
  </r>
  <r>
    <x v="541"/>
    <x v="0"/>
    <x v="0"/>
    <x v="541"/>
    <x v="3"/>
    <x v="3"/>
    <n v="907.44"/>
  </r>
  <r>
    <x v="542"/>
    <x v="0"/>
    <x v="0"/>
    <x v="542"/>
    <x v="3"/>
    <x v="3"/>
    <n v="907.44"/>
  </r>
  <r>
    <x v="543"/>
    <x v="0"/>
    <x v="0"/>
    <x v="543"/>
    <x v="3"/>
    <x v="3"/>
    <n v="907.44"/>
  </r>
  <r>
    <x v="544"/>
    <x v="0"/>
    <x v="0"/>
    <x v="544"/>
    <x v="3"/>
    <x v="3"/>
    <n v="907.44"/>
  </r>
  <r>
    <x v="545"/>
    <x v="0"/>
    <x v="0"/>
    <x v="545"/>
    <x v="3"/>
    <x v="3"/>
    <n v="907.44"/>
  </r>
  <r>
    <x v="546"/>
    <x v="0"/>
    <x v="0"/>
    <x v="546"/>
    <x v="3"/>
    <x v="3"/>
    <n v="907.44"/>
  </r>
  <r>
    <x v="547"/>
    <x v="0"/>
    <x v="0"/>
    <x v="547"/>
    <x v="3"/>
    <x v="3"/>
    <n v="907.44"/>
  </r>
  <r>
    <x v="548"/>
    <x v="0"/>
    <x v="0"/>
    <x v="548"/>
    <x v="3"/>
    <x v="3"/>
    <n v="907.44"/>
  </r>
  <r>
    <x v="549"/>
    <x v="0"/>
    <x v="0"/>
    <x v="549"/>
    <x v="3"/>
    <x v="3"/>
    <n v="907.44"/>
  </r>
  <r>
    <x v="550"/>
    <x v="0"/>
    <x v="0"/>
    <x v="550"/>
    <x v="3"/>
    <x v="3"/>
    <n v="907.44"/>
  </r>
  <r>
    <x v="551"/>
    <x v="0"/>
    <x v="0"/>
    <x v="551"/>
    <x v="3"/>
    <x v="3"/>
    <n v="907.44"/>
  </r>
  <r>
    <x v="552"/>
    <x v="0"/>
    <x v="0"/>
    <x v="552"/>
    <x v="3"/>
    <x v="3"/>
    <n v="907.44"/>
  </r>
  <r>
    <x v="553"/>
    <x v="0"/>
    <x v="0"/>
    <x v="553"/>
    <x v="3"/>
    <x v="3"/>
    <n v="907.44"/>
  </r>
  <r>
    <x v="554"/>
    <x v="0"/>
    <x v="0"/>
    <x v="554"/>
    <x v="3"/>
    <x v="3"/>
    <n v="907.44"/>
  </r>
  <r>
    <x v="555"/>
    <x v="0"/>
    <x v="0"/>
    <x v="555"/>
    <x v="3"/>
    <x v="3"/>
    <n v="907.44"/>
  </r>
  <r>
    <x v="556"/>
    <x v="0"/>
    <x v="0"/>
    <x v="556"/>
    <x v="3"/>
    <x v="3"/>
    <n v="907.44"/>
  </r>
  <r>
    <x v="557"/>
    <x v="0"/>
    <x v="0"/>
    <x v="557"/>
    <x v="3"/>
    <x v="3"/>
    <n v="907.44"/>
  </r>
  <r>
    <x v="558"/>
    <x v="0"/>
    <x v="0"/>
    <x v="558"/>
    <x v="3"/>
    <x v="3"/>
    <n v="907.44"/>
  </r>
  <r>
    <x v="559"/>
    <x v="0"/>
    <x v="0"/>
    <x v="559"/>
    <x v="3"/>
    <x v="3"/>
    <n v="907.44"/>
  </r>
  <r>
    <x v="560"/>
    <x v="0"/>
    <x v="0"/>
    <x v="560"/>
    <x v="3"/>
    <x v="3"/>
    <n v="907.44"/>
  </r>
  <r>
    <x v="561"/>
    <x v="0"/>
    <x v="0"/>
    <x v="561"/>
    <x v="3"/>
    <x v="3"/>
    <n v="907.44"/>
  </r>
  <r>
    <x v="562"/>
    <x v="0"/>
    <x v="0"/>
    <x v="562"/>
    <x v="3"/>
    <x v="3"/>
    <n v="907.44"/>
  </r>
  <r>
    <x v="563"/>
    <x v="0"/>
    <x v="0"/>
    <x v="563"/>
    <x v="3"/>
    <x v="3"/>
    <n v="907.44"/>
  </r>
  <r>
    <x v="564"/>
    <x v="0"/>
    <x v="0"/>
    <x v="564"/>
    <x v="3"/>
    <x v="3"/>
    <n v="907.44"/>
  </r>
  <r>
    <x v="565"/>
    <x v="0"/>
    <x v="0"/>
    <x v="565"/>
    <x v="3"/>
    <x v="3"/>
    <n v="907.44"/>
  </r>
  <r>
    <x v="566"/>
    <x v="0"/>
    <x v="0"/>
    <x v="566"/>
    <x v="3"/>
    <x v="3"/>
    <n v="907.44"/>
  </r>
  <r>
    <x v="567"/>
    <x v="0"/>
    <x v="0"/>
    <x v="567"/>
    <x v="3"/>
    <x v="3"/>
    <n v="907.44"/>
  </r>
  <r>
    <x v="568"/>
    <x v="0"/>
    <x v="0"/>
    <x v="568"/>
    <x v="3"/>
    <x v="3"/>
    <n v="907.44"/>
  </r>
  <r>
    <x v="569"/>
    <x v="0"/>
    <x v="0"/>
    <x v="569"/>
    <x v="3"/>
    <x v="3"/>
    <n v="907.44"/>
  </r>
  <r>
    <x v="570"/>
    <x v="0"/>
    <x v="0"/>
    <x v="570"/>
    <x v="3"/>
    <x v="3"/>
    <n v="907.44"/>
  </r>
  <r>
    <x v="571"/>
    <x v="0"/>
    <x v="0"/>
    <x v="571"/>
    <x v="3"/>
    <x v="3"/>
    <n v="907.44"/>
  </r>
  <r>
    <x v="572"/>
    <x v="0"/>
    <x v="0"/>
    <x v="572"/>
    <x v="3"/>
    <x v="3"/>
    <n v="907.44"/>
  </r>
  <r>
    <x v="573"/>
    <x v="0"/>
    <x v="0"/>
    <x v="573"/>
    <x v="3"/>
    <x v="3"/>
    <n v="907.44"/>
  </r>
  <r>
    <x v="574"/>
    <x v="0"/>
    <x v="0"/>
    <x v="574"/>
    <x v="3"/>
    <x v="3"/>
    <n v="907.44"/>
  </r>
  <r>
    <x v="575"/>
    <x v="0"/>
    <x v="0"/>
    <x v="575"/>
    <x v="3"/>
    <x v="3"/>
    <n v="907.44"/>
  </r>
  <r>
    <x v="576"/>
    <x v="0"/>
    <x v="0"/>
    <x v="576"/>
    <x v="3"/>
    <x v="3"/>
    <n v="907.44"/>
  </r>
  <r>
    <x v="577"/>
    <x v="0"/>
    <x v="0"/>
    <x v="577"/>
    <x v="3"/>
    <x v="3"/>
    <n v="907.44"/>
  </r>
  <r>
    <x v="578"/>
    <x v="0"/>
    <x v="0"/>
    <x v="578"/>
    <x v="3"/>
    <x v="3"/>
    <n v="907.44"/>
  </r>
  <r>
    <x v="579"/>
    <x v="0"/>
    <x v="0"/>
    <x v="579"/>
    <x v="3"/>
    <x v="3"/>
    <n v="907.44"/>
  </r>
  <r>
    <x v="580"/>
    <x v="0"/>
    <x v="0"/>
    <x v="580"/>
    <x v="3"/>
    <x v="3"/>
    <n v="907.44"/>
  </r>
  <r>
    <x v="581"/>
    <x v="0"/>
    <x v="0"/>
    <x v="581"/>
    <x v="3"/>
    <x v="3"/>
    <n v="907.44"/>
  </r>
  <r>
    <x v="582"/>
    <x v="0"/>
    <x v="0"/>
    <x v="582"/>
    <x v="3"/>
    <x v="3"/>
    <n v="907.44"/>
  </r>
  <r>
    <x v="583"/>
    <x v="0"/>
    <x v="0"/>
    <x v="583"/>
    <x v="3"/>
    <x v="3"/>
    <n v="907.44"/>
  </r>
  <r>
    <x v="584"/>
    <x v="0"/>
    <x v="0"/>
    <x v="584"/>
    <x v="3"/>
    <x v="3"/>
    <n v="907.44"/>
  </r>
  <r>
    <x v="585"/>
    <x v="0"/>
    <x v="0"/>
    <x v="585"/>
    <x v="3"/>
    <x v="3"/>
    <n v="907.44"/>
  </r>
  <r>
    <x v="586"/>
    <x v="0"/>
    <x v="0"/>
    <x v="586"/>
    <x v="3"/>
    <x v="3"/>
    <n v="907.44"/>
  </r>
  <r>
    <x v="587"/>
    <x v="0"/>
    <x v="0"/>
    <x v="587"/>
    <x v="3"/>
    <x v="3"/>
    <n v="907.44"/>
  </r>
  <r>
    <x v="588"/>
    <x v="0"/>
    <x v="0"/>
    <x v="588"/>
    <x v="3"/>
    <x v="3"/>
    <n v="907.44"/>
  </r>
  <r>
    <x v="589"/>
    <x v="0"/>
    <x v="0"/>
    <x v="589"/>
    <x v="3"/>
    <x v="3"/>
    <n v="907.44"/>
  </r>
  <r>
    <x v="590"/>
    <x v="0"/>
    <x v="0"/>
    <x v="590"/>
    <x v="3"/>
    <x v="3"/>
    <n v="907.44"/>
  </r>
  <r>
    <x v="591"/>
    <x v="0"/>
    <x v="0"/>
    <x v="591"/>
    <x v="3"/>
    <x v="3"/>
    <n v="907.44"/>
  </r>
  <r>
    <x v="592"/>
    <x v="0"/>
    <x v="0"/>
    <x v="592"/>
    <x v="3"/>
    <x v="3"/>
    <n v="907.44"/>
  </r>
  <r>
    <x v="593"/>
    <x v="0"/>
    <x v="0"/>
    <x v="593"/>
    <x v="3"/>
    <x v="3"/>
    <n v="907.44"/>
  </r>
  <r>
    <x v="594"/>
    <x v="0"/>
    <x v="0"/>
    <x v="594"/>
    <x v="3"/>
    <x v="3"/>
    <n v="907.44"/>
  </r>
  <r>
    <x v="595"/>
    <x v="0"/>
    <x v="0"/>
    <x v="595"/>
    <x v="3"/>
    <x v="3"/>
    <n v="907.44"/>
  </r>
  <r>
    <x v="596"/>
    <x v="0"/>
    <x v="0"/>
    <x v="596"/>
    <x v="3"/>
    <x v="3"/>
    <n v="907.44"/>
  </r>
  <r>
    <x v="597"/>
    <x v="0"/>
    <x v="0"/>
    <x v="597"/>
    <x v="3"/>
    <x v="3"/>
    <n v="907.44"/>
  </r>
  <r>
    <x v="598"/>
    <x v="0"/>
    <x v="0"/>
    <x v="598"/>
    <x v="3"/>
    <x v="3"/>
    <n v="907.44"/>
  </r>
  <r>
    <x v="599"/>
    <x v="0"/>
    <x v="0"/>
    <x v="599"/>
    <x v="3"/>
    <x v="3"/>
    <n v="907.44"/>
  </r>
  <r>
    <x v="600"/>
    <x v="0"/>
    <x v="0"/>
    <x v="600"/>
    <x v="3"/>
    <x v="3"/>
    <n v="907.44"/>
  </r>
  <r>
    <x v="601"/>
    <x v="0"/>
    <x v="0"/>
    <x v="601"/>
    <x v="3"/>
    <x v="3"/>
    <n v="907.44"/>
  </r>
  <r>
    <x v="602"/>
    <x v="0"/>
    <x v="0"/>
    <x v="602"/>
    <x v="3"/>
    <x v="3"/>
    <n v="907.44"/>
  </r>
  <r>
    <x v="603"/>
    <x v="0"/>
    <x v="0"/>
    <x v="603"/>
    <x v="3"/>
    <x v="3"/>
    <n v="907.44"/>
  </r>
  <r>
    <x v="604"/>
    <x v="0"/>
    <x v="0"/>
    <x v="604"/>
    <x v="3"/>
    <x v="3"/>
    <n v="907.44"/>
  </r>
  <r>
    <x v="605"/>
    <x v="0"/>
    <x v="0"/>
    <x v="605"/>
    <x v="3"/>
    <x v="3"/>
    <n v="907.44"/>
  </r>
  <r>
    <x v="606"/>
    <x v="0"/>
    <x v="0"/>
    <x v="606"/>
    <x v="3"/>
    <x v="3"/>
    <n v="907.44"/>
  </r>
  <r>
    <x v="607"/>
    <x v="0"/>
    <x v="0"/>
    <x v="607"/>
    <x v="3"/>
    <x v="3"/>
    <n v="907.44"/>
  </r>
  <r>
    <x v="608"/>
    <x v="0"/>
    <x v="0"/>
    <x v="608"/>
    <x v="3"/>
    <x v="3"/>
    <n v="907.44"/>
  </r>
  <r>
    <x v="609"/>
    <x v="0"/>
    <x v="0"/>
    <x v="609"/>
    <x v="3"/>
    <x v="3"/>
    <n v="907.44"/>
  </r>
  <r>
    <x v="610"/>
    <x v="0"/>
    <x v="0"/>
    <x v="610"/>
    <x v="3"/>
    <x v="3"/>
    <n v="907.44"/>
  </r>
  <r>
    <x v="611"/>
    <x v="0"/>
    <x v="0"/>
    <x v="611"/>
    <x v="3"/>
    <x v="3"/>
    <n v="907.44"/>
  </r>
  <r>
    <x v="612"/>
    <x v="0"/>
    <x v="0"/>
    <x v="612"/>
    <x v="3"/>
    <x v="3"/>
    <n v="907.44"/>
  </r>
  <r>
    <x v="613"/>
    <x v="0"/>
    <x v="0"/>
    <x v="613"/>
    <x v="3"/>
    <x v="3"/>
    <n v="907.44"/>
  </r>
  <r>
    <x v="614"/>
    <x v="0"/>
    <x v="0"/>
    <x v="614"/>
    <x v="3"/>
    <x v="3"/>
    <n v="907.44"/>
  </r>
  <r>
    <x v="615"/>
    <x v="0"/>
    <x v="0"/>
    <x v="615"/>
    <x v="3"/>
    <x v="3"/>
    <n v="907.44"/>
  </r>
  <r>
    <x v="616"/>
    <x v="0"/>
    <x v="0"/>
    <x v="616"/>
    <x v="3"/>
    <x v="3"/>
    <n v="907.44"/>
  </r>
  <r>
    <x v="617"/>
    <x v="0"/>
    <x v="0"/>
    <x v="617"/>
    <x v="3"/>
    <x v="3"/>
    <n v="907.44"/>
  </r>
  <r>
    <x v="618"/>
    <x v="0"/>
    <x v="0"/>
    <x v="618"/>
    <x v="3"/>
    <x v="3"/>
    <n v="907.44"/>
  </r>
  <r>
    <x v="619"/>
    <x v="0"/>
    <x v="0"/>
    <x v="619"/>
    <x v="3"/>
    <x v="3"/>
    <n v="907.44"/>
  </r>
  <r>
    <x v="620"/>
    <x v="0"/>
    <x v="0"/>
    <x v="620"/>
    <x v="3"/>
    <x v="3"/>
    <n v="907.44"/>
  </r>
  <r>
    <x v="621"/>
    <x v="0"/>
    <x v="0"/>
    <x v="621"/>
    <x v="3"/>
    <x v="3"/>
    <n v="907.44"/>
  </r>
  <r>
    <x v="622"/>
    <x v="0"/>
    <x v="0"/>
    <x v="622"/>
    <x v="3"/>
    <x v="3"/>
    <n v="907.44"/>
  </r>
  <r>
    <x v="623"/>
    <x v="0"/>
    <x v="0"/>
    <x v="623"/>
    <x v="3"/>
    <x v="3"/>
    <n v="907.44"/>
  </r>
  <r>
    <x v="624"/>
    <x v="0"/>
    <x v="0"/>
    <x v="624"/>
    <x v="3"/>
    <x v="3"/>
    <n v="907.44"/>
  </r>
  <r>
    <x v="625"/>
    <x v="0"/>
    <x v="0"/>
    <x v="625"/>
    <x v="3"/>
    <x v="3"/>
    <n v="907.44"/>
  </r>
  <r>
    <x v="626"/>
    <x v="0"/>
    <x v="0"/>
    <x v="626"/>
    <x v="3"/>
    <x v="3"/>
    <n v="907.44"/>
  </r>
  <r>
    <x v="627"/>
    <x v="0"/>
    <x v="0"/>
    <x v="627"/>
    <x v="3"/>
    <x v="3"/>
    <n v="907.44"/>
  </r>
  <r>
    <x v="628"/>
    <x v="0"/>
    <x v="0"/>
    <x v="628"/>
    <x v="3"/>
    <x v="3"/>
    <n v="907.44"/>
  </r>
  <r>
    <x v="629"/>
    <x v="0"/>
    <x v="0"/>
    <x v="629"/>
    <x v="3"/>
    <x v="3"/>
    <n v="907.44"/>
  </r>
  <r>
    <x v="630"/>
    <x v="0"/>
    <x v="0"/>
    <x v="630"/>
    <x v="3"/>
    <x v="3"/>
    <n v="907.44"/>
  </r>
  <r>
    <x v="631"/>
    <x v="0"/>
    <x v="0"/>
    <x v="631"/>
    <x v="3"/>
    <x v="3"/>
    <n v="907.44"/>
  </r>
  <r>
    <x v="632"/>
    <x v="0"/>
    <x v="0"/>
    <x v="632"/>
    <x v="3"/>
    <x v="3"/>
    <n v="907.44"/>
  </r>
  <r>
    <x v="633"/>
    <x v="0"/>
    <x v="0"/>
    <x v="633"/>
    <x v="3"/>
    <x v="3"/>
    <n v="907.44"/>
  </r>
  <r>
    <x v="634"/>
    <x v="0"/>
    <x v="0"/>
    <x v="634"/>
    <x v="3"/>
    <x v="3"/>
    <n v="907.44"/>
  </r>
  <r>
    <x v="635"/>
    <x v="0"/>
    <x v="0"/>
    <x v="635"/>
    <x v="3"/>
    <x v="3"/>
    <n v="907.44"/>
  </r>
  <r>
    <x v="636"/>
    <x v="0"/>
    <x v="0"/>
    <x v="636"/>
    <x v="3"/>
    <x v="3"/>
    <n v="907.44"/>
  </r>
  <r>
    <x v="637"/>
    <x v="0"/>
    <x v="0"/>
    <x v="637"/>
    <x v="3"/>
    <x v="3"/>
    <n v="907.44"/>
  </r>
  <r>
    <x v="638"/>
    <x v="0"/>
    <x v="0"/>
    <x v="638"/>
    <x v="3"/>
    <x v="3"/>
    <n v="907.44"/>
  </r>
  <r>
    <x v="639"/>
    <x v="0"/>
    <x v="0"/>
    <x v="639"/>
    <x v="3"/>
    <x v="3"/>
    <n v="907.44"/>
  </r>
  <r>
    <x v="640"/>
    <x v="0"/>
    <x v="0"/>
    <x v="640"/>
    <x v="3"/>
    <x v="3"/>
    <n v="907.44"/>
  </r>
  <r>
    <x v="641"/>
    <x v="0"/>
    <x v="0"/>
    <x v="641"/>
    <x v="3"/>
    <x v="3"/>
    <n v="907.44"/>
  </r>
  <r>
    <x v="642"/>
    <x v="0"/>
    <x v="0"/>
    <x v="642"/>
    <x v="3"/>
    <x v="3"/>
    <n v="907.44"/>
  </r>
  <r>
    <x v="643"/>
    <x v="0"/>
    <x v="0"/>
    <x v="643"/>
    <x v="3"/>
    <x v="3"/>
    <n v="907.44"/>
  </r>
  <r>
    <x v="644"/>
    <x v="0"/>
    <x v="0"/>
    <x v="644"/>
    <x v="3"/>
    <x v="3"/>
    <n v="907.44"/>
  </r>
  <r>
    <x v="645"/>
    <x v="0"/>
    <x v="0"/>
    <x v="645"/>
    <x v="3"/>
    <x v="3"/>
    <n v="907.44"/>
  </r>
  <r>
    <x v="646"/>
    <x v="0"/>
    <x v="0"/>
    <x v="646"/>
    <x v="3"/>
    <x v="3"/>
    <n v="907.44"/>
  </r>
  <r>
    <x v="647"/>
    <x v="0"/>
    <x v="0"/>
    <x v="647"/>
    <x v="3"/>
    <x v="3"/>
    <n v="907.44"/>
  </r>
  <r>
    <x v="648"/>
    <x v="0"/>
    <x v="0"/>
    <x v="648"/>
    <x v="3"/>
    <x v="3"/>
    <n v="907.44"/>
  </r>
  <r>
    <x v="649"/>
    <x v="0"/>
    <x v="0"/>
    <x v="649"/>
    <x v="3"/>
    <x v="3"/>
    <n v="907.44"/>
  </r>
  <r>
    <x v="650"/>
    <x v="0"/>
    <x v="0"/>
    <x v="650"/>
    <x v="3"/>
    <x v="3"/>
    <n v="907.44"/>
  </r>
  <r>
    <x v="651"/>
    <x v="0"/>
    <x v="0"/>
    <x v="651"/>
    <x v="3"/>
    <x v="3"/>
    <n v="907.44"/>
  </r>
  <r>
    <x v="652"/>
    <x v="0"/>
    <x v="0"/>
    <x v="652"/>
    <x v="3"/>
    <x v="3"/>
    <n v="907.44"/>
  </r>
  <r>
    <x v="653"/>
    <x v="0"/>
    <x v="0"/>
    <x v="653"/>
    <x v="3"/>
    <x v="3"/>
    <n v="907.44"/>
  </r>
  <r>
    <x v="654"/>
    <x v="0"/>
    <x v="0"/>
    <x v="654"/>
    <x v="3"/>
    <x v="3"/>
    <n v="907.44"/>
  </r>
  <r>
    <x v="655"/>
    <x v="0"/>
    <x v="0"/>
    <x v="655"/>
    <x v="3"/>
    <x v="3"/>
    <n v="907.44"/>
  </r>
  <r>
    <x v="656"/>
    <x v="0"/>
    <x v="0"/>
    <x v="656"/>
    <x v="3"/>
    <x v="3"/>
    <n v="907.44"/>
  </r>
  <r>
    <x v="657"/>
    <x v="0"/>
    <x v="0"/>
    <x v="657"/>
    <x v="3"/>
    <x v="3"/>
    <n v="907.44"/>
  </r>
  <r>
    <x v="658"/>
    <x v="0"/>
    <x v="0"/>
    <x v="658"/>
    <x v="3"/>
    <x v="3"/>
    <n v="907.44"/>
  </r>
  <r>
    <x v="659"/>
    <x v="0"/>
    <x v="0"/>
    <x v="659"/>
    <x v="3"/>
    <x v="3"/>
    <n v="907.44"/>
  </r>
  <r>
    <x v="660"/>
    <x v="0"/>
    <x v="0"/>
    <x v="660"/>
    <x v="3"/>
    <x v="3"/>
    <n v="907.44"/>
  </r>
  <r>
    <x v="661"/>
    <x v="0"/>
    <x v="0"/>
    <x v="661"/>
    <x v="3"/>
    <x v="3"/>
    <n v="907.44"/>
  </r>
  <r>
    <x v="662"/>
    <x v="0"/>
    <x v="0"/>
    <x v="662"/>
    <x v="3"/>
    <x v="3"/>
    <n v="907.44"/>
  </r>
  <r>
    <x v="663"/>
    <x v="0"/>
    <x v="0"/>
    <x v="663"/>
    <x v="3"/>
    <x v="3"/>
    <n v="907.44"/>
  </r>
  <r>
    <x v="664"/>
    <x v="0"/>
    <x v="0"/>
    <x v="664"/>
    <x v="3"/>
    <x v="3"/>
    <n v="907.44"/>
  </r>
  <r>
    <x v="665"/>
    <x v="0"/>
    <x v="0"/>
    <x v="665"/>
    <x v="3"/>
    <x v="3"/>
    <n v="907.44"/>
  </r>
  <r>
    <x v="666"/>
    <x v="0"/>
    <x v="0"/>
    <x v="666"/>
    <x v="3"/>
    <x v="3"/>
    <n v="907.44"/>
  </r>
  <r>
    <x v="667"/>
    <x v="0"/>
    <x v="0"/>
    <x v="667"/>
    <x v="3"/>
    <x v="3"/>
    <n v="907.44"/>
  </r>
  <r>
    <x v="668"/>
    <x v="0"/>
    <x v="0"/>
    <x v="668"/>
    <x v="3"/>
    <x v="3"/>
    <n v="907.44"/>
  </r>
  <r>
    <x v="669"/>
    <x v="0"/>
    <x v="0"/>
    <x v="669"/>
    <x v="3"/>
    <x v="3"/>
    <n v="907.44"/>
  </r>
  <r>
    <x v="670"/>
    <x v="0"/>
    <x v="0"/>
    <x v="670"/>
    <x v="3"/>
    <x v="3"/>
    <n v="907.44"/>
  </r>
  <r>
    <x v="671"/>
    <x v="0"/>
    <x v="0"/>
    <x v="671"/>
    <x v="3"/>
    <x v="3"/>
    <n v="907.44"/>
  </r>
  <r>
    <x v="672"/>
    <x v="0"/>
    <x v="0"/>
    <x v="672"/>
    <x v="3"/>
    <x v="3"/>
    <n v="907.44"/>
  </r>
  <r>
    <x v="673"/>
    <x v="0"/>
    <x v="0"/>
    <x v="673"/>
    <x v="3"/>
    <x v="3"/>
    <n v="907.44"/>
  </r>
  <r>
    <x v="674"/>
    <x v="0"/>
    <x v="0"/>
    <x v="674"/>
    <x v="3"/>
    <x v="3"/>
    <n v="907.44"/>
  </r>
  <r>
    <x v="675"/>
    <x v="0"/>
    <x v="0"/>
    <x v="675"/>
    <x v="3"/>
    <x v="3"/>
    <n v="907.44"/>
  </r>
  <r>
    <x v="676"/>
    <x v="0"/>
    <x v="0"/>
    <x v="676"/>
    <x v="3"/>
    <x v="3"/>
    <n v="907.44"/>
  </r>
  <r>
    <x v="677"/>
    <x v="0"/>
    <x v="0"/>
    <x v="677"/>
    <x v="3"/>
    <x v="3"/>
    <n v="907.44"/>
  </r>
  <r>
    <x v="678"/>
    <x v="0"/>
    <x v="0"/>
    <x v="678"/>
    <x v="3"/>
    <x v="3"/>
    <n v="907.44"/>
  </r>
  <r>
    <x v="679"/>
    <x v="0"/>
    <x v="0"/>
    <x v="679"/>
    <x v="3"/>
    <x v="3"/>
    <n v="907.44"/>
  </r>
  <r>
    <x v="680"/>
    <x v="0"/>
    <x v="0"/>
    <x v="680"/>
    <x v="3"/>
    <x v="3"/>
    <n v="907.44"/>
  </r>
  <r>
    <x v="681"/>
    <x v="0"/>
    <x v="0"/>
    <x v="681"/>
    <x v="3"/>
    <x v="3"/>
    <n v="907.44"/>
  </r>
  <r>
    <x v="682"/>
    <x v="0"/>
    <x v="0"/>
    <x v="682"/>
    <x v="3"/>
    <x v="3"/>
    <n v="907.44"/>
  </r>
  <r>
    <x v="683"/>
    <x v="0"/>
    <x v="0"/>
    <x v="683"/>
    <x v="3"/>
    <x v="3"/>
    <n v="907.44"/>
  </r>
  <r>
    <x v="684"/>
    <x v="0"/>
    <x v="0"/>
    <x v="684"/>
    <x v="3"/>
    <x v="3"/>
    <n v="907.44"/>
  </r>
  <r>
    <x v="685"/>
    <x v="0"/>
    <x v="0"/>
    <x v="685"/>
    <x v="3"/>
    <x v="3"/>
    <n v="907.44"/>
  </r>
  <r>
    <x v="686"/>
    <x v="0"/>
    <x v="0"/>
    <x v="686"/>
    <x v="3"/>
    <x v="3"/>
    <n v="907.44"/>
  </r>
  <r>
    <x v="687"/>
    <x v="0"/>
    <x v="0"/>
    <x v="687"/>
    <x v="3"/>
    <x v="3"/>
    <n v="907.44"/>
  </r>
  <r>
    <x v="688"/>
    <x v="0"/>
    <x v="0"/>
    <x v="688"/>
    <x v="3"/>
    <x v="3"/>
    <n v="907.44"/>
  </r>
  <r>
    <x v="689"/>
    <x v="0"/>
    <x v="0"/>
    <x v="689"/>
    <x v="3"/>
    <x v="3"/>
    <n v="907.44"/>
  </r>
  <r>
    <x v="690"/>
    <x v="0"/>
    <x v="0"/>
    <x v="690"/>
    <x v="3"/>
    <x v="3"/>
    <n v="907.44"/>
  </r>
  <r>
    <x v="691"/>
    <x v="0"/>
    <x v="0"/>
    <x v="691"/>
    <x v="3"/>
    <x v="3"/>
    <n v="907.44"/>
  </r>
  <r>
    <x v="692"/>
    <x v="0"/>
    <x v="0"/>
    <x v="692"/>
    <x v="3"/>
    <x v="3"/>
    <n v="907.44"/>
  </r>
  <r>
    <x v="693"/>
    <x v="0"/>
    <x v="0"/>
    <x v="693"/>
    <x v="3"/>
    <x v="3"/>
    <n v="907.44"/>
  </r>
  <r>
    <x v="694"/>
    <x v="0"/>
    <x v="0"/>
    <x v="694"/>
    <x v="3"/>
    <x v="3"/>
    <n v="907.44"/>
  </r>
  <r>
    <x v="695"/>
    <x v="0"/>
    <x v="0"/>
    <x v="695"/>
    <x v="3"/>
    <x v="3"/>
    <n v="907.44"/>
  </r>
  <r>
    <x v="696"/>
    <x v="0"/>
    <x v="0"/>
    <x v="696"/>
    <x v="3"/>
    <x v="3"/>
    <n v="907.44"/>
  </r>
  <r>
    <x v="697"/>
    <x v="0"/>
    <x v="0"/>
    <x v="697"/>
    <x v="3"/>
    <x v="3"/>
    <n v="907.44"/>
  </r>
  <r>
    <x v="698"/>
    <x v="0"/>
    <x v="0"/>
    <x v="698"/>
    <x v="3"/>
    <x v="3"/>
    <n v="907.44"/>
  </r>
  <r>
    <x v="699"/>
    <x v="0"/>
    <x v="0"/>
    <x v="699"/>
    <x v="3"/>
    <x v="3"/>
    <n v="907.44"/>
  </r>
  <r>
    <x v="700"/>
    <x v="0"/>
    <x v="0"/>
    <x v="700"/>
    <x v="3"/>
    <x v="3"/>
    <n v="907.44"/>
  </r>
  <r>
    <x v="701"/>
    <x v="0"/>
    <x v="0"/>
    <x v="701"/>
    <x v="3"/>
    <x v="3"/>
    <n v="907.44"/>
  </r>
  <r>
    <x v="702"/>
    <x v="0"/>
    <x v="0"/>
    <x v="702"/>
    <x v="3"/>
    <x v="3"/>
    <n v="907.44"/>
  </r>
  <r>
    <x v="703"/>
    <x v="0"/>
    <x v="0"/>
    <x v="703"/>
    <x v="3"/>
    <x v="3"/>
    <n v="907.44"/>
  </r>
  <r>
    <x v="704"/>
    <x v="0"/>
    <x v="0"/>
    <x v="704"/>
    <x v="3"/>
    <x v="3"/>
    <n v="907.44"/>
  </r>
  <r>
    <x v="705"/>
    <x v="0"/>
    <x v="0"/>
    <x v="705"/>
    <x v="3"/>
    <x v="3"/>
    <n v="907.44"/>
  </r>
  <r>
    <x v="706"/>
    <x v="0"/>
    <x v="0"/>
    <x v="706"/>
    <x v="3"/>
    <x v="3"/>
    <n v="907.44"/>
  </r>
  <r>
    <x v="707"/>
    <x v="0"/>
    <x v="0"/>
    <x v="707"/>
    <x v="3"/>
    <x v="3"/>
    <n v="907.44"/>
  </r>
  <r>
    <x v="708"/>
    <x v="0"/>
    <x v="0"/>
    <x v="708"/>
    <x v="4"/>
    <x v="3"/>
    <n v="907.44"/>
  </r>
  <r>
    <x v="709"/>
    <x v="0"/>
    <x v="0"/>
    <x v="709"/>
    <x v="4"/>
    <x v="3"/>
    <n v="907.44"/>
  </r>
  <r>
    <x v="710"/>
    <x v="0"/>
    <x v="0"/>
    <x v="710"/>
    <x v="4"/>
    <x v="3"/>
    <n v="907.44"/>
  </r>
  <r>
    <x v="711"/>
    <x v="0"/>
    <x v="0"/>
    <x v="711"/>
    <x v="4"/>
    <x v="3"/>
    <n v="907.44"/>
  </r>
  <r>
    <x v="712"/>
    <x v="0"/>
    <x v="0"/>
    <x v="712"/>
    <x v="4"/>
    <x v="3"/>
    <n v="907.44"/>
  </r>
  <r>
    <x v="713"/>
    <x v="0"/>
    <x v="0"/>
    <x v="713"/>
    <x v="4"/>
    <x v="3"/>
    <n v="907.44"/>
  </r>
  <r>
    <x v="714"/>
    <x v="0"/>
    <x v="0"/>
    <x v="714"/>
    <x v="4"/>
    <x v="3"/>
    <n v="907.44"/>
  </r>
  <r>
    <x v="715"/>
    <x v="0"/>
    <x v="0"/>
    <x v="715"/>
    <x v="4"/>
    <x v="3"/>
    <n v="907.44"/>
  </r>
  <r>
    <x v="716"/>
    <x v="0"/>
    <x v="0"/>
    <x v="716"/>
    <x v="4"/>
    <x v="3"/>
    <n v="907.44"/>
  </r>
  <r>
    <x v="717"/>
    <x v="0"/>
    <x v="0"/>
    <x v="717"/>
    <x v="4"/>
    <x v="3"/>
    <n v="907.44"/>
  </r>
  <r>
    <x v="718"/>
    <x v="0"/>
    <x v="0"/>
    <x v="718"/>
    <x v="4"/>
    <x v="3"/>
    <n v="907.44"/>
  </r>
  <r>
    <x v="719"/>
    <x v="0"/>
    <x v="0"/>
    <x v="719"/>
    <x v="4"/>
    <x v="3"/>
    <n v="907.44"/>
  </r>
  <r>
    <x v="720"/>
    <x v="0"/>
    <x v="0"/>
    <x v="720"/>
    <x v="4"/>
    <x v="3"/>
    <n v="907.44"/>
  </r>
  <r>
    <x v="721"/>
    <x v="0"/>
    <x v="0"/>
    <x v="721"/>
    <x v="4"/>
    <x v="3"/>
    <n v="907.44"/>
  </r>
  <r>
    <x v="722"/>
    <x v="0"/>
    <x v="0"/>
    <x v="722"/>
    <x v="4"/>
    <x v="3"/>
    <n v="907.44"/>
  </r>
  <r>
    <x v="723"/>
    <x v="0"/>
    <x v="0"/>
    <x v="723"/>
    <x v="4"/>
    <x v="3"/>
    <n v="907.44"/>
  </r>
  <r>
    <x v="724"/>
    <x v="0"/>
    <x v="0"/>
    <x v="724"/>
    <x v="4"/>
    <x v="3"/>
    <n v="907.44"/>
  </r>
  <r>
    <x v="725"/>
    <x v="0"/>
    <x v="0"/>
    <x v="725"/>
    <x v="4"/>
    <x v="3"/>
    <n v="907.44"/>
  </r>
  <r>
    <x v="726"/>
    <x v="0"/>
    <x v="0"/>
    <x v="726"/>
    <x v="4"/>
    <x v="3"/>
    <n v="907.44"/>
  </r>
  <r>
    <x v="727"/>
    <x v="0"/>
    <x v="0"/>
    <x v="727"/>
    <x v="4"/>
    <x v="3"/>
    <n v="907.44"/>
  </r>
  <r>
    <x v="728"/>
    <x v="0"/>
    <x v="0"/>
    <x v="728"/>
    <x v="4"/>
    <x v="3"/>
    <n v="907.44"/>
  </r>
  <r>
    <x v="729"/>
    <x v="0"/>
    <x v="0"/>
    <x v="729"/>
    <x v="4"/>
    <x v="3"/>
    <n v="907.44"/>
  </r>
  <r>
    <x v="730"/>
    <x v="0"/>
    <x v="0"/>
    <x v="730"/>
    <x v="4"/>
    <x v="3"/>
    <n v="907.44"/>
  </r>
  <r>
    <x v="731"/>
    <x v="0"/>
    <x v="0"/>
    <x v="731"/>
    <x v="4"/>
    <x v="3"/>
    <n v="907.44"/>
  </r>
  <r>
    <x v="732"/>
    <x v="0"/>
    <x v="0"/>
    <x v="732"/>
    <x v="4"/>
    <x v="3"/>
    <n v="907.44"/>
  </r>
  <r>
    <x v="733"/>
    <x v="0"/>
    <x v="0"/>
    <x v="733"/>
    <x v="4"/>
    <x v="3"/>
    <n v="907.44"/>
  </r>
  <r>
    <x v="734"/>
    <x v="0"/>
    <x v="0"/>
    <x v="734"/>
    <x v="4"/>
    <x v="3"/>
    <n v="907.44"/>
  </r>
  <r>
    <x v="735"/>
    <x v="0"/>
    <x v="0"/>
    <x v="735"/>
    <x v="4"/>
    <x v="3"/>
    <n v="907.44"/>
  </r>
  <r>
    <x v="736"/>
    <x v="0"/>
    <x v="0"/>
    <x v="736"/>
    <x v="4"/>
    <x v="3"/>
    <n v="907.44"/>
  </r>
  <r>
    <x v="737"/>
    <x v="0"/>
    <x v="0"/>
    <x v="737"/>
    <x v="4"/>
    <x v="3"/>
    <n v="907.44"/>
  </r>
  <r>
    <x v="738"/>
    <x v="0"/>
    <x v="0"/>
    <x v="738"/>
    <x v="4"/>
    <x v="3"/>
    <n v="907.44"/>
  </r>
  <r>
    <x v="739"/>
    <x v="0"/>
    <x v="0"/>
    <x v="739"/>
    <x v="4"/>
    <x v="3"/>
    <n v="907.44"/>
  </r>
  <r>
    <x v="740"/>
    <x v="0"/>
    <x v="0"/>
    <x v="740"/>
    <x v="4"/>
    <x v="3"/>
    <n v="907.44"/>
  </r>
  <r>
    <x v="741"/>
    <x v="0"/>
    <x v="0"/>
    <x v="741"/>
    <x v="4"/>
    <x v="3"/>
    <n v="907.44"/>
  </r>
  <r>
    <x v="742"/>
    <x v="0"/>
    <x v="0"/>
    <x v="742"/>
    <x v="4"/>
    <x v="3"/>
    <n v="907.44"/>
  </r>
  <r>
    <x v="743"/>
    <x v="0"/>
    <x v="0"/>
    <x v="743"/>
    <x v="4"/>
    <x v="3"/>
    <n v="907.44"/>
  </r>
  <r>
    <x v="744"/>
    <x v="0"/>
    <x v="0"/>
    <x v="744"/>
    <x v="4"/>
    <x v="3"/>
    <n v="907.44"/>
  </r>
  <r>
    <x v="745"/>
    <x v="0"/>
    <x v="0"/>
    <x v="745"/>
    <x v="4"/>
    <x v="3"/>
    <n v="907.44"/>
  </r>
  <r>
    <x v="746"/>
    <x v="0"/>
    <x v="0"/>
    <x v="746"/>
    <x v="4"/>
    <x v="3"/>
    <n v="907.44"/>
  </r>
  <r>
    <x v="747"/>
    <x v="0"/>
    <x v="0"/>
    <x v="747"/>
    <x v="4"/>
    <x v="3"/>
    <n v="907.44"/>
  </r>
  <r>
    <x v="748"/>
    <x v="0"/>
    <x v="0"/>
    <x v="748"/>
    <x v="4"/>
    <x v="3"/>
    <n v="907.44"/>
  </r>
  <r>
    <x v="749"/>
    <x v="0"/>
    <x v="0"/>
    <x v="749"/>
    <x v="4"/>
    <x v="3"/>
    <n v="907.44"/>
  </r>
  <r>
    <x v="750"/>
    <x v="0"/>
    <x v="0"/>
    <x v="750"/>
    <x v="4"/>
    <x v="3"/>
    <n v="907.44"/>
  </r>
  <r>
    <x v="751"/>
    <x v="0"/>
    <x v="0"/>
    <x v="751"/>
    <x v="4"/>
    <x v="3"/>
    <n v="907.44"/>
  </r>
  <r>
    <x v="752"/>
    <x v="0"/>
    <x v="0"/>
    <x v="752"/>
    <x v="4"/>
    <x v="3"/>
    <n v="907.44"/>
  </r>
  <r>
    <x v="753"/>
    <x v="0"/>
    <x v="0"/>
    <x v="753"/>
    <x v="4"/>
    <x v="3"/>
    <n v="907.44"/>
  </r>
  <r>
    <x v="754"/>
    <x v="0"/>
    <x v="0"/>
    <x v="754"/>
    <x v="4"/>
    <x v="3"/>
    <n v="907.44"/>
  </r>
  <r>
    <x v="755"/>
    <x v="0"/>
    <x v="0"/>
    <x v="755"/>
    <x v="4"/>
    <x v="3"/>
    <n v="907.44"/>
  </r>
  <r>
    <x v="756"/>
    <x v="0"/>
    <x v="0"/>
    <x v="756"/>
    <x v="4"/>
    <x v="3"/>
    <n v="907.44"/>
  </r>
  <r>
    <x v="757"/>
    <x v="0"/>
    <x v="0"/>
    <x v="757"/>
    <x v="4"/>
    <x v="3"/>
    <n v="907.44"/>
  </r>
  <r>
    <x v="758"/>
    <x v="0"/>
    <x v="0"/>
    <x v="758"/>
    <x v="4"/>
    <x v="3"/>
    <n v="907.44"/>
  </r>
  <r>
    <x v="759"/>
    <x v="0"/>
    <x v="0"/>
    <x v="759"/>
    <x v="4"/>
    <x v="3"/>
    <n v="907.44"/>
  </r>
  <r>
    <x v="760"/>
    <x v="0"/>
    <x v="0"/>
    <x v="760"/>
    <x v="4"/>
    <x v="3"/>
    <n v="907.44"/>
  </r>
  <r>
    <x v="761"/>
    <x v="0"/>
    <x v="0"/>
    <x v="761"/>
    <x v="4"/>
    <x v="3"/>
    <n v="907.44"/>
  </r>
  <r>
    <x v="762"/>
    <x v="0"/>
    <x v="0"/>
    <x v="762"/>
    <x v="4"/>
    <x v="3"/>
    <n v="907.44"/>
  </r>
  <r>
    <x v="763"/>
    <x v="0"/>
    <x v="0"/>
    <x v="763"/>
    <x v="4"/>
    <x v="3"/>
    <n v="907.44"/>
  </r>
  <r>
    <x v="764"/>
    <x v="0"/>
    <x v="0"/>
    <x v="764"/>
    <x v="4"/>
    <x v="3"/>
    <n v="907.44"/>
  </r>
  <r>
    <x v="765"/>
    <x v="0"/>
    <x v="0"/>
    <x v="765"/>
    <x v="4"/>
    <x v="3"/>
    <n v="907.44"/>
  </r>
  <r>
    <x v="766"/>
    <x v="0"/>
    <x v="0"/>
    <x v="766"/>
    <x v="4"/>
    <x v="3"/>
    <n v="907.44"/>
  </r>
  <r>
    <x v="767"/>
    <x v="0"/>
    <x v="0"/>
    <x v="767"/>
    <x v="4"/>
    <x v="3"/>
    <n v="907.44"/>
  </r>
  <r>
    <x v="768"/>
    <x v="0"/>
    <x v="0"/>
    <x v="768"/>
    <x v="4"/>
    <x v="3"/>
    <n v="907.44"/>
  </r>
  <r>
    <x v="769"/>
    <x v="0"/>
    <x v="0"/>
    <x v="769"/>
    <x v="4"/>
    <x v="3"/>
    <n v="907.44"/>
  </r>
  <r>
    <x v="770"/>
    <x v="0"/>
    <x v="0"/>
    <x v="770"/>
    <x v="4"/>
    <x v="3"/>
    <n v="907.44"/>
  </r>
  <r>
    <x v="771"/>
    <x v="0"/>
    <x v="0"/>
    <x v="771"/>
    <x v="4"/>
    <x v="3"/>
    <n v="907.44"/>
  </r>
  <r>
    <x v="772"/>
    <x v="0"/>
    <x v="0"/>
    <x v="772"/>
    <x v="4"/>
    <x v="3"/>
    <n v="907.44"/>
  </r>
  <r>
    <x v="773"/>
    <x v="0"/>
    <x v="0"/>
    <x v="773"/>
    <x v="4"/>
    <x v="3"/>
    <n v="907.44"/>
  </r>
  <r>
    <x v="774"/>
    <x v="0"/>
    <x v="0"/>
    <x v="774"/>
    <x v="4"/>
    <x v="3"/>
    <n v="907.44"/>
  </r>
  <r>
    <x v="775"/>
    <x v="0"/>
    <x v="0"/>
    <x v="775"/>
    <x v="4"/>
    <x v="3"/>
    <n v="907.44"/>
  </r>
  <r>
    <x v="776"/>
    <x v="0"/>
    <x v="0"/>
    <x v="776"/>
    <x v="4"/>
    <x v="3"/>
    <n v="907.44"/>
  </r>
  <r>
    <x v="777"/>
    <x v="0"/>
    <x v="0"/>
    <x v="777"/>
    <x v="4"/>
    <x v="3"/>
    <n v="907.44"/>
  </r>
  <r>
    <x v="778"/>
    <x v="0"/>
    <x v="0"/>
    <x v="778"/>
    <x v="4"/>
    <x v="3"/>
    <n v="907.44"/>
  </r>
  <r>
    <x v="779"/>
    <x v="0"/>
    <x v="0"/>
    <x v="779"/>
    <x v="4"/>
    <x v="3"/>
    <n v="907.44"/>
  </r>
  <r>
    <x v="780"/>
    <x v="0"/>
    <x v="0"/>
    <x v="780"/>
    <x v="4"/>
    <x v="3"/>
    <n v="907.44"/>
  </r>
  <r>
    <x v="781"/>
    <x v="0"/>
    <x v="0"/>
    <x v="781"/>
    <x v="4"/>
    <x v="3"/>
    <n v="907.44"/>
  </r>
  <r>
    <x v="782"/>
    <x v="0"/>
    <x v="0"/>
    <x v="782"/>
    <x v="4"/>
    <x v="3"/>
    <n v="907.44"/>
  </r>
  <r>
    <x v="783"/>
    <x v="0"/>
    <x v="0"/>
    <x v="783"/>
    <x v="4"/>
    <x v="3"/>
    <n v="907.44"/>
  </r>
  <r>
    <x v="784"/>
    <x v="0"/>
    <x v="0"/>
    <x v="784"/>
    <x v="4"/>
    <x v="3"/>
    <n v="907.44"/>
  </r>
  <r>
    <x v="785"/>
    <x v="0"/>
    <x v="0"/>
    <x v="785"/>
    <x v="4"/>
    <x v="3"/>
    <n v="907.44"/>
  </r>
  <r>
    <x v="786"/>
    <x v="0"/>
    <x v="0"/>
    <x v="786"/>
    <x v="4"/>
    <x v="3"/>
    <n v="907.44"/>
  </r>
  <r>
    <x v="787"/>
    <x v="0"/>
    <x v="0"/>
    <x v="787"/>
    <x v="4"/>
    <x v="3"/>
    <n v="907.44"/>
  </r>
  <r>
    <x v="788"/>
    <x v="0"/>
    <x v="0"/>
    <x v="788"/>
    <x v="4"/>
    <x v="3"/>
    <n v="907.44"/>
  </r>
  <r>
    <x v="789"/>
    <x v="0"/>
    <x v="0"/>
    <x v="789"/>
    <x v="4"/>
    <x v="3"/>
    <n v="907.44"/>
  </r>
  <r>
    <x v="790"/>
    <x v="0"/>
    <x v="0"/>
    <x v="790"/>
    <x v="4"/>
    <x v="3"/>
    <n v="907.44"/>
  </r>
  <r>
    <x v="791"/>
    <x v="0"/>
    <x v="0"/>
    <x v="791"/>
    <x v="4"/>
    <x v="3"/>
    <n v="907.44"/>
  </r>
  <r>
    <x v="792"/>
    <x v="0"/>
    <x v="0"/>
    <x v="792"/>
    <x v="4"/>
    <x v="3"/>
    <n v="907.44"/>
  </r>
  <r>
    <x v="793"/>
    <x v="0"/>
    <x v="0"/>
    <x v="793"/>
    <x v="4"/>
    <x v="3"/>
    <n v="907.44"/>
  </r>
  <r>
    <x v="794"/>
    <x v="0"/>
    <x v="0"/>
    <x v="794"/>
    <x v="4"/>
    <x v="3"/>
    <n v="907.44"/>
  </r>
  <r>
    <x v="795"/>
    <x v="0"/>
    <x v="0"/>
    <x v="795"/>
    <x v="4"/>
    <x v="3"/>
    <n v="907.44"/>
  </r>
  <r>
    <x v="796"/>
    <x v="0"/>
    <x v="0"/>
    <x v="796"/>
    <x v="4"/>
    <x v="3"/>
    <n v="907.44"/>
  </r>
  <r>
    <x v="797"/>
    <x v="0"/>
    <x v="0"/>
    <x v="797"/>
    <x v="4"/>
    <x v="3"/>
    <n v="907.44"/>
  </r>
  <r>
    <x v="798"/>
    <x v="0"/>
    <x v="0"/>
    <x v="798"/>
    <x v="4"/>
    <x v="2"/>
    <n v="908.94"/>
  </r>
  <r>
    <x v="799"/>
    <x v="0"/>
    <x v="0"/>
    <x v="799"/>
    <x v="4"/>
    <x v="2"/>
    <n v="908.94"/>
  </r>
  <r>
    <x v="800"/>
    <x v="0"/>
    <x v="0"/>
    <x v="800"/>
    <x v="4"/>
    <x v="2"/>
    <n v="908.94"/>
  </r>
  <r>
    <x v="801"/>
    <x v="0"/>
    <x v="0"/>
    <x v="801"/>
    <x v="4"/>
    <x v="2"/>
    <n v="908.94"/>
  </r>
  <r>
    <x v="802"/>
    <x v="0"/>
    <x v="0"/>
    <x v="802"/>
    <x v="4"/>
    <x v="2"/>
    <n v="908.94"/>
  </r>
  <r>
    <x v="803"/>
    <x v="0"/>
    <x v="0"/>
    <x v="803"/>
    <x v="4"/>
    <x v="2"/>
    <n v="908.94"/>
  </r>
  <r>
    <x v="804"/>
    <x v="0"/>
    <x v="0"/>
    <x v="804"/>
    <x v="4"/>
    <x v="2"/>
    <n v="908.94"/>
  </r>
  <r>
    <x v="805"/>
    <x v="0"/>
    <x v="0"/>
    <x v="805"/>
    <x v="4"/>
    <x v="2"/>
    <n v="908.94"/>
  </r>
  <r>
    <x v="806"/>
    <x v="0"/>
    <x v="0"/>
    <x v="806"/>
    <x v="4"/>
    <x v="2"/>
    <n v="908.94"/>
  </r>
  <r>
    <x v="807"/>
    <x v="0"/>
    <x v="0"/>
    <x v="807"/>
    <x v="4"/>
    <x v="2"/>
    <n v="908.94"/>
  </r>
  <r>
    <x v="808"/>
    <x v="0"/>
    <x v="0"/>
    <x v="808"/>
    <x v="4"/>
    <x v="2"/>
    <n v="908.94"/>
  </r>
  <r>
    <x v="809"/>
    <x v="0"/>
    <x v="0"/>
    <x v="809"/>
    <x v="4"/>
    <x v="2"/>
    <n v="908.94"/>
  </r>
  <r>
    <x v="810"/>
    <x v="0"/>
    <x v="0"/>
    <x v="810"/>
    <x v="4"/>
    <x v="2"/>
    <n v="908.94"/>
  </r>
  <r>
    <x v="811"/>
    <x v="0"/>
    <x v="0"/>
    <x v="811"/>
    <x v="4"/>
    <x v="2"/>
    <n v="908.94"/>
  </r>
  <r>
    <x v="812"/>
    <x v="0"/>
    <x v="0"/>
    <x v="812"/>
    <x v="4"/>
    <x v="2"/>
    <n v="908.94"/>
  </r>
  <r>
    <x v="813"/>
    <x v="0"/>
    <x v="0"/>
    <x v="813"/>
    <x v="4"/>
    <x v="2"/>
    <n v="908.94"/>
  </r>
  <r>
    <x v="814"/>
    <x v="0"/>
    <x v="0"/>
    <x v="814"/>
    <x v="4"/>
    <x v="2"/>
    <n v="908.94"/>
  </r>
  <r>
    <x v="815"/>
    <x v="0"/>
    <x v="0"/>
    <x v="815"/>
    <x v="4"/>
    <x v="2"/>
    <n v="908.94"/>
  </r>
  <r>
    <x v="816"/>
    <x v="0"/>
    <x v="0"/>
    <x v="816"/>
    <x v="4"/>
    <x v="2"/>
    <n v="908.94"/>
  </r>
  <r>
    <x v="817"/>
    <x v="0"/>
    <x v="0"/>
    <x v="817"/>
    <x v="4"/>
    <x v="2"/>
    <n v="908.94"/>
  </r>
  <r>
    <x v="818"/>
    <x v="0"/>
    <x v="0"/>
    <x v="818"/>
    <x v="4"/>
    <x v="2"/>
    <n v="908.94"/>
  </r>
  <r>
    <x v="819"/>
    <x v="0"/>
    <x v="0"/>
    <x v="819"/>
    <x v="4"/>
    <x v="2"/>
    <n v="908.94"/>
  </r>
  <r>
    <x v="820"/>
    <x v="0"/>
    <x v="0"/>
    <x v="820"/>
    <x v="4"/>
    <x v="2"/>
    <n v="908.94"/>
  </r>
  <r>
    <x v="821"/>
    <x v="0"/>
    <x v="0"/>
    <x v="821"/>
    <x v="4"/>
    <x v="2"/>
    <n v="908.94"/>
  </r>
  <r>
    <x v="822"/>
    <x v="0"/>
    <x v="0"/>
    <x v="822"/>
    <x v="4"/>
    <x v="2"/>
    <n v="908.94"/>
  </r>
  <r>
    <x v="823"/>
    <x v="0"/>
    <x v="0"/>
    <x v="823"/>
    <x v="4"/>
    <x v="2"/>
    <n v="908.94"/>
  </r>
  <r>
    <x v="824"/>
    <x v="0"/>
    <x v="0"/>
    <x v="824"/>
    <x v="4"/>
    <x v="2"/>
    <n v="908.94"/>
  </r>
  <r>
    <x v="825"/>
    <x v="0"/>
    <x v="0"/>
    <x v="825"/>
    <x v="4"/>
    <x v="2"/>
    <n v="908.94"/>
  </r>
  <r>
    <x v="826"/>
    <x v="0"/>
    <x v="0"/>
    <x v="826"/>
    <x v="4"/>
    <x v="2"/>
    <n v="908.94"/>
  </r>
  <r>
    <x v="827"/>
    <x v="0"/>
    <x v="0"/>
    <x v="827"/>
    <x v="4"/>
    <x v="2"/>
    <n v="908.94"/>
  </r>
  <r>
    <x v="828"/>
    <x v="0"/>
    <x v="0"/>
    <x v="828"/>
    <x v="4"/>
    <x v="2"/>
    <n v="908.94"/>
  </r>
  <r>
    <x v="829"/>
    <x v="0"/>
    <x v="0"/>
    <x v="829"/>
    <x v="4"/>
    <x v="2"/>
    <n v="908.94"/>
  </r>
  <r>
    <x v="830"/>
    <x v="0"/>
    <x v="0"/>
    <x v="830"/>
    <x v="4"/>
    <x v="2"/>
    <n v="908.94"/>
  </r>
  <r>
    <x v="831"/>
    <x v="0"/>
    <x v="0"/>
    <x v="831"/>
    <x v="4"/>
    <x v="2"/>
    <n v="908.94"/>
  </r>
  <r>
    <x v="832"/>
    <x v="0"/>
    <x v="0"/>
    <x v="832"/>
    <x v="4"/>
    <x v="2"/>
    <n v="908.94"/>
  </r>
  <r>
    <x v="833"/>
    <x v="0"/>
    <x v="0"/>
    <x v="833"/>
    <x v="4"/>
    <x v="2"/>
    <n v="908.94"/>
  </r>
  <r>
    <x v="834"/>
    <x v="0"/>
    <x v="0"/>
    <x v="834"/>
    <x v="4"/>
    <x v="2"/>
    <n v="908.94"/>
  </r>
  <r>
    <x v="835"/>
    <x v="0"/>
    <x v="0"/>
    <x v="835"/>
    <x v="4"/>
    <x v="2"/>
    <n v="908.94"/>
  </r>
  <r>
    <x v="836"/>
    <x v="0"/>
    <x v="0"/>
    <x v="836"/>
    <x v="4"/>
    <x v="2"/>
    <n v="908.94"/>
  </r>
  <r>
    <x v="837"/>
    <x v="0"/>
    <x v="0"/>
    <x v="837"/>
    <x v="4"/>
    <x v="2"/>
    <n v="908.94"/>
  </r>
  <r>
    <x v="838"/>
    <x v="0"/>
    <x v="0"/>
    <x v="838"/>
    <x v="4"/>
    <x v="2"/>
    <n v="908.94"/>
  </r>
  <r>
    <x v="839"/>
    <x v="0"/>
    <x v="0"/>
    <x v="839"/>
    <x v="4"/>
    <x v="2"/>
    <n v="908.94"/>
  </r>
  <r>
    <x v="840"/>
    <x v="0"/>
    <x v="0"/>
    <x v="840"/>
    <x v="4"/>
    <x v="2"/>
    <n v="908.94"/>
  </r>
  <r>
    <x v="841"/>
    <x v="0"/>
    <x v="0"/>
    <x v="841"/>
    <x v="4"/>
    <x v="2"/>
    <n v="908.94"/>
  </r>
  <r>
    <x v="842"/>
    <x v="0"/>
    <x v="0"/>
    <x v="842"/>
    <x v="4"/>
    <x v="2"/>
    <n v="908.94"/>
  </r>
  <r>
    <x v="843"/>
    <x v="0"/>
    <x v="0"/>
    <x v="843"/>
    <x v="4"/>
    <x v="2"/>
    <n v="908.94"/>
  </r>
  <r>
    <x v="844"/>
    <x v="0"/>
    <x v="0"/>
    <x v="844"/>
    <x v="4"/>
    <x v="2"/>
    <n v="908.94"/>
  </r>
  <r>
    <x v="845"/>
    <x v="0"/>
    <x v="0"/>
    <x v="845"/>
    <x v="4"/>
    <x v="2"/>
    <n v="908.94"/>
  </r>
  <r>
    <x v="846"/>
    <x v="0"/>
    <x v="0"/>
    <x v="846"/>
    <x v="4"/>
    <x v="2"/>
    <n v="908.94"/>
  </r>
  <r>
    <x v="847"/>
    <x v="0"/>
    <x v="0"/>
    <x v="847"/>
    <x v="4"/>
    <x v="2"/>
    <n v="908.94"/>
  </r>
  <r>
    <x v="848"/>
    <x v="0"/>
    <x v="0"/>
    <x v="848"/>
    <x v="4"/>
    <x v="2"/>
    <n v="908.94"/>
  </r>
  <r>
    <x v="849"/>
    <x v="0"/>
    <x v="0"/>
    <x v="849"/>
    <x v="4"/>
    <x v="2"/>
    <n v="908.94"/>
  </r>
  <r>
    <x v="850"/>
    <x v="0"/>
    <x v="0"/>
    <x v="850"/>
    <x v="4"/>
    <x v="2"/>
    <n v="908.94"/>
  </r>
  <r>
    <x v="851"/>
    <x v="0"/>
    <x v="0"/>
    <x v="851"/>
    <x v="4"/>
    <x v="2"/>
    <n v="908.94"/>
  </r>
  <r>
    <x v="852"/>
    <x v="0"/>
    <x v="0"/>
    <x v="852"/>
    <x v="4"/>
    <x v="2"/>
    <n v="908.94"/>
  </r>
  <r>
    <x v="853"/>
    <x v="0"/>
    <x v="0"/>
    <x v="853"/>
    <x v="4"/>
    <x v="2"/>
    <n v="908.94"/>
  </r>
  <r>
    <x v="854"/>
    <x v="0"/>
    <x v="0"/>
    <x v="854"/>
    <x v="4"/>
    <x v="2"/>
    <n v="908.94"/>
  </r>
  <r>
    <x v="855"/>
    <x v="0"/>
    <x v="0"/>
    <x v="855"/>
    <x v="4"/>
    <x v="2"/>
    <n v="908.94"/>
  </r>
  <r>
    <x v="856"/>
    <x v="0"/>
    <x v="0"/>
    <x v="856"/>
    <x v="4"/>
    <x v="2"/>
    <n v="908.94"/>
  </r>
  <r>
    <x v="857"/>
    <x v="0"/>
    <x v="0"/>
    <x v="857"/>
    <x v="4"/>
    <x v="2"/>
    <n v="908.94"/>
  </r>
  <r>
    <x v="858"/>
    <x v="0"/>
    <x v="0"/>
    <x v="858"/>
    <x v="4"/>
    <x v="2"/>
    <n v="908.94"/>
  </r>
  <r>
    <x v="859"/>
    <x v="0"/>
    <x v="0"/>
    <x v="859"/>
    <x v="4"/>
    <x v="2"/>
    <n v="908.94"/>
  </r>
  <r>
    <x v="860"/>
    <x v="0"/>
    <x v="0"/>
    <x v="860"/>
    <x v="4"/>
    <x v="2"/>
    <n v="908.94"/>
  </r>
  <r>
    <x v="861"/>
    <x v="0"/>
    <x v="0"/>
    <x v="861"/>
    <x v="4"/>
    <x v="2"/>
    <n v="908.94"/>
  </r>
  <r>
    <x v="862"/>
    <x v="0"/>
    <x v="0"/>
    <x v="862"/>
    <x v="4"/>
    <x v="2"/>
    <n v="908.94"/>
  </r>
  <r>
    <x v="863"/>
    <x v="0"/>
    <x v="0"/>
    <x v="863"/>
    <x v="4"/>
    <x v="2"/>
    <n v="908.94"/>
  </r>
  <r>
    <x v="864"/>
    <x v="0"/>
    <x v="0"/>
    <x v="864"/>
    <x v="4"/>
    <x v="2"/>
    <n v="908.94"/>
  </r>
  <r>
    <x v="865"/>
    <x v="0"/>
    <x v="0"/>
    <x v="865"/>
    <x v="4"/>
    <x v="2"/>
    <n v="908.94"/>
  </r>
  <r>
    <x v="866"/>
    <x v="0"/>
    <x v="0"/>
    <x v="866"/>
    <x v="4"/>
    <x v="2"/>
    <n v="908.94"/>
  </r>
  <r>
    <x v="867"/>
    <x v="0"/>
    <x v="0"/>
    <x v="867"/>
    <x v="4"/>
    <x v="2"/>
    <n v="908.94"/>
  </r>
  <r>
    <x v="868"/>
    <x v="0"/>
    <x v="0"/>
    <x v="868"/>
    <x v="4"/>
    <x v="2"/>
    <n v="908.94"/>
  </r>
  <r>
    <x v="869"/>
    <x v="0"/>
    <x v="0"/>
    <x v="869"/>
    <x v="4"/>
    <x v="2"/>
    <n v="908.94"/>
  </r>
  <r>
    <x v="870"/>
    <x v="0"/>
    <x v="0"/>
    <x v="870"/>
    <x v="4"/>
    <x v="2"/>
    <n v="908.94"/>
  </r>
  <r>
    <x v="871"/>
    <x v="0"/>
    <x v="0"/>
    <x v="871"/>
    <x v="4"/>
    <x v="2"/>
    <n v="908.94"/>
  </r>
  <r>
    <x v="872"/>
    <x v="0"/>
    <x v="0"/>
    <x v="872"/>
    <x v="4"/>
    <x v="2"/>
    <n v="908.94"/>
  </r>
  <r>
    <x v="873"/>
    <x v="0"/>
    <x v="0"/>
    <x v="873"/>
    <x v="4"/>
    <x v="2"/>
    <n v="908.94"/>
  </r>
  <r>
    <x v="874"/>
    <x v="0"/>
    <x v="0"/>
    <x v="874"/>
    <x v="4"/>
    <x v="2"/>
    <n v="908.94"/>
  </r>
  <r>
    <x v="875"/>
    <x v="0"/>
    <x v="0"/>
    <x v="875"/>
    <x v="4"/>
    <x v="2"/>
    <n v="908.94"/>
  </r>
  <r>
    <x v="876"/>
    <x v="0"/>
    <x v="0"/>
    <x v="876"/>
    <x v="4"/>
    <x v="2"/>
    <n v="908.94"/>
  </r>
  <r>
    <x v="877"/>
    <x v="0"/>
    <x v="0"/>
    <x v="877"/>
    <x v="4"/>
    <x v="2"/>
    <n v="908.94"/>
  </r>
  <r>
    <x v="878"/>
    <x v="0"/>
    <x v="0"/>
    <x v="878"/>
    <x v="4"/>
    <x v="2"/>
    <n v="908.94"/>
  </r>
  <r>
    <x v="879"/>
    <x v="0"/>
    <x v="0"/>
    <x v="879"/>
    <x v="4"/>
    <x v="2"/>
    <n v="908.94"/>
  </r>
  <r>
    <x v="880"/>
    <x v="0"/>
    <x v="0"/>
    <x v="880"/>
    <x v="4"/>
    <x v="2"/>
    <n v="908.94"/>
  </r>
  <r>
    <x v="881"/>
    <x v="0"/>
    <x v="0"/>
    <x v="881"/>
    <x v="4"/>
    <x v="2"/>
    <n v="908.94"/>
  </r>
  <r>
    <x v="882"/>
    <x v="0"/>
    <x v="0"/>
    <x v="882"/>
    <x v="4"/>
    <x v="2"/>
    <n v="908.94"/>
  </r>
  <r>
    <x v="883"/>
    <x v="0"/>
    <x v="0"/>
    <x v="883"/>
    <x v="4"/>
    <x v="2"/>
    <n v="908.94"/>
  </r>
  <r>
    <x v="884"/>
    <x v="0"/>
    <x v="0"/>
    <x v="884"/>
    <x v="4"/>
    <x v="2"/>
    <n v="908.94"/>
  </r>
  <r>
    <x v="885"/>
    <x v="1"/>
    <x v="1"/>
    <x v="885"/>
    <x v="5"/>
    <x v="4"/>
    <m/>
  </r>
  <r>
    <x v="885"/>
    <x v="2"/>
    <x v="1"/>
    <x v="885"/>
    <x v="5"/>
    <x v="5"/>
    <n v="932297.81999997713"/>
  </r>
  <r>
    <x v="885"/>
    <x v="1"/>
    <x v="1"/>
    <x v="885"/>
    <x v="5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1" firstHeaderRow="1" firstDataRow="1" firstDataCol="1"/>
  <pivotFields count="7">
    <pivotField showAll="0">
      <items count="8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887">
        <item x="33"/>
        <item x="77"/>
        <item x="122"/>
        <item x="167"/>
        <item x="42"/>
        <item x="86"/>
        <item x="131"/>
        <item x="176"/>
        <item x="32"/>
        <item x="76"/>
        <item x="121"/>
        <item x="166"/>
        <item x="31"/>
        <item x="75"/>
        <item x="120"/>
        <item x="165"/>
        <item x="30"/>
        <item x="74"/>
        <item x="119"/>
        <item x="164"/>
        <item x="29"/>
        <item x="73"/>
        <item x="118"/>
        <item x="163"/>
        <item x="28"/>
        <item x="72"/>
        <item x="117"/>
        <item x="162"/>
        <item x="27"/>
        <item x="71"/>
        <item x="116"/>
        <item x="161"/>
        <item x="26"/>
        <item x="70"/>
        <item x="115"/>
        <item x="160"/>
        <item x="69"/>
        <item x="114"/>
        <item x="159"/>
        <item x="25"/>
        <item x="68"/>
        <item x="113"/>
        <item x="158"/>
        <item x="41"/>
        <item x="85"/>
        <item x="130"/>
        <item x="175"/>
        <item x="24"/>
        <item x="67"/>
        <item x="112"/>
        <item x="157"/>
        <item x="23"/>
        <item x="66"/>
        <item x="111"/>
        <item x="156"/>
        <item x="22"/>
        <item x="65"/>
        <item x="110"/>
        <item x="155"/>
        <item x="21"/>
        <item x="64"/>
        <item x="109"/>
        <item x="154"/>
        <item x="20"/>
        <item x="63"/>
        <item x="108"/>
        <item x="153"/>
        <item x="19"/>
        <item x="62"/>
        <item x="107"/>
        <item x="152"/>
        <item x="18"/>
        <item x="61"/>
        <item x="106"/>
        <item x="151"/>
        <item x="17"/>
        <item x="60"/>
        <item x="105"/>
        <item x="150"/>
        <item x="16"/>
        <item x="104"/>
        <item x="149"/>
        <item x="15"/>
        <item x="59"/>
        <item x="103"/>
        <item x="148"/>
        <item x="40"/>
        <item x="84"/>
        <item x="129"/>
        <item x="174"/>
        <item x="14"/>
        <item x="58"/>
        <item x="102"/>
        <item x="147"/>
        <item x="13"/>
        <item x="57"/>
        <item x="101"/>
        <item x="146"/>
        <item x="12"/>
        <item x="56"/>
        <item x="100"/>
        <item x="145"/>
        <item x="11"/>
        <item x="55"/>
        <item x="99"/>
        <item x="144"/>
        <item x="10"/>
        <item x="54"/>
        <item x="98"/>
        <item x="143"/>
        <item x="9"/>
        <item x="53"/>
        <item x="97"/>
        <item x="142"/>
        <item x="8"/>
        <item x="52"/>
        <item x="96"/>
        <item x="141"/>
        <item x="51"/>
        <item x="95"/>
        <item x="140"/>
        <item x="7"/>
        <item x="50"/>
        <item x="94"/>
        <item x="139"/>
        <item x="6"/>
        <item x="49"/>
        <item x="93"/>
        <item x="138"/>
        <item x="39"/>
        <item x="83"/>
        <item x="128"/>
        <item x="173"/>
        <item x="5"/>
        <item x="48"/>
        <item x="92"/>
        <item x="137"/>
        <item x="4"/>
        <item x="47"/>
        <item x="91"/>
        <item x="136"/>
        <item x="3"/>
        <item x="46"/>
        <item x="90"/>
        <item x="135"/>
        <item x="2"/>
        <item x="45"/>
        <item x="89"/>
        <item x="134"/>
        <item x="1"/>
        <item x="44"/>
        <item x="88"/>
        <item x="133"/>
        <item x="0"/>
        <item x="43"/>
        <item x="87"/>
        <item x="132"/>
        <item x="38"/>
        <item x="82"/>
        <item x="127"/>
        <item x="172"/>
        <item x="37"/>
        <item x="81"/>
        <item x="126"/>
        <item x="171"/>
        <item x="36"/>
        <item x="80"/>
        <item x="125"/>
        <item x="170"/>
        <item x="35"/>
        <item x="79"/>
        <item x="124"/>
        <item x="169"/>
        <item x="34"/>
        <item x="78"/>
        <item x="123"/>
        <item x="168"/>
        <item x="212"/>
        <item x="257"/>
        <item x="300"/>
        <item x="344"/>
        <item x="221"/>
        <item x="266"/>
        <item x="309"/>
        <item x="353"/>
        <item x="211"/>
        <item x="256"/>
        <item x="299"/>
        <item x="343"/>
        <item x="210"/>
        <item x="255"/>
        <item x="298"/>
        <item x="342"/>
        <item x="209"/>
        <item x="254"/>
        <item x="297"/>
        <item x="341"/>
        <item x="208"/>
        <item x="253"/>
        <item x="296"/>
        <item x="340"/>
        <item x="207"/>
        <item x="252"/>
        <item x="295"/>
        <item x="339"/>
        <item x="206"/>
        <item x="251"/>
        <item x="294"/>
        <item x="338"/>
        <item x="205"/>
        <item x="250"/>
        <item x="293"/>
        <item x="337"/>
        <item x="204"/>
        <item x="249"/>
        <item x="336"/>
        <item x="203"/>
        <item x="248"/>
        <item x="292"/>
        <item x="335"/>
        <item x="220"/>
        <item x="265"/>
        <item x="308"/>
        <item x="352"/>
        <item x="202"/>
        <item x="247"/>
        <item x="291"/>
        <item x="334"/>
        <item x="201"/>
        <item x="246"/>
        <item x="290"/>
        <item x="333"/>
        <item x="200"/>
        <item x="245"/>
        <item x="289"/>
        <item x="332"/>
        <item x="199"/>
        <item x="244"/>
        <item x="288"/>
        <item x="331"/>
        <item x="198"/>
        <item x="243"/>
        <item x="287"/>
        <item x="330"/>
        <item x="197"/>
        <item x="242"/>
        <item x="286"/>
        <item x="329"/>
        <item x="196"/>
        <item x="241"/>
        <item x="285"/>
        <item x="328"/>
        <item x="195"/>
        <item x="240"/>
        <item x="284"/>
        <item x="327"/>
        <item x="194"/>
        <item x="239"/>
        <item x="283"/>
        <item x="193"/>
        <item x="238"/>
        <item x="282"/>
        <item x="326"/>
        <item x="219"/>
        <item x="264"/>
        <item x="307"/>
        <item x="351"/>
        <item x="192"/>
        <item x="237"/>
        <item x="281"/>
        <item x="325"/>
        <item x="191"/>
        <item x="236"/>
        <item x="280"/>
        <item x="324"/>
        <item x="190"/>
        <item x="235"/>
        <item x="279"/>
        <item x="323"/>
        <item x="189"/>
        <item x="234"/>
        <item x="278"/>
        <item x="322"/>
        <item x="188"/>
        <item x="233"/>
        <item x="277"/>
        <item x="321"/>
        <item x="187"/>
        <item x="232"/>
        <item x="276"/>
        <item x="320"/>
        <item x="186"/>
        <item x="231"/>
        <item x="275"/>
        <item x="319"/>
        <item x="185"/>
        <item x="230"/>
        <item x="318"/>
        <item x="184"/>
        <item x="229"/>
        <item x="274"/>
        <item x="317"/>
        <item x="183"/>
        <item x="228"/>
        <item x="273"/>
        <item x="316"/>
        <item x="218"/>
        <item x="263"/>
        <item x="306"/>
        <item x="350"/>
        <item x="182"/>
        <item x="227"/>
        <item x="272"/>
        <item x="315"/>
        <item x="181"/>
        <item x="226"/>
        <item x="271"/>
        <item x="314"/>
        <item x="180"/>
        <item x="225"/>
        <item x="270"/>
        <item x="313"/>
        <item x="179"/>
        <item x="224"/>
        <item x="269"/>
        <item x="312"/>
        <item x="178"/>
        <item x="223"/>
        <item x="268"/>
        <item x="311"/>
        <item x="177"/>
        <item x="222"/>
        <item x="267"/>
        <item x="310"/>
        <item x="217"/>
        <item x="262"/>
        <item x="305"/>
        <item x="349"/>
        <item x="216"/>
        <item x="261"/>
        <item x="304"/>
        <item x="348"/>
        <item x="215"/>
        <item x="260"/>
        <item x="303"/>
        <item x="347"/>
        <item x="214"/>
        <item x="259"/>
        <item x="302"/>
        <item x="346"/>
        <item x="213"/>
        <item x="258"/>
        <item x="301"/>
        <item x="345"/>
        <item x="387"/>
        <item x="431"/>
        <item x="476"/>
        <item x="521"/>
        <item x="396"/>
        <item x="440"/>
        <item x="485"/>
        <item x="530"/>
        <item x="386"/>
        <item x="430"/>
        <item x="475"/>
        <item x="520"/>
        <item x="385"/>
        <item x="429"/>
        <item x="474"/>
        <item x="519"/>
        <item x="384"/>
        <item x="428"/>
        <item x="473"/>
        <item x="518"/>
        <item x="383"/>
        <item x="427"/>
        <item x="472"/>
        <item x="517"/>
        <item x="382"/>
        <item x="426"/>
        <item x="471"/>
        <item x="516"/>
        <item x="381"/>
        <item x="425"/>
        <item x="470"/>
        <item x="515"/>
        <item x="380"/>
        <item x="424"/>
        <item x="469"/>
        <item x="514"/>
        <item x="423"/>
        <item x="468"/>
        <item x="513"/>
        <item x="379"/>
        <item x="422"/>
        <item x="467"/>
        <item x="512"/>
        <item x="395"/>
        <item x="439"/>
        <item x="484"/>
        <item x="529"/>
        <item x="378"/>
        <item x="421"/>
        <item x="466"/>
        <item x="511"/>
        <item x="377"/>
        <item x="420"/>
        <item x="465"/>
        <item x="510"/>
        <item x="376"/>
        <item x="419"/>
        <item x="464"/>
        <item x="509"/>
        <item x="375"/>
        <item x="418"/>
        <item x="463"/>
        <item x="508"/>
        <item x="374"/>
        <item x="417"/>
        <item x="462"/>
        <item x="507"/>
        <item x="373"/>
        <item x="416"/>
        <item x="461"/>
        <item x="506"/>
        <item x="372"/>
        <item x="415"/>
        <item x="460"/>
        <item x="505"/>
        <item x="371"/>
        <item x="414"/>
        <item x="459"/>
        <item x="504"/>
        <item x="370"/>
        <item x="458"/>
        <item x="503"/>
        <item x="369"/>
        <item x="413"/>
        <item x="457"/>
        <item x="502"/>
        <item x="394"/>
        <item x="438"/>
        <item x="483"/>
        <item x="528"/>
        <item x="368"/>
        <item x="412"/>
        <item x="456"/>
        <item x="501"/>
        <item x="367"/>
        <item x="411"/>
        <item x="455"/>
        <item x="500"/>
        <item x="366"/>
        <item x="410"/>
        <item x="454"/>
        <item x="499"/>
        <item x="365"/>
        <item x="409"/>
        <item x="453"/>
        <item x="498"/>
        <item x="364"/>
        <item x="408"/>
        <item x="452"/>
        <item x="497"/>
        <item x="363"/>
        <item x="407"/>
        <item x="451"/>
        <item x="496"/>
        <item x="362"/>
        <item x="406"/>
        <item x="450"/>
        <item x="495"/>
        <item x="405"/>
        <item x="449"/>
        <item x="494"/>
        <item x="361"/>
        <item x="404"/>
        <item x="448"/>
        <item x="493"/>
        <item x="360"/>
        <item x="403"/>
        <item x="447"/>
        <item x="492"/>
        <item x="393"/>
        <item x="437"/>
        <item x="482"/>
        <item x="527"/>
        <item x="359"/>
        <item x="402"/>
        <item x="446"/>
        <item x="491"/>
        <item x="358"/>
        <item x="401"/>
        <item x="445"/>
        <item x="490"/>
        <item x="357"/>
        <item x="400"/>
        <item x="444"/>
        <item x="489"/>
        <item x="356"/>
        <item x="399"/>
        <item x="443"/>
        <item x="488"/>
        <item x="355"/>
        <item x="398"/>
        <item x="442"/>
        <item x="487"/>
        <item x="354"/>
        <item x="397"/>
        <item x="441"/>
        <item x="486"/>
        <item x="392"/>
        <item x="436"/>
        <item x="481"/>
        <item x="526"/>
        <item x="391"/>
        <item x="435"/>
        <item x="480"/>
        <item x="525"/>
        <item x="390"/>
        <item x="434"/>
        <item x="479"/>
        <item x="524"/>
        <item x="389"/>
        <item x="433"/>
        <item x="478"/>
        <item x="523"/>
        <item x="388"/>
        <item x="432"/>
        <item x="477"/>
        <item x="522"/>
        <item x="563"/>
        <item x="608"/>
        <item x="653"/>
        <item x="698"/>
        <item x="572"/>
        <item x="617"/>
        <item x="662"/>
        <item x="707"/>
        <item x="562"/>
        <item x="607"/>
        <item x="652"/>
        <item x="697"/>
        <item x="561"/>
        <item x="606"/>
        <item x="651"/>
        <item x="696"/>
        <item x="560"/>
        <item x="605"/>
        <item x="650"/>
        <item x="695"/>
        <item x="559"/>
        <item x="604"/>
        <item x="649"/>
        <item x="694"/>
        <item x="558"/>
        <item x="603"/>
        <item x="648"/>
        <item x="693"/>
        <item x="557"/>
        <item x="602"/>
        <item x="647"/>
        <item x="692"/>
        <item x="556"/>
        <item x="601"/>
        <item x="646"/>
        <item x="691"/>
        <item x="600"/>
        <item x="645"/>
        <item x="690"/>
        <item x="555"/>
        <item x="599"/>
        <item x="644"/>
        <item x="689"/>
        <item x="571"/>
        <item x="616"/>
        <item x="661"/>
        <item x="706"/>
        <item x="554"/>
        <item x="598"/>
        <item x="643"/>
        <item x="688"/>
        <item x="553"/>
        <item x="597"/>
        <item x="642"/>
        <item x="687"/>
        <item x="552"/>
        <item x="596"/>
        <item x="641"/>
        <item x="686"/>
        <item x="551"/>
        <item x="595"/>
        <item x="640"/>
        <item x="685"/>
        <item x="550"/>
        <item x="594"/>
        <item x="639"/>
        <item x="684"/>
        <item x="549"/>
        <item x="593"/>
        <item x="638"/>
        <item x="683"/>
        <item x="548"/>
        <item x="592"/>
        <item x="637"/>
        <item x="682"/>
        <item x="547"/>
        <item x="591"/>
        <item x="636"/>
        <item x="681"/>
        <item x="590"/>
        <item x="635"/>
        <item x="680"/>
        <item x="546"/>
        <item x="589"/>
        <item x="634"/>
        <item x="679"/>
        <item x="570"/>
        <item x="615"/>
        <item x="660"/>
        <item x="705"/>
        <item x="545"/>
        <item x="588"/>
        <item x="633"/>
        <item x="678"/>
        <item x="544"/>
        <item x="587"/>
        <item x="632"/>
        <item x="677"/>
        <item x="543"/>
        <item x="586"/>
        <item x="631"/>
        <item x="676"/>
        <item x="542"/>
        <item x="585"/>
        <item x="630"/>
        <item x="675"/>
        <item x="541"/>
        <item x="584"/>
        <item x="629"/>
        <item x="674"/>
        <item x="540"/>
        <item x="583"/>
        <item x="628"/>
        <item x="673"/>
        <item x="539"/>
        <item x="582"/>
        <item x="627"/>
        <item x="672"/>
        <item x="581"/>
        <item x="626"/>
        <item x="671"/>
        <item x="538"/>
        <item x="580"/>
        <item x="625"/>
        <item x="670"/>
        <item x="537"/>
        <item x="579"/>
        <item x="624"/>
        <item x="669"/>
        <item x="569"/>
        <item x="614"/>
        <item x="659"/>
        <item x="704"/>
        <item x="536"/>
        <item x="578"/>
        <item x="623"/>
        <item x="668"/>
        <item x="535"/>
        <item x="577"/>
        <item x="622"/>
        <item x="667"/>
        <item x="534"/>
        <item x="576"/>
        <item x="621"/>
        <item x="666"/>
        <item x="533"/>
        <item x="575"/>
        <item x="620"/>
        <item x="665"/>
        <item x="532"/>
        <item x="574"/>
        <item x="619"/>
        <item x="664"/>
        <item x="531"/>
        <item x="573"/>
        <item x="618"/>
        <item x="663"/>
        <item x="568"/>
        <item x="613"/>
        <item x="658"/>
        <item x="703"/>
        <item x="567"/>
        <item x="612"/>
        <item x="657"/>
        <item x="702"/>
        <item x="566"/>
        <item x="611"/>
        <item x="656"/>
        <item x="701"/>
        <item x="565"/>
        <item x="610"/>
        <item x="655"/>
        <item x="700"/>
        <item x="564"/>
        <item x="609"/>
        <item x="654"/>
        <item x="699"/>
        <item x="743"/>
        <item x="788"/>
        <item x="831"/>
        <item x="875"/>
        <item x="752"/>
        <item x="797"/>
        <item x="840"/>
        <item x="884"/>
        <item x="742"/>
        <item x="787"/>
        <item x="830"/>
        <item x="874"/>
        <item x="741"/>
        <item x="786"/>
        <item x="829"/>
        <item x="873"/>
        <item x="740"/>
        <item x="785"/>
        <item x="828"/>
        <item x="872"/>
        <item x="739"/>
        <item x="784"/>
        <item x="827"/>
        <item x="871"/>
        <item x="738"/>
        <item x="783"/>
        <item x="826"/>
        <item x="870"/>
        <item x="737"/>
        <item x="782"/>
        <item x="825"/>
        <item x="869"/>
        <item x="736"/>
        <item x="781"/>
        <item x="824"/>
        <item x="868"/>
        <item x="735"/>
        <item x="780"/>
        <item x="867"/>
        <item x="734"/>
        <item x="779"/>
        <item x="823"/>
        <item x="866"/>
        <item x="751"/>
        <item x="796"/>
        <item x="839"/>
        <item x="883"/>
        <item x="733"/>
        <item x="778"/>
        <item x="822"/>
        <item x="865"/>
        <item x="732"/>
        <item x="777"/>
        <item x="821"/>
        <item x="864"/>
        <item x="731"/>
        <item x="776"/>
        <item x="820"/>
        <item x="863"/>
        <item x="730"/>
        <item x="775"/>
        <item x="819"/>
        <item x="862"/>
        <item x="729"/>
        <item x="774"/>
        <item x="818"/>
        <item x="861"/>
        <item x="728"/>
        <item x="773"/>
        <item x="817"/>
        <item x="860"/>
        <item x="727"/>
        <item x="772"/>
        <item x="816"/>
        <item x="859"/>
        <item x="726"/>
        <item x="771"/>
        <item x="815"/>
        <item x="858"/>
        <item x="725"/>
        <item x="770"/>
        <item x="814"/>
        <item x="724"/>
        <item x="769"/>
        <item x="813"/>
        <item x="857"/>
        <item x="750"/>
        <item x="795"/>
        <item x="838"/>
        <item x="882"/>
        <item x="723"/>
        <item x="768"/>
        <item x="812"/>
        <item x="856"/>
        <item x="722"/>
        <item x="767"/>
        <item x="811"/>
        <item x="855"/>
        <item x="721"/>
        <item x="766"/>
        <item x="810"/>
        <item x="854"/>
        <item x="720"/>
        <item x="765"/>
        <item x="809"/>
        <item x="853"/>
        <item x="719"/>
        <item x="764"/>
        <item x="808"/>
        <item x="852"/>
        <item x="718"/>
        <item x="763"/>
        <item x="807"/>
        <item x="851"/>
        <item x="717"/>
        <item x="762"/>
        <item x="806"/>
        <item x="850"/>
        <item x="716"/>
        <item x="761"/>
        <item x="849"/>
        <item x="715"/>
        <item x="760"/>
        <item x="805"/>
        <item x="848"/>
        <item x="714"/>
        <item x="759"/>
        <item x="804"/>
        <item x="847"/>
        <item x="749"/>
        <item x="794"/>
        <item x="837"/>
        <item x="881"/>
        <item x="713"/>
        <item x="758"/>
        <item x="803"/>
        <item x="846"/>
        <item x="712"/>
        <item x="757"/>
        <item x="802"/>
        <item x="845"/>
        <item x="711"/>
        <item x="756"/>
        <item x="801"/>
        <item x="844"/>
        <item x="710"/>
        <item x="755"/>
        <item x="800"/>
        <item x="843"/>
        <item x="709"/>
        <item x="754"/>
        <item x="799"/>
        <item x="842"/>
        <item x="708"/>
        <item x="753"/>
        <item x="798"/>
        <item x="841"/>
        <item x="748"/>
        <item x="793"/>
        <item x="836"/>
        <item x="880"/>
        <item x="747"/>
        <item x="792"/>
        <item x="835"/>
        <item x="879"/>
        <item x="746"/>
        <item x="791"/>
        <item x="834"/>
        <item x="878"/>
        <item x="745"/>
        <item x="790"/>
        <item x="833"/>
        <item x="877"/>
        <item x="744"/>
        <item x="789"/>
        <item x="832"/>
        <item x="876"/>
        <item x="885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dataField="1" showAll="0">
      <items count="7">
        <item x="3"/>
        <item x="2"/>
        <item x="1"/>
        <item x="0"/>
        <item x="5"/>
        <item x="4"/>
        <item t="default"/>
      </items>
    </pivotField>
    <pivotField showAll="0"/>
  </pivotFields>
  <rowFields count="2">
    <field x="4"/>
    <field x="5"/>
  </rowFields>
  <rowItems count="18">
    <i>
      <x/>
    </i>
    <i r="1">
      <x v="2"/>
    </i>
    <i r="1">
      <x v="3"/>
    </i>
    <i>
      <x v="1"/>
    </i>
    <i r="1">
      <x v="2"/>
    </i>
    <i r="1">
      <x v="3"/>
    </i>
    <i>
      <x v="2"/>
    </i>
    <i r="1">
      <x/>
    </i>
    <i r="1">
      <x v="1"/>
    </i>
    <i>
      <x v="3"/>
    </i>
    <i r="1">
      <x/>
    </i>
    <i>
      <x v="4"/>
    </i>
    <i r="1">
      <x/>
    </i>
    <i r="1">
      <x v="1"/>
    </i>
    <i>
      <x v="5"/>
    </i>
    <i r="1">
      <x v="4"/>
    </i>
    <i r="1">
      <x v="5"/>
    </i>
    <i t="grand">
      <x/>
    </i>
  </rowItems>
  <colItems count="1">
    <i/>
  </colItems>
  <dataFields count="1">
    <dataField name="Count of Saleable Area in Sq. ft.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9" firstHeaderRow="0" firstDataRow="1" firstDataCol="1"/>
  <pivotFields count="7">
    <pivotField showAll="0"/>
    <pivotField showAll="0">
      <items count="2">
        <item x="0"/>
        <item t="default"/>
      </items>
    </pivotField>
    <pivotField showAll="0"/>
    <pivotField dataField="1" showAll="0"/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>
      <items count="5">
        <item x="3"/>
        <item x="2"/>
        <item x="1"/>
        <item x="0"/>
        <item t="default"/>
      </items>
    </pivotField>
    <pivotField dataField="1"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Unit Description" fld="3" subtotal="count" baseField="0" baseItem="0"/>
    <dataField name="Sum of Saleable Area in Sq. ft." fld="5" baseField="0" baseItem="0"/>
    <dataField name="Sum of Carpet Area in Sq. ft.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Tower Name">
  <location ref="I19:K25" firstHeaderRow="0" firstDataRow="1" firstDataCol="1"/>
  <pivotFields count="7">
    <pivotField showAll="0"/>
    <pivotField showAll="0"/>
    <pivotField showAll="0"/>
    <pivotField dataField="1" showAll="0"/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>
      <items count="5">
        <item x="3"/>
        <item x="2"/>
        <item x="1"/>
        <item x="0"/>
        <item t="default"/>
      </items>
    </pivotField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Total Units" fld="3" subtotal="count" baseField="0" baseItem="0"/>
    <dataField name="Sum of Saleable Area in Sq. ft." fld="5" baseField="0" baseItem="0"/>
  </dataFields>
  <formats count="8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4" type="button" dataOnly="0" labelOnly="1" outline="0" axis="axisRow" fieldPosition="0"/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4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Tower">
  <location ref="M40:P46" firstHeaderRow="0" firstDataRow="1" firstDataCol="1"/>
  <pivotFields count="7">
    <pivotField showAll="0"/>
    <pivotField showAll="0">
      <items count="2">
        <item x="0"/>
        <item t="default"/>
      </items>
    </pivotField>
    <pivotField showAll="0"/>
    <pivotField dataField="1" showAll="0"/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>
      <items count="5">
        <item x="3"/>
        <item x="2"/>
        <item x="1"/>
        <item x="0"/>
        <item t="default"/>
      </items>
    </pivotField>
    <pivotField dataField="1"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Unit Description" fld="3" subtotal="count" baseField="0" baseItem="0"/>
    <dataField name="Sum of Saleable Area in Sq. ft." fld="5" baseField="0" baseItem="0"/>
    <dataField name="Sum of Carpet Area in Sq. ft." fld="6" baseField="0" baseItem="0"/>
  </dataFields>
  <formats count="9">
    <format dxfId="8">
      <pivotArea type="all" dataOnly="0" outline="0" fieldPosition="0"/>
    </format>
    <format dxfId="7">
      <pivotArea outline="0" collapsedLevelsAreSubtotals="1" fieldPosition="0"/>
    </format>
    <format dxfId="6">
      <pivotArea field="4" type="button" dataOnly="0" labelOnly="1" outline="0" axis="axisRow" fieldPosition="0"/>
    </format>
    <format dxfId="5">
      <pivotArea dataOnly="0" labelOnly="1" fieldPosition="0">
        <references count="1">
          <reference field="4" count="0"/>
        </references>
      </pivotArea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field="4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1"/>
  <sheetViews>
    <sheetView workbookViewId="0">
      <selection activeCell="C17" sqref="A3:C17"/>
    </sheetView>
  </sheetViews>
  <sheetFormatPr defaultRowHeight="12.75" x14ac:dyDescent="0.2"/>
  <cols>
    <col min="1" max="1" width="15.5" customWidth="1"/>
    <col min="2" max="2" width="30.83203125" customWidth="1"/>
    <col min="3" max="4" width="17.6640625" customWidth="1"/>
    <col min="5" max="886" width="17.6640625" bestFit="1" customWidth="1"/>
    <col min="887" max="887" width="12" bestFit="1" customWidth="1"/>
  </cols>
  <sheetData>
    <row r="3" spans="1:3" x14ac:dyDescent="0.2">
      <c r="A3" s="9" t="s">
        <v>34</v>
      </c>
      <c r="B3" t="s">
        <v>1069</v>
      </c>
    </row>
    <row r="4" spans="1:3" x14ac:dyDescent="0.2">
      <c r="A4" t="s">
        <v>1035</v>
      </c>
      <c r="B4" s="53">
        <v>177</v>
      </c>
    </row>
    <row r="5" spans="1:3" x14ac:dyDescent="0.2">
      <c r="A5" s="166">
        <v>2459.5700000000002</v>
      </c>
      <c r="B5" s="53">
        <v>90</v>
      </c>
      <c r="C5">
        <f>GETPIVOTDATA("Saleable Area in Sq. ft.",$A$3,"Tower","T1","Saleable Area in Sq. ft.",2459.57)*A5</f>
        <v>221361.30000000002</v>
      </c>
    </row>
    <row r="6" spans="1:3" x14ac:dyDescent="0.2">
      <c r="A6" s="166">
        <v>2463.5700000000002</v>
      </c>
      <c r="B6" s="53">
        <v>87</v>
      </c>
      <c r="C6">
        <f>GETPIVOTDATA("Saleable Area in Sq. ft.",$A$3,"Tower","T1","Saleable Area in Sq. ft.",2463.57)*A6</f>
        <v>214330.59000000003</v>
      </c>
    </row>
    <row r="7" spans="1:3" x14ac:dyDescent="0.2">
      <c r="A7" t="s">
        <v>1037</v>
      </c>
      <c r="B7" s="53">
        <v>177</v>
      </c>
    </row>
    <row r="8" spans="1:3" x14ac:dyDescent="0.2">
      <c r="A8" s="166">
        <v>2459.5700000000002</v>
      </c>
      <c r="B8" s="53">
        <v>90</v>
      </c>
      <c r="C8">
        <f>GETPIVOTDATA("Saleable Area in Sq. ft.",$A$3,"Tower","T2","Saleable Area in Sq. ft.",2459.57)*A8</f>
        <v>221361.30000000002</v>
      </c>
    </row>
    <row r="9" spans="1:3" x14ac:dyDescent="0.2">
      <c r="A9" s="166">
        <v>2463.5700000000002</v>
      </c>
      <c r="B9" s="53">
        <v>87</v>
      </c>
      <c r="C9">
        <f>GETPIVOTDATA("Saleable Area in Sq. ft.",$A$3,"Tower","T2","Saleable Area in Sq. ft.",2463.57)*A9</f>
        <v>214330.59000000003</v>
      </c>
    </row>
    <row r="10" spans="1:3" x14ac:dyDescent="0.2">
      <c r="A10" t="s">
        <v>1038</v>
      </c>
      <c r="B10" s="53">
        <v>177</v>
      </c>
    </row>
    <row r="11" spans="1:3" x14ac:dyDescent="0.2">
      <c r="A11" s="166">
        <v>1653.8</v>
      </c>
      <c r="B11" s="53">
        <v>90</v>
      </c>
      <c r="C11">
        <f>GETPIVOTDATA("Saleable Area in Sq. ft.",$A$3,"Tower","T3","Saleable Area in Sq. ft.",1653.8)*A11</f>
        <v>148842</v>
      </c>
    </row>
    <row r="12" spans="1:3" x14ac:dyDescent="0.2">
      <c r="A12" s="166">
        <v>1656.54</v>
      </c>
      <c r="B12" s="53">
        <v>87</v>
      </c>
      <c r="C12">
        <f>GETPIVOTDATA("Saleable Area in Sq. ft.",$A$3,"Tower","T3","Saleable Area in Sq. ft.",1656.54)*A12</f>
        <v>144118.98000000001</v>
      </c>
    </row>
    <row r="13" spans="1:3" x14ac:dyDescent="0.2">
      <c r="A13" t="s">
        <v>1039</v>
      </c>
      <c r="B13" s="53">
        <v>177</v>
      </c>
    </row>
    <row r="14" spans="1:3" x14ac:dyDescent="0.2">
      <c r="A14" s="166">
        <v>1653.8</v>
      </c>
      <c r="B14" s="53">
        <v>177</v>
      </c>
      <c r="C14">
        <f>GETPIVOTDATA("Saleable Area in Sq. ft.",$A$3,"Tower","T4","Saleable Area in Sq. ft.",1653.8)*A14</f>
        <v>292722.59999999998</v>
      </c>
    </row>
    <row r="15" spans="1:3" x14ac:dyDescent="0.2">
      <c r="A15" t="s">
        <v>1036</v>
      </c>
      <c r="B15" s="53">
        <v>177</v>
      </c>
    </row>
    <row r="16" spans="1:3" x14ac:dyDescent="0.2">
      <c r="A16" s="166">
        <v>1653.8</v>
      </c>
      <c r="B16" s="53">
        <v>90</v>
      </c>
      <c r="C16">
        <f>GETPIVOTDATA("Saleable Area in Sq. ft.",$A$3,"Tower","T5","Saleable Area in Sq. ft.",1653.8)*A16</f>
        <v>148842</v>
      </c>
    </row>
    <row r="17" spans="1:3" x14ac:dyDescent="0.2">
      <c r="A17" s="166">
        <v>1656.54</v>
      </c>
      <c r="B17" s="53">
        <v>87</v>
      </c>
      <c r="C17">
        <f>GETPIVOTDATA("Saleable Area in Sq. ft.",$A$3,"Tower","T5","Saleable Area in Sq. ft.",1656.54)*A17</f>
        <v>144118.98000000001</v>
      </c>
    </row>
    <row r="18" spans="1:3" x14ac:dyDescent="0.2">
      <c r="A18" t="s">
        <v>1068</v>
      </c>
      <c r="B18" s="53">
        <v>1</v>
      </c>
    </row>
    <row r="19" spans="1:3" x14ac:dyDescent="0.2">
      <c r="A19" s="166">
        <v>1750028.3400000171</v>
      </c>
      <c r="B19" s="53">
        <v>1</v>
      </c>
    </row>
    <row r="20" spans="1:3" x14ac:dyDescent="0.2">
      <c r="A20" s="166" t="s">
        <v>1068</v>
      </c>
      <c r="B20" s="53"/>
    </row>
    <row r="21" spans="1:3" x14ac:dyDescent="0.2">
      <c r="A21" t="s">
        <v>33</v>
      </c>
      <c r="B21" s="53">
        <v>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8"/>
  <sheetViews>
    <sheetView showGridLines="0" workbookViewId="0">
      <pane ySplit="1" topLeftCell="A769" activePane="bottomLeft" state="frozen"/>
      <selection pane="bottomLeft" activeCell="K9" sqref="K9"/>
    </sheetView>
  </sheetViews>
  <sheetFormatPr defaultColWidth="10.6640625" defaultRowHeight="11.25" x14ac:dyDescent="0.2"/>
  <cols>
    <col min="1" max="1" width="6.1640625" style="138" bestFit="1" customWidth="1"/>
    <col min="2" max="2" width="13.1640625" style="138" bestFit="1" customWidth="1"/>
    <col min="3" max="3" width="23.33203125" style="138" bestFit="1" customWidth="1"/>
    <col min="4" max="4" width="19.1640625" style="138" bestFit="1" customWidth="1"/>
    <col min="5" max="5" width="11.33203125" style="138" bestFit="1" customWidth="1"/>
    <col min="6" max="6" width="23.83203125" style="138" bestFit="1" customWidth="1"/>
    <col min="7" max="7" width="22.33203125" style="138" bestFit="1" customWidth="1"/>
    <col min="8" max="9" width="10.6640625" style="138"/>
    <col min="10" max="10" width="12.33203125" style="138" bestFit="1" customWidth="1"/>
    <col min="11" max="16384" width="10.6640625" style="138"/>
  </cols>
  <sheetData>
    <row r="1" spans="1:7" x14ac:dyDescent="0.2">
      <c r="A1" s="137" t="s">
        <v>63</v>
      </c>
      <c r="B1" s="137" t="s">
        <v>141</v>
      </c>
      <c r="C1" s="137" t="s">
        <v>142</v>
      </c>
      <c r="D1" s="137" t="s">
        <v>143</v>
      </c>
      <c r="E1" s="137" t="s">
        <v>32</v>
      </c>
      <c r="F1" s="137" t="s">
        <v>144</v>
      </c>
      <c r="G1" s="137" t="s">
        <v>145</v>
      </c>
    </row>
    <row r="2" spans="1:7" x14ac:dyDescent="0.2">
      <c r="A2" s="139">
        <v>1</v>
      </c>
      <c r="B2" s="139" t="s">
        <v>146</v>
      </c>
      <c r="C2" s="139" t="s">
        <v>147</v>
      </c>
      <c r="D2" s="139" t="s">
        <v>148</v>
      </c>
      <c r="E2" s="139" t="s">
        <v>1035</v>
      </c>
      <c r="F2" s="139">
        <v>2463.5700000000002</v>
      </c>
      <c r="G2" s="139">
        <v>1272.77</v>
      </c>
    </row>
    <row r="3" spans="1:7" x14ac:dyDescent="0.2">
      <c r="A3" s="139">
        <v>2</v>
      </c>
      <c r="B3" s="139" t="s">
        <v>146</v>
      </c>
      <c r="C3" s="139" t="s">
        <v>147</v>
      </c>
      <c r="D3" s="139" t="s">
        <v>149</v>
      </c>
      <c r="E3" s="139" t="s">
        <v>1035</v>
      </c>
      <c r="F3" s="139">
        <v>2463.5700000000002</v>
      </c>
      <c r="G3" s="139">
        <v>1272.77</v>
      </c>
    </row>
    <row r="4" spans="1:7" x14ac:dyDescent="0.2">
      <c r="A4" s="139">
        <v>3</v>
      </c>
      <c r="B4" s="139" t="s">
        <v>146</v>
      </c>
      <c r="C4" s="139" t="s">
        <v>147</v>
      </c>
      <c r="D4" s="139" t="s">
        <v>150</v>
      </c>
      <c r="E4" s="139" t="s">
        <v>1035</v>
      </c>
      <c r="F4" s="139">
        <v>2463.5700000000002</v>
      </c>
      <c r="G4" s="139">
        <v>1272.77</v>
      </c>
    </row>
    <row r="5" spans="1:7" x14ac:dyDescent="0.2">
      <c r="A5" s="139">
        <v>4</v>
      </c>
      <c r="B5" s="139" t="s">
        <v>146</v>
      </c>
      <c r="C5" s="139" t="s">
        <v>147</v>
      </c>
      <c r="D5" s="139" t="s">
        <v>151</v>
      </c>
      <c r="E5" s="139" t="s">
        <v>1035</v>
      </c>
      <c r="F5" s="139">
        <v>2463.5700000000002</v>
      </c>
      <c r="G5" s="139">
        <v>1272.77</v>
      </c>
    </row>
    <row r="6" spans="1:7" x14ac:dyDescent="0.2">
      <c r="A6" s="139">
        <v>5</v>
      </c>
      <c r="B6" s="139" t="s">
        <v>146</v>
      </c>
      <c r="C6" s="139" t="s">
        <v>147</v>
      </c>
      <c r="D6" s="139" t="s">
        <v>152</v>
      </c>
      <c r="E6" s="139" t="s">
        <v>1035</v>
      </c>
      <c r="F6" s="139">
        <v>2463.5700000000002</v>
      </c>
      <c r="G6" s="139">
        <v>1272.77</v>
      </c>
    </row>
    <row r="7" spans="1:7" x14ac:dyDescent="0.2">
      <c r="A7" s="139">
        <v>6</v>
      </c>
      <c r="B7" s="139" t="s">
        <v>146</v>
      </c>
      <c r="C7" s="139" t="s">
        <v>147</v>
      </c>
      <c r="D7" s="139" t="s">
        <v>153</v>
      </c>
      <c r="E7" s="139" t="s">
        <v>1035</v>
      </c>
      <c r="F7" s="139">
        <v>2463.5700000000002</v>
      </c>
      <c r="G7" s="139">
        <v>1272.77</v>
      </c>
    </row>
    <row r="8" spans="1:7" x14ac:dyDescent="0.2">
      <c r="A8" s="139">
        <v>7</v>
      </c>
      <c r="B8" s="139" t="s">
        <v>146</v>
      </c>
      <c r="C8" s="139" t="s">
        <v>147</v>
      </c>
      <c r="D8" s="139" t="s">
        <v>154</v>
      </c>
      <c r="E8" s="139" t="s">
        <v>1035</v>
      </c>
      <c r="F8" s="139">
        <v>2463.5700000000002</v>
      </c>
      <c r="G8" s="139">
        <v>1272.77</v>
      </c>
    </row>
    <row r="9" spans="1:7" x14ac:dyDescent="0.2">
      <c r="A9" s="139">
        <v>8</v>
      </c>
      <c r="B9" s="139" t="s">
        <v>146</v>
      </c>
      <c r="C9" s="139" t="s">
        <v>147</v>
      </c>
      <c r="D9" s="139" t="s">
        <v>155</v>
      </c>
      <c r="E9" s="139" t="s">
        <v>1035</v>
      </c>
      <c r="F9" s="139">
        <v>2463.5700000000002</v>
      </c>
      <c r="G9" s="139">
        <v>1272.77</v>
      </c>
    </row>
    <row r="10" spans="1:7" x14ac:dyDescent="0.2">
      <c r="A10" s="139">
        <v>9</v>
      </c>
      <c r="B10" s="139" t="s">
        <v>146</v>
      </c>
      <c r="C10" s="139" t="s">
        <v>147</v>
      </c>
      <c r="D10" s="139" t="s">
        <v>156</v>
      </c>
      <c r="E10" s="139" t="s">
        <v>1035</v>
      </c>
      <c r="F10" s="139">
        <v>2463.5700000000002</v>
      </c>
      <c r="G10" s="139">
        <v>1272.77</v>
      </c>
    </row>
    <row r="11" spans="1:7" x14ac:dyDescent="0.2">
      <c r="A11" s="139">
        <v>10</v>
      </c>
      <c r="B11" s="139" t="s">
        <v>146</v>
      </c>
      <c r="C11" s="139" t="s">
        <v>147</v>
      </c>
      <c r="D11" s="139" t="s">
        <v>157</v>
      </c>
      <c r="E11" s="139" t="s">
        <v>1035</v>
      </c>
      <c r="F11" s="139">
        <v>2463.5700000000002</v>
      </c>
      <c r="G11" s="139">
        <v>1272.77</v>
      </c>
    </row>
    <row r="12" spans="1:7" x14ac:dyDescent="0.2">
      <c r="A12" s="139">
        <v>11</v>
      </c>
      <c r="B12" s="139" t="s">
        <v>146</v>
      </c>
      <c r="C12" s="139" t="s">
        <v>147</v>
      </c>
      <c r="D12" s="139" t="s">
        <v>158</v>
      </c>
      <c r="E12" s="139" t="s">
        <v>1035</v>
      </c>
      <c r="F12" s="139">
        <v>2463.5700000000002</v>
      </c>
      <c r="G12" s="139">
        <v>1272.77</v>
      </c>
    </row>
    <row r="13" spans="1:7" x14ac:dyDescent="0.2">
      <c r="A13" s="139">
        <v>12</v>
      </c>
      <c r="B13" s="139" t="s">
        <v>146</v>
      </c>
      <c r="C13" s="139" t="s">
        <v>147</v>
      </c>
      <c r="D13" s="139" t="s">
        <v>159</v>
      </c>
      <c r="E13" s="139" t="s">
        <v>1035</v>
      </c>
      <c r="F13" s="139">
        <v>2463.5700000000002</v>
      </c>
      <c r="G13" s="139">
        <v>1272.77</v>
      </c>
    </row>
    <row r="14" spans="1:7" x14ac:dyDescent="0.2">
      <c r="A14" s="139">
        <v>13</v>
      </c>
      <c r="B14" s="139" t="s">
        <v>146</v>
      </c>
      <c r="C14" s="139" t="s">
        <v>147</v>
      </c>
      <c r="D14" s="139" t="s">
        <v>160</v>
      </c>
      <c r="E14" s="139" t="s">
        <v>1035</v>
      </c>
      <c r="F14" s="139">
        <v>2463.5700000000002</v>
      </c>
      <c r="G14" s="139">
        <v>1272.77</v>
      </c>
    </row>
    <row r="15" spans="1:7" x14ac:dyDescent="0.2">
      <c r="A15" s="139">
        <v>14</v>
      </c>
      <c r="B15" s="139" t="s">
        <v>146</v>
      </c>
      <c r="C15" s="139" t="s">
        <v>147</v>
      </c>
      <c r="D15" s="139" t="s">
        <v>161</v>
      </c>
      <c r="E15" s="139" t="s">
        <v>1035</v>
      </c>
      <c r="F15" s="139">
        <v>2463.5700000000002</v>
      </c>
      <c r="G15" s="139">
        <v>1272.77</v>
      </c>
    </row>
    <row r="16" spans="1:7" x14ac:dyDescent="0.2">
      <c r="A16" s="139">
        <v>15</v>
      </c>
      <c r="B16" s="139" t="s">
        <v>146</v>
      </c>
      <c r="C16" s="139" t="s">
        <v>147</v>
      </c>
      <c r="D16" s="139" t="s">
        <v>162</v>
      </c>
      <c r="E16" s="139" t="s">
        <v>1035</v>
      </c>
      <c r="F16" s="139">
        <v>2463.5700000000002</v>
      </c>
      <c r="G16" s="139">
        <v>1272.77</v>
      </c>
    </row>
    <row r="17" spans="1:7" x14ac:dyDescent="0.2">
      <c r="A17" s="139">
        <v>16</v>
      </c>
      <c r="B17" s="139" t="s">
        <v>146</v>
      </c>
      <c r="C17" s="139" t="s">
        <v>147</v>
      </c>
      <c r="D17" s="139" t="s">
        <v>163</v>
      </c>
      <c r="E17" s="139" t="s">
        <v>1035</v>
      </c>
      <c r="F17" s="139">
        <v>2463.5700000000002</v>
      </c>
      <c r="G17" s="139">
        <v>1272.77</v>
      </c>
    </row>
    <row r="18" spans="1:7" x14ac:dyDescent="0.2">
      <c r="A18" s="139">
        <v>17</v>
      </c>
      <c r="B18" s="139" t="s">
        <v>146</v>
      </c>
      <c r="C18" s="139" t="s">
        <v>147</v>
      </c>
      <c r="D18" s="139" t="s">
        <v>164</v>
      </c>
      <c r="E18" s="139" t="s">
        <v>1035</v>
      </c>
      <c r="F18" s="139">
        <v>2463.5700000000002</v>
      </c>
      <c r="G18" s="139">
        <v>1272.77</v>
      </c>
    </row>
    <row r="19" spans="1:7" x14ac:dyDescent="0.2">
      <c r="A19" s="139">
        <v>18</v>
      </c>
      <c r="B19" s="139" t="s">
        <v>146</v>
      </c>
      <c r="C19" s="139" t="s">
        <v>147</v>
      </c>
      <c r="D19" s="139" t="s">
        <v>165</v>
      </c>
      <c r="E19" s="139" t="s">
        <v>1035</v>
      </c>
      <c r="F19" s="139">
        <v>2463.5700000000002</v>
      </c>
      <c r="G19" s="139">
        <v>1272.77</v>
      </c>
    </row>
    <row r="20" spans="1:7" x14ac:dyDescent="0.2">
      <c r="A20" s="139">
        <v>19</v>
      </c>
      <c r="B20" s="139" t="s">
        <v>146</v>
      </c>
      <c r="C20" s="139" t="s">
        <v>147</v>
      </c>
      <c r="D20" s="139" t="s">
        <v>166</v>
      </c>
      <c r="E20" s="139" t="s">
        <v>1035</v>
      </c>
      <c r="F20" s="139">
        <v>2463.5700000000002</v>
      </c>
      <c r="G20" s="139">
        <v>1272.77</v>
      </c>
    </row>
    <row r="21" spans="1:7" x14ac:dyDescent="0.2">
      <c r="A21" s="139">
        <v>20</v>
      </c>
      <c r="B21" s="139" t="s">
        <v>146</v>
      </c>
      <c r="C21" s="139" t="s">
        <v>147</v>
      </c>
      <c r="D21" s="139" t="s">
        <v>167</v>
      </c>
      <c r="E21" s="139" t="s">
        <v>1035</v>
      </c>
      <c r="F21" s="139">
        <v>2463.5700000000002</v>
      </c>
      <c r="G21" s="139">
        <v>1272.77</v>
      </c>
    </row>
    <row r="22" spans="1:7" x14ac:dyDescent="0.2">
      <c r="A22" s="139">
        <v>21</v>
      </c>
      <c r="B22" s="139" t="s">
        <v>146</v>
      </c>
      <c r="C22" s="139" t="s">
        <v>147</v>
      </c>
      <c r="D22" s="139" t="s">
        <v>168</v>
      </c>
      <c r="E22" s="139" t="s">
        <v>1035</v>
      </c>
      <c r="F22" s="139">
        <v>2463.5700000000002</v>
      </c>
      <c r="G22" s="139">
        <v>1272.77</v>
      </c>
    </row>
    <row r="23" spans="1:7" x14ac:dyDescent="0.2">
      <c r="A23" s="139">
        <v>22</v>
      </c>
      <c r="B23" s="139" t="s">
        <v>146</v>
      </c>
      <c r="C23" s="139" t="s">
        <v>147</v>
      </c>
      <c r="D23" s="139" t="s">
        <v>169</v>
      </c>
      <c r="E23" s="139" t="s">
        <v>1035</v>
      </c>
      <c r="F23" s="139">
        <v>2463.5700000000002</v>
      </c>
      <c r="G23" s="139">
        <v>1272.77</v>
      </c>
    </row>
    <row r="24" spans="1:7" x14ac:dyDescent="0.2">
      <c r="A24" s="139">
        <v>23</v>
      </c>
      <c r="B24" s="139" t="s">
        <v>146</v>
      </c>
      <c r="C24" s="139" t="s">
        <v>147</v>
      </c>
      <c r="D24" s="139" t="s">
        <v>170</v>
      </c>
      <c r="E24" s="139" t="s">
        <v>1035</v>
      </c>
      <c r="F24" s="139">
        <v>2463.5700000000002</v>
      </c>
      <c r="G24" s="139">
        <v>1272.77</v>
      </c>
    </row>
    <row r="25" spans="1:7" x14ac:dyDescent="0.2">
      <c r="A25" s="139">
        <v>24</v>
      </c>
      <c r="B25" s="139" t="s">
        <v>146</v>
      </c>
      <c r="C25" s="139" t="s">
        <v>147</v>
      </c>
      <c r="D25" s="139" t="s">
        <v>171</v>
      </c>
      <c r="E25" s="139" t="s">
        <v>1035</v>
      </c>
      <c r="F25" s="139">
        <v>2463.5700000000002</v>
      </c>
      <c r="G25" s="139">
        <v>1272.77</v>
      </c>
    </row>
    <row r="26" spans="1:7" x14ac:dyDescent="0.2">
      <c r="A26" s="139">
        <v>25</v>
      </c>
      <c r="B26" s="139" t="s">
        <v>146</v>
      </c>
      <c r="C26" s="139" t="s">
        <v>147</v>
      </c>
      <c r="D26" s="139" t="s">
        <v>172</v>
      </c>
      <c r="E26" s="139" t="s">
        <v>1035</v>
      </c>
      <c r="F26" s="139">
        <v>2463.5700000000002</v>
      </c>
      <c r="G26" s="139">
        <v>1272.77</v>
      </c>
    </row>
    <row r="27" spans="1:7" x14ac:dyDescent="0.2">
      <c r="A27" s="139">
        <v>26</v>
      </c>
      <c r="B27" s="139" t="s">
        <v>146</v>
      </c>
      <c r="C27" s="139" t="s">
        <v>147</v>
      </c>
      <c r="D27" s="139" t="s">
        <v>173</v>
      </c>
      <c r="E27" s="139" t="s">
        <v>1035</v>
      </c>
      <c r="F27" s="139">
        <v>2463.5700000000002</v>
      </c>
      <c r="G27" s="139">
        <v>1272.77</v>
      </c>
    </row>
    <row r="28" spans="1:7" x14ac:dyDescent="0.2">
      <c r="A28" s="139">
        <v>27</v>
      </c>
      <c r="B28" s="139" t="s">
        <v>146</v>
      </c>
      <c r="C28" s="139" t="s">
        <v>147</v>
      </c>
      <c r="D28" s="139" t="s">
        <v>174</v>
      </c>
      <c r="E28" s="139" t="s">
        <v>1035</v>
      </c>
      <c r="F28" s="139">
        <v>2463.5700000000002</v>
      </c>
      <c r="G28" s="139">
        <v>1272.77</v>
      </c>
    </row>
    <row r="29" spans="1:7" x14ac:dyDescent="0.2">
      <c r="A29" s="139">
        <v>28</v>
      </c>
      <c r="B29" s="139" t="s">
        <v>146</v>
      </c>
      <c r="C29" s="139" t="s">
        <v>147</v>
      </c>
      <c r="D29" s="139" t="s">
        <v>175</v>
      </c>
      <c r="E29" s="139" t="s">
        <v>1035</v>
      </c>
      <c r="F29" s="139">
        <v>2463.5700000000002</v>
      </c>
      <c r="G29" s="139">
        <v>1272.77</v>
      </c>
    </row>
    <row r="30" spans="1:7" x14ac:dyDescent="0.2">
      <c r="A30" s="139">
        <v>29</v>
      </c>
      <c r="B30" s="139" t="s">
        <v>146</v>
      </c>
      <c r="C30" s="139" t="s">
        <v>147</v>
      </c>
      <c r="D30" s="139" t="s">
        <v>176</v>
      </c>
      <c r="E30" s="139" t="s">
        <v>1035</v>
      </c>
      <c r="F30" s="139">
        <v>2463.5700000000002</v>
      </c>
      <c r="G30" s="139">
        <v>1272.77</v>
      </c>
    </row>
    <row r="31" spans="1:7" x14ac:dyDescent="0.2">
      <c r="A31" s="139">
        <v>30</v>
      </c>
      <c r="B31" s="139" t="s">
        <v>146</v>
      </c>
      <c r="C31" s="139" t="s">
        <v>147</v>
      </c>
      <c r="D31" s="139" t="s">
        <v>177</v>
      </c>
      <c r="E31" s="139" t="s">
        <v>1035</v>
      </c>
      <c r="F31" s="139">
        <v>2463.5700000000002</v>
      </c>
      <c r="G31" s="139">
        <v>1272.77</v>
      </c>
    </row>
    <row r="32" spans="1:7" x14ac:dyDescent="0.2">
      <c r="A32" s="139">
        <v>31</v>
      </c>
      <c r="B32" s="139" t="s">
        <v>146</v>
      </c>
      <c r="C32" s="139" t="s">
        <v>147</v>
      </c>
      <c r="D32" s="139" t="s">
        <v>178</v>
      </c>
      <c r="E32" s="139" t="s">
        <v>1035</v>
      </c>
      <c r="F32" s="139">
        <v>2463.5700000000002</v>
      </c>
      <c r="G32" s="139">
        <v>1272.77</v>
      </c>
    </row>
    <row r="33" spans="1:7" x14ac:dyDescent="0.2">
      <c r="A33" s="139">
        <v>32</v>
      </c>
      <c r="B33" s="139" t="s">
        <v>146</v>
      </c>
      <c r="C33" s="139" t="s">
        <v>147</v>
      </c>
      <c r="D33" s="139" t="s">
        <v>179</v>
      </c>
      <c r="E33" s="139" t="s">
        <v>1035</v>
      </c>
      <c r="F33" s="139">
        <v>2463.5700000000002</v>
      </c>
      <c r="G33" s="139">
        <v>1272.77</v>
      </c>
    </row>
    <row r="34" spans="1:7" x14ac:dyDescent="0.2">
      <c r="A34" s="139">
        <v>33</v>
      </c>
      <c r="B34" s="139" t="s">
        <v>146</v>
      </c>
      <c r="C34" s="139" t="s">
        <v>147</v>
      </c>
      <c r="D34" s="139" t="s">
        <v>180</v>
      </c>
      <c r="E34" s="139" t="s">
        <v>1035</v>
      </c>
      <c r="F34" s="139">
        <v>2463.5700000000002</v>
      </c>
      <c r="G34" s="139">
        <v>1272.77</v>
      </c>
    </row>
    <row r="35" spans="1:7" x14ac:dyDescent="0.2">
      <c r="A35" s="139">
        <v>34</v>
      </c>
      <c r="B35" s="139" t="s">
        <v>146</v>
      </c>
      <c r="C35" s="139" t="s">
        <v>147</v>
      </c>
      <c r="D35" s="139" t="s">
        <v>181</v>
      </c>
      <c r="E35" s="139" t="s">
        <v>1035</v>
      </c>
      <c r="F35" s="139">
        <v>2463.5700000000002</v>
      </c>
      <c r="G35" s="139">
        <v>1272.77</v>
      </c>
    </row>
    <row r="36" spans="1:7" x14ac:dyDescent="0.2">
      <c r="A36" s="139">
        <v>35</v>
      </c>
      <c r="B36" s="139" t="s">
        <v>146</v>
      </c>
      <c r="C36" s="139" t="s">
        <v>147</v>
      </c>
      <c r="D36" s="139" t="s">
        <v>182</v>
      </c>
      <c r="E36" s="139" t="s">
        <v>1035</v>
      </c>
      <c r="F36" s="139">
        <v>2463.5700000000002</v>
      </c>
      <c r="G36" s="139">
        <v>1272.77</v>
      </c>
    </row>
    <row r="37" spans="1:7" x14ac:dyDescent="0.2">
      <c r="A37" s="139">
        <v>36</v>
      </c>
      <c r="B37" s="139" t="s">
        <v>146</v>
      </c>
      <c r="C37" s="139" t="s">
        <v>147</v>
      </c>
      <c r="D37" s="139" t="s">
        <v>183</v>
      </c>
      <c r="E37" s="139" t="s">
        <v>1035</v>
      </c>
      <c r="F37" s="139">
        <v>2463.5700000000002</v>
      </c>
      <c r="G37" s="139">
        <v>1272.77</v>
      </c>
    </row>
    <row r="38" spans="1:7" x14ac:dyDescent="0.2">
      <c r="A38" s="139">
        <v>37</v>
      </c>
      <c r="B38" s="139" t="s">
        <v>146</v>
      </c>
      <c r="C38" s="139" t="s">
        <v>147</v>
      </c>
      <c r="D38" s="139" t="s">
        <v>184</v>
      </c>
      <c r="E38" s="139" t="s">
        <v>1035</v>
      </c>
      <c r="F38" s="139">
        <v>2463.5700000000002</v>
      </c>
      <c r="G38" s="139">
        <v>1272.77</v>
      </c>
    </row>
    <row r="39" spans="1:7" x14ac:dyDescent="0.2">
      <c r="A39" s="139">
        <v>38</v>
      </c>
      <c r="B39" s="139" t="s">
        <v>146</v>
      </c>
      <c r="C39" s="139" t="s">
        <v>147</v>
      </c>
      <c r="D39" s="139" t="s">
        <v>185</v>
      </c>
      <c r="E39" s="139" t="s">
        <v>1035</v>
      </c>
      <c r="F39" s="139">
        <v>2463.5700000000002</v>
      </c>
      <c r="G39" s="139">
        <v>1272.77</v>
      </c>
    </row>
    <row r="40" spans="1:7" x14ac:dyDescent="0.2">
      <c r="A40" s="139">
        <v>39</v>
      </c>
      <c r="B40" s="139" t="s">
        <v>146</v>
      </c>
      <c r="C40" s="139" t="s">
        <v>147</v>
      </c>
      <c r="D40" s="139" t="s">
        <v>186</v>
      </c>
      <c r="E40" s="139" t="s">
        <v>1035</v>
      </c>
      <c r="F40" s="139">
        <v>2463.5700000000002</v>
      </c>
      <c r="G40" s="139">
        <v>1272.77</v>
      </c>
    </row>
    <row r="41" spans="1:7" x14ac:dyDescent="0.2">
      <c r="A41" s="139">
        <v>40</v>
      </c>
      <c r="B41" s="139" t="s">
        <v>146</v>
      </c>
      <c r="C41" s="139" t="s">
        <v>147</v>
      </c>
      <c r="D41" s="139" t="s">
        <v>187</v>
      </c>
      <c r="E41" s="139" t="s">
        <v>1035</v>
      </c>
      <c r="F41" s="139">
        <v>2463.5700000000002</v>
      </c>
      <c r="G41" s="139">
        <v>1272.77</v>
      </c>
    </row>
    <row r="42" spans="1:7" x14ac:dyDescent="0.2">
      <c r="A42" s="139">
        <v>41</v>
      </c>
      <c r="B42" s="139" t="s">
        <v>146</v>
      </c>
      <c r="C42" s="139" t="s">
        <v>147</v>
      </c>
      <c r="D42" s="139" t="s">
        <v>188</v>
      </c>
      <c r="E42" s="139" t="s">
        <v>1035</v>
      </c>
      <c r="F42" s="139">
        <v>2463.5700000000002</v>
      </c>
      <c r="G42" s="139">
        <v>1272.77</v>
      </c>
    </row>
    <row r="43" spans="1:7" x14ac:dyDescent="0.2">
      <c r="A43" s="139">
        <v>42</v>
      </c>
      <c r="B43" s="139" t="s">
        <v>146</v>
      </c>
      <c r="C43" s="139" t="s">
        <v>147</v>
      </c>
      <c r="D43" s="139" t="s">
        <v>189</v>
      </c>
      <c r="E43" s="139" t="s">
        <v>1035</v>
      </c>
      <c r="F43" s="139">
        <v>2463.5700000000002</v>
      </c>
      <c r="G43" s="139">
        <v>1272.77</v>
      </c>
    </row>
    <row r="44" spans="1:7" x14ac:dyDescent="0.2">
      <c r="A44" s="139">
        <v>43</v>
      </c>
      <c r="B44" s="139" t="s">
        <v>146</v>
      </c>
      <c r="C44" s="139" t="s">
        <v>147</v>
      </c>
      <c r="D44" s="139" t="s">
        <v>190</v>
      </c>
      <c r="E44" s="139" t="s">
        <v>1035</v>
      </c>
      <c r="F44" s="139">
        <v>2463.5700000000002</v>
      </c>
      <c r="G44" s="139">
        <v>1272.77</v>
      </c>
    </row>
    <row r="45" spans="1:7" x14ac:dyDescent="0.2">
      <c r="A45" s="139">
        <v>44</v>
      </c>
      <c r="B45" s="139" t="s">
        <v>146</v>
      </c>
      <c r="C45" s="139" t="s">
        <v>147</v>
      </c>
      <c r="D45" s="139" t="s">
        <v>191</v>
      </c>
      <c r="E45" s="139" t="s">
        <v>1035</v>
      </c>
      <c r="F45" s="139">
        <v>2463.5700000000002</v>
      </c>
      <c r="G45" s="139">
        <v>1272.77</v>
      </c>
    </row>
    <row r="46" spans="1:7" x14ac:dyDescent="0.2">
      <c r="A46" s="139">
        <v>45</v>
      </c>
      <c r="B46" s="139" t="s">
        <v>146</v>
      </c>
      <c r="C46" s="139" t="s">
        <v>147</v>
      </c>
      <c r="D46" s="139" t="s">
        <v>192</v>
      </c>
      <c r="E46" s="139" t="s">
        <v>1035</v>
      </c>
      <c r="F46" s="139">
        <v>2463.5700000000002</v>
      </c>
      <c r="G46" s="139">
        <v>1272.77</v>
      </c>
    </row>
    <row r="47" spans="1:7" x14ac:dyDescent="0.2">
      <c r="A47" s="139">
        <v>46</v>
      </c>
      <c r="B47" s="139" t="s">
        <v>146</v>
      </c>
      <c r="C47" s="139" t="s">
        <v>147</v>
      </c>
      <c r="D47" s="139" t="s">
        <v>193</v>
      </c>
      <c r="E47" s="139" t="s">
        <v>1035</v>
      </c>
      <c r="F47" s="139">
        <v>2463.5700000000002</v>
      </c>
      <c r="G47" s="139">
        <v>1272.77</v>
      </c>
    </row>
    <row r="48" spans="1:7" x14ac:dyDescent="0.2">
      <c r="A48" s="139">
        <v>47</v>
      </c>
      <c r="B48" s="139" t="s">
        <v>146</v>
      </c>
      <c r="C48" s="139" t="s">
        <v>147</v>
      </c>
      <c r="D48" s="139" t="s">
        <v>194</v>
      </c>
      <c r="E48" s="139" t="s">
        <v>1035</v>
      </c>
      <c r="F48" s="139">
        <v>2463.5700000000002</v>
      </c>
      <c r="G48" s="139">
        <v>1272.77</v>
      </c>
    </row>
    <row r="49" spans="1:7" x14ac:dyDescent="0.2">
      <c r="A49" s="139">
        <v>48</v>
      </c>
      <c r="B49" s="139" t="s">
        <v>146</v>
      </c>
      <c r="C49" s="139" t="s">
        <v>147</v>
      </c>
      <c r="D49" s="139" t="s">
        <v>195</v>
      </c>
      <c r="E49" s="139" t="s">
        <v>1035</v>
      </c>
      <c r="F49" s="139">
        <v>2463.5700000000002</v>
      </c>
      <c r="G49" s="139">
        <v>1272.77</v>
      </c>
    </row>
    <row r="50" spans="1:7" x14ac:dyDescent="0.2">
      <c r="A50" s="139">
        <v>49</v>
      </c>
      <c r="B50" s="139" t="s">
        <v>146</v>
      </c>
      <c r="C50" s="139" t="s">
        <v>147</v>
      </c>
      <c r="D50" s="139" t="s">
        <v>196</v>
      </c>
      <c r="E50" s="139" t="s">
        <v>1035</v>
      </c>
      <c r="F50" s="139">
        <v>2463.5700000000002</v>
      </c>
      <c r="G50" s="139">
        <v>1272.77</v>
      </c>
    </row>
    <row r="51" spans="1:7" x14ac:dyDescent="0.2">
      <c r="A51" s="139">
        <v>50</v>
      </c>
      <c r="B51" s="139" t="s">
        <v>146</v>
      </c>
      <c r="C51" s="139" t="s">
        <v>147</v>
      </c>
      <c r="D51" s="139" t="s">
        <v>197</v>
      </c>
      <c r="E51" s="139" t="s">
        <v>1035</v>
      </c>
      <c r="F51" s="139">
        <v>2463.5700000000002</v>
      </c>
      <c r="G51" s="139">
        <v>1272.77</v>
      </c>
    </row>
    <row r="52" spans="1:7" x14ac:dyDescent="0.2">
      <c r="A52" s="139">
        <v>51</v>
      </c>
      <c r="B52" s="139" t="s">
        <v>146</v>
      </c>
      <c r="C52" s="139" t="s">
        <v>147</v>
      </c>
      <c r="D52" s="139" t="s">
        <v>198</v>
      </c>
      <c r="E52" s="139" t="s">
        <v>1035</v>
      </c>
      <c r="F52" s="139">
        <v>2463.5700000000002</v>
      </c>
      <c r="G52" s="139">
        <v>1272.77</v>
      </c>
    </row>
    <row r="53" spans="1:7" x14ac:dyDescent="0.2">
      <c r="A53" s="139">
        <v>52</v>
      </c>
      <c r="B53" s="139" t="s">
        <v>146</v>
      </c>
      <c r="C53" s="139" t="s">
        <v>147</v>
      </c>
      <c r="D53" s="139" t="s">
        <v>199</v>
      </c>
      <c r="E53" s="139" t="s">
        <v>1035</v>
      </c>
      <c r="F53" s="139">
        <v>2463.5700000000002</v>
      </c>
      <c r="G53" s="139">
        <v>1272.77</v>
      </c>
    </row>
    <row r="54" spans="1:7" x14ac:dyDescent="0.2">
      <c r="A54" s="139">
        <v>53</v>
      </c>
      <c r="B54" s="139" t="s">
        <v>146</v>
      </c>
      <c r="C54" s="139" t="s">
        <v>147</v>
      </c>
      <c r="D54" s="139" t="s">
        <v>200</v>
      </c>
      <c r="E54" s="139" t="s">
        <v>1035</v>
      </c>
      <c r="F54" s="139">
        <v>2463.5700000000002</v>
      </c>
      <c r="G54" s="139">
        <v>1272.77</v>
      </c>
    </row>
    <row r="55" spans="1:7" x14ac:dyDescent="0.2">
      <c r="A55" s="139">
        <v>54</v>
      </c>
      <c r="B55" s="139" t="s">
        <v>146</v>
      </c>
      <c r="C55" s="139" t="s">
        <v>147</v>
      </c>
      <c r="D55" s="139" t="s">
        <v>201</v>
      </c>
      <c r="E55" s="139" t="s">
        <v>1035</v>
      </c>
      <c r="F55" s="139">
        <v>2463.5700000000002</v>
      </c>
      <c r="G55" s="139">
        <v>1272.77</v>
      </c>
    </row>
    <row r="56" spans="1:7" x14ac:dyDescent="0.2">
      <c r="A56" s="139">
        <v>55</v>
      </c>
      <c r="B56" s="139" t="s">
        <v>146</v>
      </c>
      <c r="C56" s="139" t="s">
        <v>147</v>
      </c>
      <c r="D56" s="139" t="s">
        <v>202</v>
      </c>
      <c r="E56" s="139" t="s">
        <v>1035</v>
      </c>
      <c r="F56" s="139">
        <v>2463.5700000000002</v>
      </c>
      <c r="G56" s="139">
        <v>1272.77</v>
      </c>
    </row>
    <row r="57" spans="1:7" x14ac:dyDescent="0.2">
      <c r="A57" s="139">
        <v>56</v>
      </c>
      <c r="B57" s="139" t="s">
        <v>146</v>
      </c>
      <c r="C57" s="139" t="s">
        <v>147</v>
      </c>
      <c r="D57" s="139" t="s">
        <v>203</v>
      </c>
      <c r="E57" s="139" t="s">
        <v>1035</v>
      </c>
      <c r="F57" s="139">
        <v>2463.5700000000002</v>
      </c>
      <c r="G57" s="139">
        <v>1272.77</v>
      </c>
    </row>
    <row r="58" spans="1:7" x14ac:dyDescent="0.2">
      <c r="A58" s="139">
        <v>57</v>
      </c>
      <c r="B58" s="139" t="s">
        <v>146</v>
      </c>
      <c r="C58" s="139" t="s">
        <v>147</v>
      </c>
      <c r="D58" s="139" t="s">
        <v>204</v>
      </c>
      <c r="E58" s="139" t="s">
        <v>1035</v>
      </c>
      <c r="F58" s="139">
        <v>2463.5700000000002</v>
      </c>
      <c r="G58" s="139">
        <v>1272.77</v>
      </c>
    </row>
    <row r="59" spans="1:7" x14ac:dyDescent="0.2">
      <c r="A59" s="139">
        <v>58</v>
      </c>
      <c r="B59" s="139" t="s">
        <v>146</v>
      </c>
      <c r="C59" s="139" t="s">
        <v>147</v>
      </c>
      <c r="D59" s="139" t="s">
        <v>205</v>
      </c>
      <c r="E59" s="139" t="s">
        <v>1035</v>
      </c>
      <c r="F59" s="139">
        <v>2463.5700000000002</v>
      </c>
      <c r="G59" s="139">
        <v>1272.77</v>
      </c>
    </row>
    <row r="60" spans="1:7" x14ac:dyDescent="0.2">
      <c r="A60" s="139">
        <v>59</v>
      </c>
      <c r="B60" s="139" t="s">
        <v>146</v>
      </c>
      <c r="C60" s="139" t="s">
        <v>147</v>
      </c>
      <c r="D60" s="139" t="s">
        <v>206</v>
      </c>
      <c r="E60" s="139" t="s">
        <v>1035</v>
      </c>
      <c r="F60" s="139">
        <v>2463.5700000000002</v>
      </c>
      <c r="G60" s="139">
        <v>1272.77</v>
      </c>
    </row>
    <row r="61" spans="1:7" x14ac:dyDescent="0.2">
      <c r="A61" s="139">
        <v>60</v>
      </c>
      <c r="B61" s="139" t="s">
        <v>146</v>
      </c>
      <c r="C61" s="139" t="s">
        <v>147</v>
      </c>
      <c r="D61" s="139" t="s">
        <v>207</v>
      </c>
      <c r="E61" s="139" t="s">
        <v>1035</v>
      </c>
      <c r="F61" s="139">
        <v>2463.5700000000002</v>
      </c>
      <c r="G61" s="139">
        <v>1272.77</v>
      </c>
    </row>
    <row r="62" spans="1:7" x14ac:dyDescent="0.2">
      <c r="A62" s="139">
        <v>61</v>
      </c>
      <c r="B62" s="139" t="s">
        <v>146</v>
      </c>
      <c r="C62" s="139" t="s">
        <v>147</v>
      </c>
      <c r="D62" s="139" t="s">
        <v>208</v>
      </c>
      <c r="E62" s="139" t="s">
        <v>1035</v>
      </c>
      <c r="F62" s="139">
        <v>2463.5700000000002</v>
      </c>
      <c r="G62" s="139">
        <v>1272.77</v>
      </c>
    </row>
    <row r="63" spans="1:7" x14ac:dyDescent="0.2">
      <c r="A63" s="139">
        <v>62</v>
      </c>
      <c r="B63" s="139" t="s">
        <v>146</v>
      </c>
      <c r="C63" s="139" t="s">
        <v>147</v>
      </c>
      <c r="D63" s="139" t="s">
        <v>209</v>
      </c>
      <c r="E63" s="139" t="s">
        <v>1035</v>
      </c>
      <c r="F63" s="139">
        <v>2463.5700000000002</v>
      </c>
      <c r="G63" s="139">
        <v>1272.77</v>
      </c>
    </row>
    <row r="64" spans="1:7" x14ac:dyDescent="0.2">
      <c r="A64" s="139">
        <v>63</v>
      </c>
      <c r="B64" s="139" t="s">
        <v>146</v>
      </c>
      <c r="C64" s="139" t="s">
        <v>147</v>
      </c>
      <c r="D64" s="139" t="s">
        <v>210</v>
      </c>
      <c r="E64" s="139" t="s">
        <v>1035</v>
      </c>
      <c r="F64" s="139">
        <v>2463.5700000000002</v>
      </c>
      <c r="G64" s="139">
        <v>1272.77</v>
      </c>
    </row>
    <row r="65" spans="1:7" x14ac:dyDescent="0.2">
      <c r="A65" s="139">
        <v>64</v>
      </c>
      <c r="B65" s="139" t="s">
        <v>146</v>
      </c>
      <c r="C65" s="139" t="s">
        <v>147</v>
      </c>
      <c r="D65" s="139" t="s">
        <v>211</v>
      </c>
      <c r="E65" s="139" t="s">
        <v>1035</v>
      </c>
      <c r="F65" s="139">
        <v>2463.5700000000002</v>
      </c>
      <c r="G65" s="139">
        <v>1272.77</v>
      </c>
    </row>
    <row r="66" spans="1:7" x14ac:dyDescent="0.2">
      <c r="A66" s="139">
        <v>65</v>
      </c>
      <c r="B66" s="139" t="s">
        <v>146</v>
      </c>
      <c r="C66" s="139" t="s">
        <v>147</v>
      </c>
      <c r="D66" s="139" t="s">
        <v>212</v>
      </c>
      <c r="E66" s="139" t="s">
        <v>1035</v>
      </c>
      <c r="F66" s="139">
        <v>2463.5700000000002</v>
      </c>
      <c r="G66" s="139">
        <v>1272.77</v>
      </c>
    </row>
    <row r="67" spans="1:7" x14ac:dyDescent="0.2">
      <c r="A67" s="139">
        <v>66</v>
      </c>
      <c r="B67" s="139" t="s">
        <v>146</v>
      </c>
      <c r="C67" s="139" t="s">
        <v>147</v>
      </c>
      <c r="D67" s="139" t="s">
        <v>213</v>
      </c>
      <c r="E67" s="139" t="s">
        <v>1035</v>
      </c>
      <c r="F67" s="139">
        <v>2463.5700000000002</v>
      </c>
      <c r="G67" s="139">
        <v>1272.77</v>
      </c>
    </row>
    <row r="68" spans="1:7" x14ac:dyDescent="0.2">
      <c r="A68" s="139">
        <v>67</v>
      </c>
      <c r="B68" s="139" t="s">
        <v>146</v>
      </c>
      <c r="C68" s="139" t="s">
        <v>147</v>
      </c>
      <c r="D68" s="139" t="s">
        <v>214</v>
      </c>
      <c r="E68" s="139" t="s">
        <v>1035</v>
      </c>
      <c r="F68" s="139">
        <v>2463.5700000000002</v>
      </c>
      <c r="G68" s="139">
        <v>1272.77</v>
      </c>
    </row>
    <row r="69" spans="1:7" x14ac:dyDescent="0.2">
      <c r="A69" s="139">
        <v>68</v>
      </c>
      <c r="B69" s="139" t="s">
        <v>146</v>
      </c>
      <c r="C69" s="139" t="s">
        <v>147</v>
      </c>
      <c r="D69" s="139" t="s">
        <v>215</v>
      </c>
      <c r="E69" s="139" t="s">
        <v>1035</v>
      </c>
      <c r="F69" s="139">
        <v>2463.5700000000002</v>
      </c>
      <c r="G69" s="139">
        <v>1272.77</v>
      </c>
    </row>
    <row r="70" spans="1:7" x14ac:dyDescent="0.2">
      <c r="A70" s="139">
        <v>69</v>
      </c>
      <c r="B70" s="139" t="s">
        <v>146</v>
      </c>
      <c r="C70" s="139" t="s">
        <v>147</v>
      </c>
      <c r="D70" s="139" t="s">
        <v>216</v>
      </c>
      <c r="E70" s="139" t="s">
        <v>1035</v>
      </c>
      <c r="F70" s="139">
        <v>2463.5700000000002</v>
      </c>
      <c r="G70" s="139">
        <v>1272.77</v>
      </c>
    </row>
    <row r="71" spans="1:7" x14ac:dyDescent="0.2">
      <c r="A71" s="139">
        <v>70</v>
      </c>
      <c r="B71" s="139" t="s">
        <v>146</v>
      </c>
      <c r="C71" s="139" t="s">
        <v>147</v>
      </c>
      <c r="D71" s="139" t="s">
        <v>217</v>
      </c>
      <c r="E71" s="139" t="s">
        <v>1035</v>
      </c>
      <c r="F71" s="139">
        <v>2463.5700000000002</v>
      </c>
      <c r="G71" s="139">
        <v>1272.77</v>
      </c>
    </row>
    <row r="72" spans="1:7" x14ac:dyDescent="0.2">
      <c r="A72" s="139">
        <v>71</v>
      </c>
      <c r="B72" s="139" t="s">
        <v>146</v>
      </c>
      <c r="C72" s="139" t="s">
        <v>147</v>
      </c>
      <c r="D72" s="139" t="s">
        <v>218</v>
      </c>
      <c r="E72" s="139" t="s">
        <v>1035</v>
      </c>
      <c r="F72" s="139">
        <v>2463.5700000000002</v>
      </c>
      <c r="G72" s="139">
        <v>1272.77</v>
      </c>
    </row>
    <row r="73" spans="1:7" x14ac:dyDescent="0.2">
      <c r="A73" s="139">
        <v>72</v>
      </c>
      <c r="B73" s="139" t="s">
        <v>146</v>
      </c>
      <c r="C73" s="139" t="s">
        <v>147</v>
      </c>
      <c r="D73" s="139" t="s">
        <v>219</v>
      </c>
      <c r="E73" s="139" t="s">
        <v>1035</v>
      </c>
      <c r="F73" s="139">
        <v>2463.5700000000002</v>
      </c>
      <c r="G73" s="139">
        <v>1272.77</v>
      </c>
    </row>
    <row r="74" spans="1:7" x14ac:dyDescent="0.2">
      <c r="A74" s="139">
        <v>73</v>
      </c>
      <c r="B74" s="139" t="s">
        <v>146</v>
      </c>
      <c r="C74" s="139" t="s">
        <v>147</v>
      </c>
      <c r="D74" s="139" t="s">
        <v>220</v>
      </c>
      <c r="E74" s="139" t="s">
        <v>1035</v>
      </c>
      <c r="F74" s="139">
        <v>2463.5700000000002</v>
      </c>
      <c r="G74" s="139">
        <v>1272.77</v>
      </c>
    </row>
    <row r="75" spans="1:7" x14ac:dyDescent="0.2">
      <c r="A75" s="139">
        <v>74</v>
      </c>
      <c r="B75" s="139" t="s">
        <v>146</v>
      </c>
      <c r="C75" s="139" t="s">
        <v>147</v>
      </c>
      <c r="D75" s="139" t="s">
        <v>221</v>
      </c>
      <c r="E75" s="139" t="s">
        <v>1035</v>
      </c>
      <c r="F75" s="139">
        <v>2463.5700000000002</v>
      </c>
      <c r="G75" s="139">
        <v>1272.77</v>
      </c>
    </row>
    <row r="76" spans="1:7" x14ac:dyDescent="0.2">
      <c r="A76" s="139">
        <v>75</v>
      </c>
      <c r="B76" s="139" t="s">
        <v>146</v>
      </c>
      <c r="C76" s="139" t="s">
        <v>147</v>
      </c>
      <c r="D76" s="139" t="s">
        <v>222</v>
      </c>
      <c r="E76" s="139" t="s">
        <v>1035</v>
      </c>
      <c r="F76" s="139">
        <v>2463.5700000000002</v>
      </c>
      <c r="G76" s="139">
        <v>1272.77</v>
      </c>
    </row>
    <row r="77" spans="1:7" x14ac:dyDescent="0.2">
      <c r="A77" s="139">
        <v>76</v>
      </c>
      <c r="B77" s="139" t="s">
        <v>146</v>
      </c>
      <c r="C77" s="139" t="s">
        <v>147</v>
      </c>
      <c r="D77" s="139" t="s">
        <v>223</v>
      </c>
      <c r="E77" s="139" t="s">
        <v>1035</v>
      </c>
      <c r="F77" s="139">
        <v>2463.5700000000002</v>
      </c>
      <c r="G77" s="139">
        <v>1272.77</v>
      </c>
    </row>
    <row r="78" spans="1:7" x14ac:dyDescent="0.2">
      <c r="A78" s="139">
        <v>77</v>
      </c>
      <c r="B78" s="139" t="s">
        <v>146</v>
      </c>
      <c r="C78" s="139" t="s">
        <v>147</v>
      </c>
      <c r="D78" s="139" t="s">
        <v>224</v>
      </c>
      <c r="E78" s="139" t="s">
        <v>1035</v>
      </c>
      <c r="F78" s="139">
        <v>2463.5700000000002</v>
      </c>
      <c r="G78" s="139">
        <v>1272.77</v>
      </c>
    </row>
    <row r="79" spans="1:7" x14ac:dyDescent="0.2">
      <c r="A79" s="139">
        <v>78</v>
      </c>
      <c r="B79" s="139" t="s">
        <v>146</v>
      </c>
      <c r="C79" s="139" t="s">
        <v>147</v>
      </c>
      <c r="D79" s="139" t="s">
        <v>225</v>
      </c>
      <c r="E79" s="139" t="s">
        <v>1035</v>
      </c>
      <c r="F79" s="139">
        <v>2463.5700000000002</v>
      </c>
      <c r="G79" s="139">
        <v>1272.77</v>
      </c>
    </row>
    <row r="80" spans="1:7" x14ac:dyDescent="0.2">
      <c r="A80" s="139">
        <v>79</v>
      </c>
      <c r="B80" s="139" t="s">
        <v>146</v>
      </c>
      <c r="C80" s="139" t="s">
        <v>147</v>
      </c>
      <c r="D80" s="139" t="s">
        <v>226</v>
      </c>
      <c r="E80" s="139" t="s">
        <v>1035</v>
      </c>
      <c r="F80" s="139">
        <v>2463.5700000000002</v>
      </c>
      <c r="G80" s="139">
        <v>1272.77</v>
      </c>
    </row>
    <row r="81" spans="1:7" x14ac:dyDescent="0.2">
      <c r="A81" s="139">
        <v>80</v>
      </c>
      <c r="B81" s="139" t="s">
        <v>146</v>
      </c>
      <c r="C81" s="139" t="s">
        <v>147</v>
      </c>
      <c r="D81" s="139" t="s">
        <v>227</v>
      </c>
      <c r="E81" s="139" t="s">
        <v>1035</v>
      </c>
      <c r="F81" s="139">
        <v>2463.5700000000002</v>
      </c>
      <c r="G81" s="139">
        <v>1272.77</v>
      </c>
    </row>
    <row r="82" spans="1:7" x14ac:dyDescent="0.2">
      <c r="A82" s="139">
        <v>81</v>
      </c>
      <c r="B82" s="139" t="s">
        <v>146</v>
      </c>
      <c r="C82" s="139" t="s">
        <v>147</v>
      </c>
      <c r="D82" s="139" t="s">
        <v>228</v>
      </c>
      <c r="E82" s="139" t="s">
        <v>1035</v>
      </c>
      <c r="F82" s="139">
        <v>2463.5700000000002</v>
      </c>
      <c r="G82" s="139">
        <v>1272.77</v>
      </c>
    </row>
    <row r="83" spans="1:7" x14ac:dyDescent="0.2">
      <c r="A83" s="139">
        <v>82</v>
      </c>
      <c r="B83" s="139" t="s">
        <v>146</v>
      </c>
      <c r="C83" s="139" t="s">
        <v>147</v>
      </c>
      <c r="D83" s="139" t="s">
        <v>229</v>
      </c>
      <c r="E83" s="139" t="s">
        <v>1035</v>
      </c>
      <c r="F83" s="139">
        <v>2463.5700000000002</v>
      </c>
      <c r="G83" s="139">
        <v>1272.77</v>
      </c>
    </row>
    <row r="84" spans="1:7" x14ac:dyDescent="0.2">
      <c r="A84" s="139">
        <v>83</v>
      </c>
      <c r="B84" s="139" t="s">
        <v>146</v>
      </c>
      <c r="C84" s="139" t="s">
        <v>147</v>
      </c>
      <c r="D84" s="139" t="s">
        <v>230</v>
      </c>
      <c r="E84" s="139" t="s">
        <v>1035</v>
      </c>
      <c r="F84" s="139">
        <v>2463.5700000000002</v>
      </c>
      <c r="G84" s="139">
        <v>1272.77</v>
      </c>
    </row>
    <row r="85" spans="1:7" x14ac:dyDescent="0.2">
      <c r="A85" s="139">
        <v>84</v>
      </c>
      <c r="B85" s="139" t="s">
        <v>146</v>
      </c>
      <c r="C85" s="139" t="s">
        <v>147</v>
      </c>
      <c r="D85" s="139" t="s">
        <v>231</v>
      </c>
      <c r="E85" s="139" t="s">
        <v>1035</v>
      </c>
      <c r="F85" s="139">
        <v>2463.5700000000002</v>
      </c>
      <c r="G85" s="139">
        <v>1272.77</v>
      </c>
    </row>
    <row r="86" spans="1:7" x14ac:dyDescent="0.2">
      <c r="A86" s="139">
        <v>85</v>
      </c>
      <c r="B86" s="139" t="s">
        <v>146</v>
      </c>
      <c r="C86" s="139" t="s">
        <v>147</v>
      </c>
      <c r="D86" s="139" t="s">
        <v>232</v>
      </c>
      <c r="E86" s="139" t="s">
        <v>1035</v>
      </c>
      <c r="F86" s="139">
        <v>2463.5700000000002</v>
      </c>
      <c r="G86" s="139">
        <v>1272.77</v>
      </c>
    </row>
    <row r="87" spans="1:7" x14ac:dyDescent="0.2">
      <c r="A87" s="139">
        <v>86</v>
      </c>
      <c r="B87" s="139" t="s">
        <v>146</v>
      </c>
      <c r="C87" s="139" t="s">
        <v>147</v>
      </c>
      <c r="D87" s="139" t="s">
        <v>233</v>
      </c>
      <c r="E87" s="139" t="s">
        <v>1035</v>
      </c>
      <c r="F87" s="139">
        <v>2463.5700000000002</v>
      </c>
      <c r="G87" s="139">
        <v>1272.77</v>
      </c>
    </row>
    <row r="88" spans="1:7" x14ac:dyDescent="0.2">
      <c r="A88" s="139">
        <v>87</v>
      </c>
      <c r="B88" s="139" t="s">
        <v>146</v>
      </c>
      <c r="C88" s="139" t="s">
        <v>147</v>
      </c>
      <c r="D88" s="139" t="s">
        <v>234</v>
      </c>
      <c r="E88" s="139" t="s">
        <v>1035</v>
      </c>
      <c r="F88" s="139">
        <v>2463.5700000000002</v>
      </c>
      <c r="G88" s="139">
        <v>1272.77</v>
      </c>
    </row>
    <row r="89" spans="1:7" x14ac:dyDescent="0.2">
      <c r="A89" s="139">
        <v>88</v>
      </c>
      <c r="B89" s="139" t="s">
        <v>146</v>
      </c>
      <c r="C89" s="139" t="s">
        <v>147</v>
      </c>
      <c r="D89" s="139" t="s">
        <v>235</v>
      </c>
      <c r="E89" s="139" t="s">
        <v>1035</v>
      </c>
      <c r="F89" s="139">
        <v>2459.5700000000002</v>
      </c>
      <c r="G89" s="139">
        <v>1270.69</v>
      </c>
    </row>
    <row r="90" spans="1:7" x14ac:dyDescent="0.2">
      <c r="A90" s="139">
        <v>89</v>
      </c>
      <c r="B90" s="139" t="s">
        <v>146</v>
      </c>
      <c r="C90" s="139" t="s">
        <v>147</v>
      </c>
      <c r="D90" s="139" t="s">
        <v>236</v>
      </c>
      <c r="E90" s="139" t="s">
        <v>1035</v>
      </c>
      <c r="F90" s="139">
        <v>2459.5700000000002</v>
      </c>
      <c r="G90" s="139">
        <v>1270.69</v>
      </c>
    </row>
    <row r="91" spans="1:7" x14ac:dyDescent="0.2">
      <c r="A91" s="139">
        <v>90</v>
      </c>
      <c r="B91" s="139" t="s">
        <v>146</v>
      </c>
      <c r="C91" s="139" t="s">
        <v>147</v>
      </c>
      <c r="D91" s="139" t="s">
        <v>237</v>
      </c>
      <c r="E91" s="139" t="s">
        <v>1035</v>
      </c>
      <c r="F91" s="139">
        <v>2459.5700000000002</v>
      </c>
      <c r="G91" s="139">
        <v>1270.69</v>
      </c>
    </row>
    <row r="92" spans="1:7" x14ac:dyDescent="0.2">
      <c r="A92" s="139">
        <v>91</v>
      </c>
      <c r="B92" s="139" t="s">
        <v>146</v>
      </c>
      <c r="C92" s="139" t="s">
        <v>147</v>
      </c>
      <c r="D92" s="139" t="s">
        <v>238</v>
      </c>
      <c r="E92" s="139" t="s">
        <v>1035</v>
      </c>
      <c r="F92" s="139">
        <v>2459.5700000000002</v>
      </c>
      <c r="G92" s="139">
        <v>1270.69</v>
      </c>
    </row>
    <row r="93" spans="1:7" x14ac:dyDescent="0.2">
      <c r="A93" s="139">
        <v>92</v>
      </c>
      <c r="B93" s="139" t="s">
        <v>146</v>
      </c>
      <c r="C93" s="139" t="s">
        <v>147</v>
      </c>
      <c r="D93" s="139" t="s">
        <v>239</v>
      </c>
      <c r="E93" s="139" t="s">
        <v>1035</v>
      </c>
      <c r="F93" s="139">
        <v>2459.5700000000002</v>
      </c>
      <c r="G93" s="139">
        <v>1270.69</v>
      </c>
    </row>
    <row r="94" spans="1:7" x14ac:dyDescent="0.2">
      <c r="A94" s="139">
        <v>93</v>
      </c>
      <c r="B94" s="139" t="s">
        <v>146</v>
      </c>
      <c r="C94" s="139" t="s">
        <v>147</v>
      </c>
      <c r="D94" s="139" t="s">
        <v>240</v>
      </c>
      <c r="E94" s="139" t="s">
        <v>1035</v>
      </c>
      <c r="F94" s="139">
        <v>2459.5700000000002</v>
      </c>
      <c r="G94" s="139">
        <v>1270.69</v>
      </c>
    </row>
    <row r="95" spans="1:7" x14ac:dyDescent="0.2">
      <c r="A95" s="139">
        <v>94</v>
      </c>
      <c r="B95" s="139" t="s">
        <v>146</v>
      </c>
      <c r="C95" s="139" t="s">
        <v>147</v>
      </c>
      <c r="D95" s="139" t="s">
        <v>241</v>
      </c>
      <c r="E95" s="139" t="s">
        <v>1035</v>
      </c>
      <c r="F95" s="139">
        <v>2459.5700000000002</v>
      </c>
      <c r="G95" s="139">
        <v>1270.69</v>
      </c>
    </row>
    <row r="96" spans="1:7" x14ac:dyDescent="0.2">
      <c r="A96" s="139">
        <v>95</v>
      </c>
      <c r="B96" s="139" t="s">
        <v>146</v>
      </c>
      <c r="C96" s="139" t="s">
        <v>147</v>
      </c>
      <c r="D96" s="139" t="s">
        <v>242</v>
      </c>
      <c r="E96" s="139" t="s">
        <v>1035</v>
      </c>
      <c r="F96" s="139">
        <v>2459.5700000000002</v>
      </c>
      <c r="G96" s="139">
        <v>1270.69</v>
      </c>
    </row>
    <row r="97" spans="1:7" x14ac:dyDescent="0.2">
      <c r="A97" s="139">
        <v>96</v>
      </c>
      <c r="B97" s="139" t="s">
        <v>146</v>
      </c>
      <c r="C97" s="139" t="s">
        <v>147</v>
      </c>
      <c r="D97" s="139" t="s">
        <v>243</v>
      </c>
      <c r="E97" s="139" t="s">
        <v>1035</v>
      </c>
      <c r="F97" s="139">
        <v>2459.5700000000002</v>
      </c>
      <c r="G97" s="139">
        <v>1270.69</v>
      </c>
    </row>
    <row r="98" spans="1:7" x14ac:dyDescent="0.2">
      <c r="A98" s="139">
        <v>97</v>
      </c>
      <c r="B98" s="139" t="s">
        <v>146</v>
      </c>
      <c r="C98" s="139" t="s">
        <v>147</v>
      </c>
      <c r="D98" s="139" t="s">
        <v>244</v>
      </c>
      <c r="E98" s="139" t="s">
        <v>1035</v>
      </c>
      <c r="F98" s="139">
        <v>2459.5700000000002</v>
      </c>
      <c r="G98" s="139">
        <v>1270.69</v>
      </c>
    </row>
    <row r="99" spans="1:7" x14ac:dyDescent="0.2">
      <c r="A99" s="139">
        <v>98</v>
      </c>
      <c r="B99" s="139" t="s">
        <v>146</v>
      </c>
      <c r="C99" s="139" t="s">
        <v>147</v>
      </c>
      <c r="D99" s="139" t="s">
        <v>245</v>
      </c>
      <c r="E99" s="139" t="s">
        <v>1035</v>
      </c>
      <c r="F99" s="139">
        <v>2459.5700000000002</v>
      </c>
      <c r="G99" s="139">
        <v>1270.69</v>
      </c>
    </row>
    <row r="100" spans="1:7" x14ac:dyDescent="0.2">
      <c r="A100" s="139">
        <v>99</v>
      </c>
      <c r="B100" s="139" t="s">
        <v>146</v>
      </c>
      <c r="C100" s="139" t="s">
        <v>147</v>
      </c>
      <c r="D100" s="139" t="s">
        <v>246</v>
      </c>
      <c r="E100" s="139" t="s">
        <v>1035</v>
      </c>
      <c r="F100" s="139">
        <v>2459.5700000000002</v>
      </c>
      <c r="G100" s="139">
        <v>1270.69</v>
      </c>
    </row>
    <row r="101" spans="1:7" x14ac:dyDescent="0.2">
      <c r="A101" s="139">
        <v>100</v>
      </c>
      <c r="B101" s="139" t="s">
        <v>146</v>
      </c>
      <c r="C101" s="139" t="s">
        <v>147</v>
      </c>
      <c r="D101" s="139" t="s">
        <v>247</v>
      </c>
      <c r="E101" s="139" t="s">
        <v>1035</v>
      </c>
      <c r="F101" s="139">
        <v>2459.5700000000002</v>
      </c>
      <c r="G101" s="139">
        <v>1270.69</v>
      </c>
    </row>
    <row r="102" spans="1:7" x14ac:dyDescent="0.2">
      <c r="A102" s="139">
        <v>101</v>
      </c>
      <c r="B102" s="139" t="s">
        <v>146</v>
      </c>
      <c r="C102" s="139" t="s">
        <v>147</v>
      </c>
      <c r="D102" s="139" t="s">
        <v>248</v>
      </c>
      <c r="E102" s="139" t="s">
        <v>1035</v>
      </c>
      <c r="F102" s="139">
        <v>2459.5700000000002</v>
      </c>
      <c r="G102" s="139">
        <v>1270.69</v>
      </c>
    </row>
    <row r="103" spans="1:7" x14ac:dyDescent="0.2">
      <c r="A103" s="139">
        <v>102</v>
      </c>
      <c r="B103" s="139" t="s">
        <v>146</v>
      </c>
      <c r="C103" s="139" t="s">
        <v>147</v>
      </c>
      <c r="D103" s="139" t="s">
        <v>249</v>
      </c>
      <c r="E103" s="139" t="s">
        <v>1035</v>
      </c>
      <c r="F103" s="139">
        <v>2459.5700000000002</v>
      </c>
      <c r="G103" s="139">
        <v>1270.69</v>
      </c>
    </row>
    <row r="104" spans="1:7" x14ac:dyDescent="0.2">
      <c r="A104" s="139">
        <v>103</v>
      </c>
      <c r="B104" s="139" t="s">
        <v>146</v>
      </c>
      <c r="C104" s="139" t="s">
        <v>147</v>
      </c>
      <c r="D104" s="139" t="s">
        <v>250</v>
      </c>
      <c r="E104" s="139" t="s">
        <v>1035</v>
      </c>
      <c r="F104" s="139">
        <v>2459.5700000000002</v>
      </c>
      <c r="G104" s="139">
        <v>1270.69</v>
      </c>
    </row>
    <row r="105" spans="1:7" x14ac:dyDescent="0.2">
      <c r="A105" s="139">
        <v>104</v>
      </c>
      <c r="B105" s="139" t="s">
        <v>146</v>
      </c>
      <c r="C105" s="139" t="s">
        <v>147</v>
      </c>
      <c r="D105" s="139" t="s">
        <v>251</v>
      </c>
      <c r="E105" s="139" t="s">
        <v>1035</v>
      </c>
      <c r="F105" s="139">
        <v>2459.5700000000002</v>
      </c>
      <c r="G105" s="139">
        <v>1270.69</v>
      </c>
    </row>
    <row r="106" spans="1:7" x14ac:dyDescent="0.2">
      <c r="A106" s="139">
        <v>105</v>
      </c>
      <c r="B106" s="139" t="s">
        <v>146</v>
      </c>
      <c r="C106" s="139" t="s">
        <v>147</v>
      </c>
      <c r="D106" s="139" t="s">
        <v>252</v>
      </c>
      <c r="E106" s="139" t="s">
        <v>1035</v>
      </c>
      <c r="F106" s="139">
        <v>2459.5700000000002</v>
      </c>
      <c r="G106" s="139">
        <v>1270.69</v>
      </c>
    </row>
    <row r="107" spans="1:7" x14ac:dyDescent="0.2">
      <c r="A107" s="139">
        <v>106</v>
      </c>
      <c r="B107" s="139" t="s">
        <v>146</v>
      </c>
      <c r="C107" s="139" t="s">
        <v>147</v>
      </c>
      <c r="D107" s="139" t="s">
        <v>253</v>
      </c>
      <c r="E107" s="139" t="s">
        <v>1035</v>
      </c>
      <c r="F107" s="139">
        <v>2459.5700000000002</v>
      </c>
      <c r="G107" s="139">
        <v>1270.69</v>
      </c>
    </row>
    <row r="108" spans="1:7" x14ac:dyDescent="0.2">
      <c r="A108" s="139">
        <v>107</v>
      </c>
      <c r="B108" s="139" t="s">
        <v>146</v>
      </c>
      <c r="C108" s="139" t="s">
        <v>147</v>
      </c>
      <c r="D108" s="139" t="s">
        <v>254</v>
      </c>
      <c r="E108" s="139" t="s">
        <v>1035</v>
      </c>
      <c r="F108" s="139">
        <v>2459.5700000000002</v>
      </c>
      <c r="G108" s="139">
        <v>1270.69</v>
      </c>
    </row>
    <row r="109" spans="1:7" x14ac:dyDescent="0.2">
      <c r="A109" s="139">
        <v>108</v>
      </c>
      <c r="B109" s="139" t="s">
        <v>146</v>
      </c>
      <c r="C109" s="139" t="s">
        <v>147</v>
      </c>
      <c r="D109" s="139" t="s">
        <v>255</v>
      </c>
      <c r="E109" s="139" t="s">
        <v>1035</v>
      </c>
      <c r="F109" s="139">
        <v>2459.5700000000002</v>
      </c>
      <c r="G109" s="139">
        <v>1270.69</v>
      </c>
    </row>
    <row r="110" spans="1:7" x14ac:dyDescent="0.2">
      <c r="A110" s="139">
        <v>109</v>
      </c>
      <c r="B110" s="139" t="s">
        <v>146</v>
      </c>
      <c r="C110" s="139" t="s">
        <v>147</v>
      </c>
      <c r="D110" s="139" t="s">
        <v>256</v>
      </c>
      <c r="E110" s="139" t="s">
        <v>1035</v>
      </c>
      <c r="F110" s="139">
        <v>2459.5700000000002</v>
      </c>
      <c r="G110" s="139">
        <v>1270.69</v>
      </c>
    </row>
    <row r="111" spans="1:7" x14ac:dyDescent="0.2">
      <c r="A111" s="139">
        <v>110</v>
      </c>
      <c r="B111" s="139" t="s">
        <v>146</v>
      </c>
      <c r="C111" s="139" t="s">
        <v>147</v>
      </c>
      <c r="D111" s="139" t="s">
        <v>257</v>
      </c>
      <c r="E111" s="139" t="s">
        <v>1035</v>
      </c>
      <c r="F111" s="139">
        <v>2459.5700000000002</v>
      </c>
      <c r="G111" s="139">
        <v>1270.69</v>
      </c>
    </row>
    <row r="112" spans="1:7" x14ac:dyDescent="0.2">
      <c r="A112" s="139">
        <v>111</v>
      </c>
      <c r="B112" s="139" t="s">
        <v>146</v>
      </c>
      <c r="C112" s="139" t="s">
        <v>147</v>
      </c>
      <c r="D112" s="139" t="s">
        <v>258</v>
      </c>
      <c r="E112" s="139" t="s">
        <v>1035</v>
      </c>
      <c r="F112" s="139">
        <v>2459.5700000000002</v>
      </c>
      <c r="G112" s="139">
        <v>1270.69</v>
      </c>
    </row>
    <row r="113" spans="1:7" x14ac:dyDescent="0.2">
      <c r="A113" s="139">
        <v>112</v>
      </c>
      <c r="B113" s="139" t="s">
        <v>146</v>
      </c>
      <c r="C113" s="139" t="s">
        <v>147</v>
      </c>
      <c r="D113" s="139" t="s">
        <v>259</v>
      </c>
      <c r="E113" s="139" t="s">
        <v>1035</v>
      </c>
      <c r="F113" s="139">
        <v>2459.5700000000002</v>
      </c>
      <c r="G113" s="139">
        <v>1270.69</v>
      </c>
    </row>
    <row r="114" spans="1:7" x14ac:dyDescent="0.2">
      <c r="A114" s="139">
        <v>113</v>
      </c>
      <c r="B114" s="139" t="s">
        <v>146</v>
      </c>
      <c r="C114" s="139" t="s">
        <v>147</v>
      </c>
      <c r="D114" s="139" t="s">
        <v>260</v>
      </c>
      <c r="E114" s="139" t="s">
        <v>1035</v>
      </c>
      <c r="F114" s="139">
        <v>2459.5700000000002</v>
      </c>
      <c r="G114" s="139">
        <v>1270.69</v>
      </c>
    </row>
    <row r="115" spans="1:7" x14ac:dyDescent="0.2">
      <c r="A115" s="139">
        <v>114</v>
      </c>
      <c r="B115" s="139" t="s">
        <v>146</v>
      </c>
      <c r="C115" s="139" t="s">
        <v>147</v>
      </c>
      <c r="D115" s="139" t="s">
        <v>261</v>
      </c>
      <c r="E115" s="139" t="s">
        <v>1035</v>
      </c>
      <c r="F115" s="139">
        <v>2459.5700000000002</v>
      </c>
      <c r="G115" s="139">
        <v>1270.69</v>
      </c>
    </row>
    <row r="116" spans="1:7" x14ac:dyDescent="0.2">
      <c r="A116" s="139">
        <v>115</v>
      </c>
      <c r="B116" s="139" t="s">
        <v>146</v>
      </c>
      <c r="C116" s="139" t="s">
        <v>147</v>
      </c>
      <c r="D116" s="139" t="s">
        <v>262</v>
      </c>
      <c r="E116" s="139" t="s">
        <v>1035</v>
      </c>
      <c r="F116" s="139">
        <v>2459.5700000000002</v>
      </c>
      <c r="G116" s="139">
        <v>1270.69</v>
      </c>
    </row>
    <row r="117" spans="1:7" x14ac:dyDescent="0.2">
      <c r="A117" s="139">
        <v>116</v>
      </c>
      <c r="B117" s="139" t="s">
        <v>146</v>
      </c>
      <c r="C117" s="139" t="s">
        <v>147</v>
      </c>
      <c r="D117" s="139" t="s">
        <v>263</v>
      </c>
      <c r="E117" s="139" t="s">
        <v>1035</v>
      </c>
      <c r="F117" s="139">
        <v>2459.5700000000002</v>
      </c>
      <c r="G117" s="139">
        <v>1270.69</v>
      </c>
    </row>
    <row r="118" spans="1:7" x14ac:dyDescent="0.2">
      <c r="A118" s="139">
        <v>117</v>
      </c>
      <c r="B118" s="139" t="s">
        <v>146</v>
      </c>
      <c r="C118" s="139" t="s">
        <v>147</v>
      </c>
      <c r="D118" s="139" t="s">
        <v>264</v>
      </c>
      <c r="E118" s="139" t="s">
        <v>1035</v>
      </c>
      <c r="F118" s="139">
        <v>2459.5700000000002</v>
      </c>
      <c r="G118" s="139">
        <v>1270.69</v>
      </c>
    </row>
    <row r="119" spans="1:7" x14ac:dyDescent="0.2">
      <c r="A119" s="139">
        <v>118</v>
      </c>
      <c r="B119" s="139" t="s">
        <v>146</v>
      </c>
      <c r="C119" s="139" t="s">
        <v>147</v>
      </c>
      <c r="D119" s="139" t="s">
        <v>265</v>
      </c>
      <c r="E119" s="139" t="s">
        <v>1035</v>
      </c>
      <c r="F119" s="139">
        <v>2459.5700000000002</v>
      </c>
      <c r="G119" s="139">
        <v>1270.69</v>
      </c>
    </row>
    <row r="120" spans="1:7" x14ac:dyDescent="0.2">
      <c r="A120" s="139">
        <v>119</v>
      </c>
      <c r="B120" s="139" t="s">
        <v>146</v>
      </c>
      <c r="C120" s="139" t="s">
        <v>147</v>
      </c>
      <c r="D120" s="139" t="s">
        <v>266</v>
      </c>
      <c r="E120" s="139" t="s">
        <v>1035</v>
      </c>
      <c r="F120" s="139">
        <v>2459.5700000000002</v>
      </c>
      <c r="G120" s="139">
        <v>1270.69</v>
      </c>
    </row>
    <row r="121" spans="1:7" x14ac:dyDescent="0.2">
      <c r="A121" s="139">
        <v>120</v>
      </c>
      <c r="B121" s="139" t="s">
        <v>146</v>
      </c>
      <c r="C121" s="139" t="s">
        <v>147</v>
      </c>
      <c r="D121" s="139" t="s">
        <v>267</v>
      </c>
      <c r="E121" s="139" t="s">
        <v>1035</v>
      </c>
      <c r="F121" s="139">
        <v>2459.5700000000002</v>
      </c>
      <c r="G121" s="139">
        <v>1270.69</v>
      </c>
    </row>
    <row r="122" spans="1:7" x14ac:dyDescent="0.2">
      <c r="A122" s="139">
        <v>121</v>
      </c>
      <c r="B122" s="139" t="s">
        <v>146</v>
      </c>
      <c r="C122" s="139" t="s">
        <v>147</v>
      </c>
      <c r="D122" s="139" t="s">
        <v>268</v>
      </c>
      <c r="E122" s="139" t="s">
        <v>1035</v>
      </c>
      <c r="F122" s="139">
        <v>2459.5700000000002</v>
      </c>
      <c r="G122" s="139">
        <v>1270.69</v>
      </c>
    </row>
    <row r="123" spans="1:7" x14ac:dyDescent="0.2">
      <c r="A123" s="139">
        <v>122</v>
      </c>
      <c r="B123" s="139" t="s">
        <v>146</v>
      </c>
      <c r="C123" s="139" t="s">
        <v>147</v>
      </c>
      <c r="D123" s="139" t="s">
        <v>269</v>
      </c>
      <c r="E123" s="139" t="s">
        <v>1035</v>
      </c>
      <c r="F123" s="139">
        <v>2459.5700000000002</v>
      </c>
      <c r="G123" s="139">
        <v>1270.69</v>
      </c>
    </row>
    <row r="124" spans="1:7" x14ac:dyDescent="0.2">
      <c r="A124" s="139">
        <v>123</v>
      </c>
      <c r="B124" s="139" t="s">
        <v>146</v>
      </c>
      <c r="C124" s="139" t="s">
        <v>147</v>
      </c>
      <c r="D124" s="139" t="s">
        <v>270</v>
      </c>
      <c r="E124" s="139" t="s">
        <v>1035</v>
      </c>
      <c r="F124" s="139">
        <v>2459.5700000000002</v>
      </c>
      <c r="G124" s="139">
        <v>1270.69</v>
      </c>
    </row>
    <row r="125" spans="1:7" x14ac:dyDescent="0.2">
      <c r="A125" s="139">
        <v>124</v>
      </c>
      <c r="B125" s="139" t="s">
        <v>146</v>
      </c>
      <c r="C125" s="139" t="s">
        <v>147</v>
      </c>
      <c r="D125" s="139" t="s">
        <v>271</v>
      </c>
      <c r="E125" s="139" t="s">
        <v>1035</v>
      </c>
      <c r="F125" s="139">
        <v>2459.5700000000002</v>
      </c>
      <c r="G125" s="139">
        <v>1270.69</v>
      </c>
    </row>
    <row r="126" spans="1:7" x14ac:dyDescent="0.2">
      <c r="A126" s="139">
        <v>125</v>
      </c>
      <c r="B126" s="139" t="s">
        <v>146</v>
      </c>
      <c r="C126" s="139" t="s">
        <v>147</v>
      </c>
      <c r="D126" s="139" t="s">
        <v>272</v>
      </c>
      <c r="E126" s="139" t="s">
        <v>1035</v>
      </c>
      <c r="F126" s="139">
        <v>2459.5700000000002</v>
      </c>
      <c r="G126" s="139">
        <v>1270.69</v>
      </c>
    </row>
    <row r="127" spans="1:7" x14ac:dyDescent="0.2">
      <c r="A127" s="139">
        <v>126</v>
      </c>
      <c r="B127" s="139" t="s">
        <v>146</v>
      </c>
      <c r="C127" s="139" t="s">
        <v>147</v>
      </c>
      <c r="D127" s="139" t="s">
        <v>273</v>
      </c>
      <c r="E127" s="139" t="s">
        <v>1035</v>
      </c>
      <c r="F127" s="139">
        <v>2459.5700000000002</v>
      </c>
      <c r="G127" s="139">
        <v>1270.69</v>
      </c>
    </row>
    <row r="128" spans="1:7" x14ac:dyDescent="0.2">
      <c r="A128" s="139">
        <v>127</v>
      </c>
      <c r="B128" s="139" t="s">
        <v>146</v>
      </c>
      <c r="C128" s="139" t="s">
        <v>147</v>
      </c>
      <c r="D128" s="139" t="s">
        <v>274</v>
      </c>
      <c r="E128" s="139" t="s">
        <v>1035</v>
      </c>
      <c r="F128" s="139">
        <v>2459.5700000000002</v>
      </c>
      <c r="G128" s="139">
        <v>1270.69</v>
      </c>
    </row>
    <row r="129" spans="1:7" x14ac:dyDescent="0.2">
      <c r="A129" s="139">
        <v>128</v>
      </c>
      <c r="B129" s="139" t="s">
        <v>146</v>
      </c>
      <c r="C129" s="139" t="s">
        <v>147</v>
      </c>
      <c r="D129" s="139" t="s">
        <v>275</v>
      </c>
      <c r="E129" s="139" t="s">
        <v>1035</v>
      </c>
      <c r="F129" s="139">
        <v>2459.5700000000002</v>
      </c>
      <c r="G129" s="139">
        <v>1270.69</v>
      </c>
    </row>
    <row r="130" spans="1:7" x14ac:dyDescent="0.2">
      <c r="A130" s="139">
        <v>129</v>
      </c>
      <c r="B130" s="139" t="s">
        <v>146</v>
      </c>
      <c r="C130" s="139" t="s">
        <v>147</v>
      </c>
      <c r="D130" s="139" t="s">
        <v>276</v>
      </c>
      <c r="E130" s="139" t="s">
        <v>1035</v>
      </c>
      <c r="F130" s="139">
        <v>2459.5700000000002</v>
      </c>
      <c r="G130" s="139">
        <v>1270.69</v>
      </c>
    </row>
    <row r="131" spans="1:7" x14ac:dyDescent="0.2">
      <c r="A131" s="139">
        <v>130</v>
      </c>
      <c r="B131" s="139" t="s">
        <v>146</v>
      </c>
      <c r="C131" s="139" t="s">
        <v>147</v>
      </c>
      <c r="D131" s="139" t="s">
        <v>277</v>
      </c>
      <c r="E131" s="139" t="s">
        <v>1035</v>
      </c>
      <c r="F131" s="139">
        <v>2459.5700000000002</v>
      </c>
      <c r="G131" s="139">
        <v>1270.69</v>
      </c>
    </row>
    <row r="132" spans="1:7" x14ac:dyDescent="0.2">
      <c r="A132" s="139">
        <v>131</v>
      </c>
      <c r="B132" s="139" t="s">
        <v>146</v>
      </c>
      <c r="C132" s="139" t="s">
        <v>147</v>
      </c>
      <c r="D132" s="139" t="s">
        <v>278</v>
      </c>
      <c r="E132" s="139" t="s">
        <v>1035</v>
      </c>
      <c r="F132" s="139">
        <v>2459.5700000000002</v>
      </c>
      <c r="G132" s="139">
        <v>1270.69</v>
      </c>
    </row>
    <row r="133" spans="1:7" x14ac:dyDescent="0.2">
      <c r="A133" s="139">
        <v>132</v>
      </c>
      <c r="B133" s="139" t="s">
        <v>146</v>
      </c>
      <c r="C133" s="139" t="s">
        <v>147</v>
      </c>
      <c r="D133" s="139" t="s">
        <v>279</v>
      </c>
      <c r="E133" s="139" t="s">
        <v>1035</v>
      </c>
      <c r="F133" s="139">
        <v>2459.5700000000002</v>
      </c>
      <c r="G133" s="139">
        <v>1270.69</v>
      </c>
    </row>
    <row r="134" spans="1:7" x14ac:dyDescent="0.2">
      <c r="A134" s="139">
        <v>133</v>
      </c>
      <c r="B134" s="139" t="s">
        <v>146</v>
      </c>
      <c r="C134" s="139" t="s">
        <v>147</v>
      </c>
      <c r="D134" s="139" t="s">
        <v>280</v>
      </c>
      <c r="E134" s="139" t="s">
        <v>1035</v>
      </c>
      <c r="F134" s="139">
        <v>2459.5700000000002</v>
      </c>
      <c r="G134" s="139">
        <v>1270.69</v>
      </c>
    </row>
    <row r="135" spans="1:7" x14ac:dyDescent="0.2">
      <c r="A135" s="139">
        <v>134</v>
      </c>
      <c r="B135" s="139" t="s">
        <v>146</v>
      </c>
      <c r="C135" s="139" t="s">
        <v>147</v>
      </c>
      <c r="D135" s="139" t="s">
        <v>281</v>
      </c>
      <c r="E135" s="139" t="s">
        <v>1035</v>
      </c>
      <c r="F135" s="139">
        <v>2459.5700000000002</v>
      </c>
      <c r="G135" s="139">
        <v>1270.69</v>
      </c>
    </row>
    <row r="136" spans="1:7" x14ac:dyDescent="0.2">
      <c r="A136" s="139">
        <v>135</v>
      </c>
      <c r="B136" s="139" t="s">
        <v>146</v>
      </c>
      <c r="C136" s="139" t="s">
        <v>147</v>
      </c>
      <c r="D136" s="139" t="s">
        <v>282</v>
      </c>
      <c r="E136" s="139" t="s">
        <v>1035</v>
      </c>
      <c r="F136" s="139">
        <v>2459.5700000000002</v>
      </c>
      <c r="G136" s="139">
        <v>1270.69</v>
      </c>
    </row>
    <row r="137" spans="1:7" x14ac:dyDescent="0.2">
      <c r="A137" s="139">
        <v>136</v>
      </c>
      <c r="B137" s="139" t="s">
        <v>146</v>
      </c>
      <c r="C137" s="139" t="s">
        <v>147</v>
      </c>
      <c r="D137" s="139" t="s">
        <v>283</v>
      </c>
      <c r="E137" s="139" t="s">
        <v>1035</v>
      </c>
      <c r="F137" s="139">
        <v>2459.5700000000002</v>
      </c>
      <c r="G137" s="139">
        <v>1270.69</v>
      </c>
    </row>
    <row r="138" spans="1:7" x14ac:dyDescent="0.2">
      <c r="A138" s="139">
        <v>137</v>
      </c>
      <c r="B138" s="139" t="s">
        <v>146</v>
      </c>
      <c r="C138" s="139" t="s">
        <v>147</v>
      </c>
      <c r="D138" s="139" t="s">
        <v>284</v>
      </c>
      <c r="E138" s="139" t="s">
        <v>1035</v>
      </c>
      <c r="F138" s="139">
        <v>2459.5700000000002</v>
      </c>
      <c r="G138" s="139">
        <v>1270.69</v>
      </c>
    </row>
    <row r="139" spans="1:7" x14ac:dyDescent="0.2">
      <c r="A139" s="139">
        <v>138</v>
      </c>
      <c r="B139" s="139" t="s">
        <v>146</v>
      </c>
      <c r="C139" s="139" t="s">
        <v>147</v>
      </c>
      <c r="D139" s="139" t="s">
        <v>285</v>
      </c>
      <c r="E139" s="139" t="s">
        <v>1035</v>
      </c>
      <c r="F139" s="139">
        <v>2459.5700000000002</v>
      </c>
      <c r="G139" s="139">
        <v>1270.69</v>
      </c>
    </row>
    <row r="140" spans="1:7" x14ac:dyDescent="0.2">
      <c r="A140" s="139">
        <v>139</v>
      </c>
      <c r="B140" s="139" t="s">
        <v>146</v>
      </c>
      <c r="C140" s="139" t="s">
        <v>147</v>
      </c>
      <c r="D140" s="139" t="s">
        <v>286</v>
      </c>
      <c r="E140" s="139" t="s">
        <v>1035</v>
      </c>
      <c r="F140" s="139">
        <v>2459.5700000000002</v>
      </c>
      <c r="G140" s="139">
        <v>1270.69</v>
      </c>
    </row>
    <row r="141" spans="1:7" x14ac:dyDescent="0.2">
      <c r="A141" s="139">
        <v>140</v>
      </c>
      <c r="B141" s="139" t="s">
        <v>146</v>
      </c>
      <c r="C141" s="139" t="s">
        <v>147</v>
      </c>
      <c r="D141" s="139" t="s">
        <v>287</v>
      </c>
      <c r="E141" s="139" t="s">
        <v>1035</v>
      </c>
      <c r="F141" s="139">
        <v>2459.5700000000002</v>
      </c>
      <c r="G141" s="139">
        <v>1270.69</v>
      </c>
    </row>
    <row r="142" spans="1:7" x14ac:dyDescent="0.2">
      <c r="A142" s="139">
        <v>141</v>
      </c>
      <c r="B142" s="139" t="s">
        <v>146</v>
      </c>
      <c r="C142" s="139" t="s">
        <v>147</v>
      </c>
      <c r="D142" s="139" t="s">
        <v>288</v>
      </c>
      <c r="E142" s="139" t="s">
        <v>1035</v>
      </c>
      <c r="F142" s="139">
        <v>2459.5700000000002</v>
      </c>
      <c r="G142" s="139">
        <v>1270.69</v>
      </c>
    </row>
    <row r="143" spans="1:7" x14ac:dyDescent="0.2">
      <c r="A143" s="139">
        <v>142</v>
      </c>
      <c r="B143" s="139" t="s">
        <v>146</v>
      </c>
      <c r="C143" s="139" t="s">
        <v>147</v>
      </c>
      <c r="D143" s="139" t="s">
        <v>289</v>
      </c>
      <c r="E143" s="139" t="s">
        <v>1035</v>
      </c>
      <c r="F143" s="139">
        <v>2459.5700000000002</v>
      </c>
      <c r="G143" s="139">
        <v>1270.69</v>
      </c>
    </row>
    <row r="144" spans="1:7" x14ac:dyDescent="0.2">
      <c r="A144" s="139">
        <v>143</v>
      </c>
      <c r="B144" s="139" t="s">
        <v>146</v>
      </c>
      <c r="C144" s="139" t="s">
        <v>147</v>
      </c>
      <c r="D144" s="139" t="s">
        <v>290</v>
      </c>
      <c r="E144" s="139" t="s">
        <v>1035</v>
      </c>
      <c r="F144" s="139">
        <v>2459.5700000000002</v>
      </c>
      <c r="G144" s="139">
        <v>1270.69</v>
      </c>
    </row>
    <row r="145" spans="1:7" x14ac:dyDescent="0.2">
      <c r="A145" s="139">
        <v>144</v>
      </c>
      <c r="B145" s="139" t="s">
        <v>146</v>
      </c>
      <c r="C145" s="139" t="s">
        <v>147</v>
      </c>
      <c r="D145" s="139" t="s">
        <v>291</v>
      </c>
      <c r="E145" s="139" t="s">
        <v>1035</v>
      </c>
      <c r="F145" s="139">
        <v>2459.5700000000002</v>
      </c>
      <c r="G145" s="139">
        <v>1270.69</v>
      </c>
    </row>
    <row r="146" spans="1:7" x14ac:dyDescent="0.2">
      <c r="A146" s="139">
        <v>145</v>
      </c>
      <c r="B146" s="139" t="s">
        <v>146</v>
      </c>
      <c r="C146" s="139" t="s">
        <v>147</v>
      </c>
      <c r="D146" s="139" t="s">
        <v>292</v>
      </c>
      <c r="E146" s="139" t="s">
        <v>1035</v>
      </c>
      <c r="F146" s="139">
        <v>2459.5700000000002</v>
      </c>
      <c r="G146" s="139">
        <v>1270.69</v>
      </c>
    </row>
    <row r="147" spans="1:7" x14ac:dyDescent="0.2">
      <c r="A147" s="139">
        <v>146</v>
      </c>
      <c r="B147" s="139" t="s">
        <v>146</v>
      </c>
      <c r="C147" s="139" t="s">
        <v>147</v>
      </c>
      <c r="D147" s="139" t="s">
        <v>293</v>
      </c>
      <c r="E147" s="139" t="s">
        <v>1035</v>
      </c>
      <c r="F147" s="139">
        <v>2459.5700000000002</v>
      </c>
      <c r="G147" s="139">
        <v>1270.69</v>
      </c>
    </row>
    <row r="148" spans="1:7" x14ac:dyDescent="0.2">
      <c r="A148" s="139">
        <v>147</v>
      </c>
      <c r="B148" s="139" t="s">
        <v>146</v>
      </c>
      <c r="C148" s="139" t="s">
        <v>147</v>
      </c>
      <c r="D148" s="139" t="s">
        <v>294</v>
      </c>
      <c r="E148" s="139" t="s">
        <v>1035</v>
      </c>
      <c r="F148" s="139">
        <v>2459.5700000000002</v>
      </c>
      <c r="G148" s="139">
        <v>1270.69</v>
      </c>
    </row>
    <row r="149" spans="1:7" x14ac:dyDescent="0.2">
      <c r="A149" s="139">
        <v>148</v>
      </c>
      <c r="B149" s="139" t="s">
        <v>146</v>
      </c>
      <c r="C149" s="139" t="s">
        <v>147</v>
      </c>
      <c r="D149" s="139" t="s">
        <v>295</v>
      </c>
      <c r="E149" s="139" t="s">
        <v>1035</v>
      </c>
      <c r="F149" s="139">
        <v>2459.5700000000002</v>
      </c>
      <c r="G149" s="139">
        <v>1270.69</v>
      </c>
    </row>
    <row r="150" spans="1:7" x14ac:dyDescent="0.2">
      <c r="A150" s="139">
        <v>149</v>
      </c>
      <c r="B150" s="139" t="s">
        <v>146</v>
      </c>
      <c r="C150" s="139" t="s">
        <v>147</v>
      </c>
      <c r="D150" s="139" t="s">
        <v>296</v>
      </c>
      <c r="E150" s="139" t="s">
        <v>1035</v>
      </c>
      <c r="F150" s="139">
        <v>2459.5700000000002</v>
      </c>
      <c r="G150" s="139">
        <v>1270.69</v>
      </c>
    </row>
    <row r="151" spans="1:7" x14ac:dyDescent="0.2">
      <c r="A151" s="139">
        <v>150</v>
      </c>
      <c r="B151" s="139" t="s">
        <v>146</v>
      </c>
      <c r="C151" s="139" t="s">
        <v>147</v>
      </c>
      <c r="D151" s="139" t="s">
        <v>297</v>
      </c>
      <c r="E151" s="139" t="s">
        <v>1035</v>
      </c>
      <c r="F151" s="139">
        <v>2459.5700000000002</v>
      </c>
      <c r="G151" s="139">
        <v>1270.69</v>
      </c>
    </row>
    <row r="152" spans="1:7" x14ac:dyDescent="0.2">
      <c r="A152" s="139">
        <v>151</v>
      </c>
      <c r="B152" s="139" t="s">
        <v>146</v>
      </c>
      <c r="C152" s="139" t="s">
        <v>147</v>
      </c>
      <c r="D152" s="139" t="s">
        <v>298</v>
      </c>
      <c r="E152" s="139" t="s">
        <v>1035</v>
      </c>
      <c r="F152" s="139">
        <v>2459.5700000000002</v>
      </c>
      <c r="G152" s="139">
        <v>1270.69</v>
      </c>
    </row>
    <row r="153" spans="1:7" x14ac:dyDescent="0.2">
      <c r="A153" s="139">
        <v>152</v>
      </c>
      <c r="B153" s="139" t="s">
        <v>146</v>
      </c>
      <c r="C153" s="139" t="s">
        <v>147</v>
      </c>
      <c r="D153" s="139" t="s">
        <v>299</v>
      </c>
      <c r="E153" s="139" t="s">
        <v>1035</v>
      </c>
      <c r="F153" s="139">
        <v>2459.5700000000002</v>
      </c>
      <c r="G153" s="139">
        <v>1270.69</v>
      </c>
    </row>
    <row r="154" spans="1:7" x14ac:dyDescent="0.2">
      <c r="A154" s="139">
        <v>153</v>
      </c>
      <c r="B154" s="139" t="s">
        <v>146</v>
      </c>
      <c r="C154" s="139" t="s">
        <v>147</v>
      </c>
      <c r="D154" s="139" t="s">
        <v>300</v>
      </c>
      <c r="E154" s="139" t="s">
        <v>1035</v>
      </c>
      <c r="F154" s="139">
        <v>2459.5700000000002</v>
      </c>
      <c r="G154" s="139">
        <v>1270.69</v>
      </c>
    </row>
    <row r="155" spans="1:7" x14ac:dyDescent="0.2">
      <c r="A155" s="139">
        <v>154</v>
      </c>
      <c r="B155" s="139" t="s">
        <v>146</v>
      </c>
      <c r="C155" s="139" t="s">
        <v>147</v>
      </c>
      <c r="D155" s="139" t="s">
        <v>301</v>
      </c>
      <c r="E155" s="139" t="s">
        <v>1035</v>
      </c>
      <c r="F155" s="139">
        <v>2459.5700000000002</v>
      </c>
      <c r="G155" s="139">
        <v>1270.69</v>
      </c>
    </row>
    <row r="156" spans="1:7" x14ac:dyDescent="0.2">
      <c r="A156" s="139">
        <v>155</v>
      </c>
      <c r="B156" s="139" t="s">
        <v>146</v>
      </c>
      <c r="C156" s="139" t="s">
        <v>147</v>
      </c>
      <c r="D156" s="139" t="s">
        <v>302</v>
      </c>
      <c r="E156" s="139" t="s">
        <v>1035</v>
      </c>
      <c r="F156" s="139">
        <v>2459.5700000000002</v>
      </c>
      <c r="G156" s="139">
        <v>1270.69</v>
      </c>
    </row>
    <row r="157" spans="1:7" x14ac:dyDescent="0.2">
      <c r="A157" s="139">
        <v>156</v>
      </c>
      <c r="B157" s="139" t="s">
        <v>146</v>
      </c>
      <c r="C157" s="139" t="s">
        <v>147</v>
      </c>
      <c r="D157" s="139" t="s">
        <v>303</v>
      </c>
      <c r="E157" s="139" t="s">
        <v>1035</v>
      </c>
      <c r="F157" s="139">
        <v>2459.5700000000002</v>
      </c>
      <c r="G157" s="139">
        <v>1270.69</v>
      </c>
    </row>
    <row r="158" spans="1:7" x14ac:dyDescent="0.2">
      <c r="A158" s="139">
        <v>157</v>
      </c>
      <c r="B158" s="139" t="s">
        <v>146</v>
      </c>
      <c r="C158" s="139" t="s">
        <v>147</v>
      </c>
      <c r="D158" s="139" t="s">
        <v>304</v>
      </c>
      <c r="E158" s="139" t="s">
        <v>1035</v>
      </c>
      <c r="F158" s="139">
        <v>2459.5700000000002</v>
      </c>
      <c r="G158" s="139">
        <v>1270.69</v>
      </c>
    </row>
    <row r="159" spans="1:7" x14ac:dyDescent="0.2">
      <c r="A159" s="139">
        <v>158</v>
      </c>
      <c r="B159" s="139" t="s">
        <v>146</v>
      </c>
      <c r="C159" s="139" t="s">
        <v>147</v>
      </c>
      <c r="D159" s="139" t="s">
        <v>305</v>
      </c>
      <c r="E159" s="139" t="s">
        <v>1035</v>
      </c>
      <c r="F159" s="139">
        <v>2459.5700000000002</v>
      </c>
      <c r="G159" s="139">
        <v>1270.69</v>
      </c>
    </row>
    <row r="160" spans="1:7" x14ac:dyDescent="0.2">
      <c r="A160" s="139">
        <v>159</v>
      </c>
      <c r="B160" s="139" t="s">
        <v>146</v>
      </c>
      <c r="C160" s="139" t="s">
        <v>147</v>
      </c>
      <c r="D160" s="139" t="s">
        <v>306</v>
      </c>
      <c r="E160" s="139" t="s">
        <v>1035</v>
      </c>
      <c r="F160" s="139">
        <v>2459.5700000000002</v>
      </c>
      <c r="G160" s="139">
        <v>1270.69</v>
      </c>
    </row>
    <row r="161" spans="1:7" x14ac:dyDescent="0.2">
      <c r="A161" s="139">
        <v>160</v>
      </c>
      <c r="B161" s="139" t="s">
        <v>146</v>
      </c>
      <c r="C161" s="139" t="s">
        <v>147</v>
      </c>
      <c r="D161" s="139" t="s">
        <v>307</v>
      </c>
      <c r="E161" s="139" t="s">
        <v>1035</v>
      </c>
      <c r="F161" s="139">
        <v>2459.5700000000002</v>
      </c>
      <c r="G161" s="139">
        <v>1270.69</v>
      </c>
    </row>
    <row r="162" spans="1:7" x14ac:dyDescent="0.2">
      <c r="A162" s="139">
        <v>161</v>
      </c>
      <c r="B162" s="139" t="s">
        <v>146</v>
      </c>
      <c r="C162" s="139" t="s">
        <v>147</v>
      </c>
      <c r="D162" s="139" t="s">
        <v>308</v>
      </c>
      <c r="E162" s="139" t="s">
        <v>1035</v>
      </c>
      <c r="F162" s="139">
        <v>2459.5700000000002</v>
      </c>
      <c r="G162" s="139">
        <v>1270.69</v>
      </c>
    </row>
    <row r="163" spans="1:7" x14ac:dyDescent="0.2">
      <c r="A163" s="139">
        <v>162</v>
      </c>
      <c r="B163" s="139" t="s">
        <v>146</v>
      </c>
      <c r="C163" s="139" t="s">
        <v>147</v>
      </c>
      <c r="D163" s="139" t="s">
        <v>309</v>
      </c>
      <c r="E163" s="139" t="s">
        <v>1035</v>
      </c>
      <c r="F163" s="139">
        <v>2459.5700000000002</v>
      </c>
      <c r="G163" s="139">
        <v>1270.69</v>
      </c>
    </row>
    <row r="164" spans="1:7" x14ac:dyDescent="0.2">
      <c r="A164" s="139">
        <v>163</v>
      </c>
      <c r="B164" s="139" t="s">
        <v>146</v>
      </c>
      <c r="C164" s="139" t="s">
        <v>147</v>
      </c>
      <c r="D164" s="139" t="s">
        <v>310</v>
      </c>
      <c r="E164" s="139" t="s">
        <v>1035</v>
      </c>
      <c r="F164" s="139">
        <v>2459.5700000000002</v>
      </c>
      <c r="G164" s="139">
        <v>1270.69</v>
      </c>
    </row>
    <row r="165" spans="1:7" x14ac:dyDescent="0.2">
      <c r="A165" s="139">
        <v>164</v>
      </c>
      <c r="B165" s="139" t="s">
        <v>146</v>
      </c>
      <c r="C165" s="139" t="s">
        <v>147</v>
      </c>
      <c r="D165" s="139" t="s">
        <v>311</v>
      </c>
      <c r="E165" s="139" t="s">
        <v>1035</v>
      </c>
      <c r="F165" s="139">
        <v>2459.5700000000002</v>
      </c>
      <c r="G165" s="139">
        <v>1270.69</v>
      </c>
    </row>
    <row r="166" spans="1:7" x14ac:dyDescent="0.2">
      <c r="A166" s="139">
        <v>165</v>
      </c>
      <c r="B166" s="139" t="s">
        <v>146</v>
      </c>
      <c r="C166" s="139" t="s">
        <v>147</v>
      </c>
      <c r="D166" s="139" t="s">
        <v>312</v>
      </c>
      <c r="E166" s="139" t="s">
        <v>1035</v>
      </c>
      <c r="F166" s="139">
        <v>2459.5700000000002</v>
      </c>
      <c r="G166" s="139">
        <v>1270.69</v>
      </c>
    </row>
    <row r="167" spans="1:7" x14ac:dyDescent="0.2">
      <c r="A167" s="139">
        <v>166</v>
      </c>
      <c r="B167" s="139" t="s">
        <v>146</v>
      </c>
      <c r="C167" s="139" t="s">
        <v>147</v>
      </c>
      <c r="D167" s="139" t="s">
        <v>313</v>
      </c>
      <c r="E167" s="139" t="s">
        <v>1035</v>
      </c>
      <c r="F167" s="139">
        <v>2459.5700000000002</v>
      </c>
      <c r="G167" s="139">
        <v>1270.69</v>
      </c>
    </row>
    <row r="168" spans="1:7" x14ac:dyDescent="0.2">
      <c r="A168" s="139">
        <v>167</v>
      </c>
      <c r="B168" s="139" t="s">
        <v>146</v>
      </c>
      <c r="C168" s="139" t="s">
        <v>147</v>
      </c>
      <c r="D168" s="139" t="s">
        <v>314</v>
      </c>
      <c r="E168" s="139" t="s">
        <v>1035</v>
      </c>
      <c r="F168" s="139">
        <v>2459.5700000000002</v>
      </c>
      <c r="G168" s="139">
        <v>1270.69</v>
      </c>
    </row>
    <row r="169" spans="1:7" x14ac:dyDescent="0.2">
      <c r="A169" s="139">
        <v>168</v>
      </c>
      <c r="B169" s="139" t="s">
        <v>146</v>
      </c>
      <c r="C169" s="139" t="s">
        <v>147</v>
      </c>
      <c r="D169" s="139" t="s">
        <v>315</v>
      </c>
      <c r="E169" s="139" t="s">
        <v>1035</v>
      </c>
      <c r="F169" s="139">
        <v>2459.5700000000002</v>
      </c>
      <c r="G169" s="139">
        <v>1270.69</v>
      </c>
    </row>
    <row r="170" spans="1:7" x14ac:dyDescent="0.2">
      <c r="A170" s="139">
        <v>169</v>
      </c>
      <c r="B170" s="139" t="s">
        <v>146</v>
      </c>
      <c r="C170" s="139" t="s">
        <v>147</v>
      </c>
      <c r="D170" s="139" t="s">
        <v>316</v>
      </c>
      <c r="E170" s="139" t="s">
        <v>1035</v>
      </c>
      <c r="F170" s="139">
        <v>2459.5700000000002</v>
      </c>
      <c r="G170" s="139">
        <v>1270.69</v>
      </c>
    </row>
    <row r="171" spans="1:7" x14ac:dyDescent="0.2">
      <c r="A171" s="139">
        <v>170</v>
      </c>
      <c r="B171" s="139" t="s">
        <v>146</v>
      </c>
      <c r="C171" s="139" t="s">
        <v>147</v>
      </c>
      <c r="D171" s="139" t="s">
        <v>317</v>
      </c>
      <c r="E171" s="139" t="s">
        <v>1035</v>
      </c>
      <c r="F171" s="139">
        <v>2459.5700000000002</v>
      </c>
      <c r="G171" s="139">
        <v>1270.69</v>
      </c>
    </row>
    <row r="172" spans="1:7" x14ac:dyDescent="0.2">
      <c r="A172" s="139">
        <v>171</v>
      </c>
      <c r="B172" s="139" t="s">
        <v>146</v>
      </c>
      <c r="C172" s="139" t="s">
        <v>147</v>
      </c>
      <c r="D172" s="139" t="s">
        <v>318</v>
      </c>
      <c r="E172" s="139" t="s">
        <v>1035</v>
      </c>
      <c r="F172" s="139">
        <v>2459.5700000000002</v>
      </c>
      <c r="G172" s="139">
        <v>1270.69</v>
      </c>
    </row>
    <row r="173" spans="1:7" x14ac:dyDescent="0.2">
      <c r="A173" s="139">
        <v>172</v>
      </c>
      <c r="B173" s="139" t="s">
        <v>146</v>
      </c>
      <c r="C173" s="139" t="s">
        <v>147</v>
      </c>
      <c r="D173" s="139" t="s">
        <v>319</v>
      </c>
      <c r="E173" s="139" t="s">
        <v>1035</v>
      </c>
      <c r="F173" s="139">
        <v>2459.5700000000002</v>
      </c>
      <c r="G173" s="139">
        <v>1270.69</v>
      </c>
    </row>
    <row r="174" spans="1:7" x14ac:dyDescent="0.2">
      <c r="A174" s="139">
        <v>173</v>
      </c>
      <c r="B174" s="139" t="s">
        <v>146</v>
      </c>
      <c r="C174" s="139" t="s">
        <v>147</v>
      </c>
      <c r="D174" s="139" t="s">
        <v>320</v>
      </c>
      <c r="E174" s="139" t="s">
        <v>1035</v>
      </c>
      <c r="F174" s="139">
        <v>2459.5700000000002</v>
      </c>
      <c r="G174" s="139">
        <v>1270.69</v>
      </c>
    </row>
    <row r="175" spans="1:7" x14ac:dyDescent="0.2">
      <c r="A175" s="139">
        <v>174</v>
      </c>
      <c r="B175" s="139" t="s">
        <v>146</v>
      </c>
      <c r="C175" s="139" t="s">
        <v>147</v>
      </c>
      <c r="D175" s="139" t="s">
        <v>321</v>
      </c>
      <c r="E175" s="139" t="s">
        <v>1035</v>
      </c>
      <c r="F175" s="139">
        <v>2459.5700000000002</v>
      </c>
      <c r="G175" s="139">
        <v>1270.69</v>
      </c>
    </row>
    <row r="176" spans="1:7" x14ac:dyDescent="0.2">
      <c r="A176" s="139">
        <v>175</v>
      </c>
      <c r="B176" s="139" t="s">
        <v>146</v>
      </c>
      <c r="C176" s="139" t="s">
        <v>147</v>
      </c>
      <c r="D176" s="139" t="s">
        <v>322</v>
      </c>
      <c r="E176" s="139" t="s">
        <v>1035</v>
      </c>
      <c r="F176" s="139">
        <v>2459.5700000000002</v>
      </c>
      <c r="G176" s="139">
        <v>1270.69</v>
      </c>
    </row>
    <row r="177" spans="1:7" x14ac:dyDescent="0.2">
      <c r="A177" s="139">
        <v>176</v>
      </c>
      <c r="B177" s="139" t="s">
        <v>146</v>
      </c>
      <c r="C177" s="139" t="s">
        <v>147</v>
      </c>
      <c r="D177" s="139" t="s">
        <v>323</v>
      </c>
      <c r="E177" s="139" t="s">
        <v>1035</v>
      </c>
      <c r="F177" s="139">
        <v>2459.5700000000002</v>
      </c>
      <c r="G177" s="139">
        <v>1270.69</v>
      </c>
    </row>
    <row r="178" spans="1:7" x14ac:dyDescent="0.2">
      <c r="A178" s="139">
        <v>177</v>
      </c>
      <c r="B178" s="139" t="s">
        <v>146</v>
      </c>
      <c r="C178" s="139" t="s">
        <v>147</v>
      </c>
      <c r="D178" s="139" t="s">
        <v>324</v>
      </c>
      <c r="E178" s="139" t="s">
        <v>1035</v>
      </c>
      <c r="F178" s="139">
        <v>2459.5700000000002</v>
      </c>
      <c r="G178" s="139">
        <v>1270.69</v>
      </c>
    </row>
    <row r="179" spans="1:7" x14ac:dyDescent="0.2">
      <c r="A179" s="139">
        <v>178</v>
      </c>
      <c r="B179" s="139" t="s">
        <v>146</v>
      </c>
      <c r="C179" s="139" t="s">
        <v>147</v>
      </c>
      <c r="D179" s="139" t="s">
        <v>325</v>
      </c>
      <c r="E179" s="139" t="s">
        <v>1037</v>
      </c>
      <c r="F179" s="139">
        <v>2459.5700000000002</v>
      </c>
      <c r="G179" s="139">
        <v>1270.69</v>
      </c>
    </row>
    <row r="180" spans="1:7" x14ac:dyDescent="0.2">
      <c r="A180" s="139">
        <v>179</v>
      </c>
      <c r="B180" s="139" t="s">
        <v>146</v>
      </c>
      <c r="C180" s="139" t="s">
        <v>147</v>
      </c>
      <c r="D180" s="139" t="s">
        <v>326</v>
      </c>
      <c r="E180" s="139" t="s">
        <v>1037</v>
      </c>
      <c r="F180" s="139">
        <v>2459.5700000000002</v>
      </c>
      <c r="G180" s="139">
        <v>1270.69</v>
      </c>
    </row>
    <row r="181" spans="1:7" x14ac:dyDescent="0.2">
      <c r="A181" s="139">
        <v>180</v>
      </c>
      <c r="B181" s="139" t="s">
        <v>146</v>
      </c>
      <c r="C181" s="139" t="s">
        <v>147</v>
      </c>
      <c r="D181" s="139" t="s">
        <v>327</v>
      </c>
      <c r="E181" s="139" t="s">
        <v>1037</v>
      </c>
      <c r="F181" s="139">
        <v>2459.5700000000002</v>
      </c>
      <c r="G181" s="139">
        <v>1270.69</v>
      </c>
    </row>
    <row r="182" spans="1:7" x14ac:dyDescent="0.2">
      <c r="A182" s="139">
        <v>181</v>
      </c>
      <c r="B182" s="139" t="s">
        <v>146</v>
      </c>
      <c r="C182" s="139" t="s">
        <v>147</v>
      </c>
      <c r="D182" s="139" t="s">
        <v>328</v>
      </c>
      <c r="E182" s="139" t="s">
        <v>1037</v>
      </c>
      <c r="F182" s="139">
        <v>2459.5700000000002</v>
      </c>
      <c r="G182" s="139">
        <v>1270.69</v>
      </c>
    </row>
    <row r="183" spans="1:7" x14ac:dyDescent="0.2">
      <c r="A183" s="139">
        <v>182</v>
      </c>
      <c r="B183" s="139" t="s">
        <v>146</v>
      </c>
      <c r="C183" s="139" t="s">
        <v>147</v>
      </c>
      <c r="D183" s="139" t="s">
        <v>329</v>
      </c>
      <c r="E183" s="139" t="s">
        <v>1037</v>
      </c>
      <c r="F183" s="139">
        <v>2459.5700000000002</v>
      </c>
      <c r="G183" s="139">
        <v>1270.69</v>
      </c>
    </row>
    <row r="184" spans="1:7" x14ac:dyDescent="0.2">
      <c r="A184" s="139">
        <v>183</v>
      </c>
      <c r="B184" s="139" t="s">
        <v>146</v>
      </c>
      <c r="C184" s="139" t="s">
        <v>147</v>
      </c>
      <c r="D184" s="139" t="s">
        <v>330</v>
      </c>
      <c r="E184" s="139" t="s">
        <v>1037</v>
      </c>
      <c r="F184" s="139">
        <v>2459.5700000000002</v>
      </c>
      <c r="G184" s="139">
        <v>1270.69</v>
      </c>
    </row>
    <row r="185" spans="1:7" x14ac:dyDescent="0.2">
      <c r="A185" s="139">
        <v>184</v>
      </c>
      <c r="B185" s="139" t="s">
        <v>146</v>
      </c>
      <c r="C185" s="139" t="s">
        <v>147</v>
      </c>
      <c r="D185" s="139" t="s">
        <v>331</v>
      </c>
      <c r="E185" s="139" t="s">
        <v>1037</v>
      </c>
      <c r="F185" s="139">
        <v>2459.5700000000002</v>
      </c>
      <c r="G185" s="139">
        <v>1270.69</v>
      </c>
    </row>
    <row r="186" spans="1:7" x14ac:dyDescent="0.2">
      <c r="A186" s="139">
        <v>185</v>
      </c>
      <c r="B186" s="139" t="s">
        <v>146</v>
      </c>
      <c r="C186" s="139" t="s">
        <v>147</v>
      </c>
      <c r="D186" s="139" t="s">
        <v>332</v>
      </c>
      <c r="E186" s="139" t="s">
        <v>1037</v>
      </c>
      <c r="F186" s="139">
        <v>2459.5700000000002</v>
      </c>
      <c r="G186" s="139">
        <v>1270.69</v>
      </c>
    </row>
    <row r="187" spans="1:7" x14ac:dyDescent="0.2">
      <c r="A187" s="139">
        <v>186</v>
      </c>
      <c r="B187" s="139" t="s">
        <v>146</v>
      </c>
      <c r="C187" s="139" t="s">
        <v>147</v>
      </c>
      <c r="D187" s="139" t="s">
        <v>333</v>
      </c>
      <c r="E187" s="139" t="s">
        <v>1037</v>
      </c>
      <c r="F187" s="139">
        <v>2459.5700000000002</v>
      </c>
      <c r="G187" s="139">
        <v>1270.69</v>
      </c>
    </row>
    <row r="188" spans="1:7" x14ac:dyDescent="0.2">
      <c r="A188" s="139">
        <v>187</v>
      </c>
      <c r="B188" s="139" t="s">
        <v>146</v>
      </c>
      <c r="C188" s="139" t="s">
        <v>147</v>
      </c>
      <c r="D188" s="139" t="s">
        <v>334</v>
      </c>
      <c r="E188" s="139" t="s">
        <v>1037</v>
      </c>
      <c r="F188" s="139">
        <v>2459.5700000000002</v>
      </c>
      <c r="G188" s="139">
        <v>1270.69</v>
      </c>
    </row>
    <row r="189" spans="1:7" x14ac:dyDescent="0.2">
      <c r="A189" s="139">
        <v>188</v>
      </c>
      <c r="B189" s="139" t="s">
        <v>146</v>
      </c>
      <c r="C189" s="139" t="s">
        <v>147</v>
      </c>
      <c r="D189" s="139" t="s">
        <v>335</v>
      </c>
      <c r="E189" s="139" t="s">
        <v>1037</v>
      </c>
      <c r="F189" s="139">
        <v>2459.5700000000002</v>
      </c>
      <c r="G189" s="139">
        <v>1270.69</v>
      </c>
    </row>
    <row r="190" spans="1:7" x14ac:dyDescent="0.2">
      <c r="A190" s="139">
        <v>189</v>
      </c>
      <c r="B190" s="139" t="s">
        <v>146</v>
      </c>
      <c r="C190" s="139" t="s">
        <v>147</v>
      </c>
      <c r="D190" s="139" t="s">
        <v>336</v>
      </c>
      <c r="E190" s="139" t="s">
        <v>1037</v>
      </c>
      <c r="F190" s="139">
        <v>2459.5700000000002</v>
      </c>
      <c r="G190" s="139">
        <v>1270.69</v>
      </c>
    </row>
    <row r="191" spans="1:7" x14ac:dyDescent="0.2">
      <c r="A191" s="139">
        <v>190</v>
      </c>
      <c r="B191" s="139" t="s">
        <v>146</v>
      </c>
      <c r="C191" s="139" t="s">
        <v>147</v>
      </c>
      <c r="D191" s="139" t="s">
        <v>337</v>
      </c>
      <c r="E191" s="139" t="s">
        <v>1037</v>
      </c>
      <c r="F191" s="139">
        <v>2459.5700000000002</v>
      </c>
      <c r="G191" s="139">
        <v>1270.69</v>
      </c>
    </row>
    <row r="192" spans="1:7" x14ac:dyDescent="0.2">
      <c r="A192" s="139">
        <v>191</v>
      </c>
      <c r="B192" s="139" t="s">
        <v>146</v>
      </c>
      <c r="C192" s="139" t="s">
        <v>147</v>
      </c>
      <c r="D192" s="139" t="s">
        <v>338</v>
      </c>
      <c r="E192" s="139" t="s">
        <v>1037</v>
      </c>
      <c r="F192" s="139">
        <v>2459.5700000000002</v>
      </c>
      <c r="G192" s="139">
        <v>1270.69</v>
      </c>
    </row>
    <row r="193" spans="1:7" x14ac:dyDescent="0.2">
      <c r="A193" s="139">
        <v>192</v>
      </c>
      <c r="B193" s="139" t="s">
        <v>146</v>
      </c>
      <c r="C193" s="139" t="s">
        <v>147</v>
      </c>
      <c r="D193" s="139" t="s">
        <v>339</v>
      </c>
      <c r="E193" s="139" t="s">
        <v>1037</v>
      </c>
      <c r="F193" s="139">
        <v>2459.5700000000002</v>
      </c>
      <c r="G193" s="139">
        <v>1270.69</v>
      </c>
    </row>
    <row r="194" spans="1:7" x14ac:dyDescent="0.2">
      <c r="A194" s="139">
        <v>193</v>
      </c>
      <c r="B194" s="139" t="s">
        <v>146</v>
      </c>
      <c r="C194" s="139" t="s">
        <v>147</v>
      </c>
      <c r="D194" s="139" t="s">
        <v>340</v>
      </c>
      <c r="E194" s="139" t="s">
        <v>1037</v>
      </c>
      <c r="F194" s="139">
        <v>2459.5700000000002</v>
      </c>
      <c r="G194" s="139">
        <v>1270.69</v>
      </c>
    </row>
    <row r="195" spans="1:7" x14ac:dyDescent="0.2">
      <c r="A195" s="139">
        <v>194</v>
      </c>
      <c r="B195" s="139" t="s">
        <v>146</v>
      </c>
      <c r="C195" s="139" t="s">
        <v>147</v>
      </c>
      <c r="D195" s="139" t="s">
        <v>341</v>
      </c>
      <c r="E195" s="139" t="s">
        <v>1037</v>
      </c>
      <c r="F195" s="139">
        <v>2459.5700000000002</v>
      </c>
      <c r="G195" s="139">
        <v>1270.69</v>
      </c>
    </row>
    <row r="196" spans="1:7" x14ac:dyDescent="0.2">
      <c r="A196" s="139">
        <v>195</v>
      </c>
      <c r="B196" s="139" t="s">
        <v>146</v>
      </c>
      <c r="C196" s="139" t="s">
        <v>147</v>
      </c>
      <c r="D196" s="139" t="s">
        <v>342</v>
      </c>
      <c r="E196" s="139" t="s">
        <v>1037</v>
      </c>
      <c r="F196" s="139">
        <v>2459.5700000000002</v>
      </c>
      <c r="G196" s="139">
        <v>1270.69</v>
      </c>
    </row>
    <row r="197" spans="1:7" x14ac:dyDescent="0.2">
      <c r="A197" s="139">
        <v>196</v>
      </c>
      <c r="B197" s="139" t="s">
        <v>146</v>
      </c>
      <c r="C197" s="139" t="s">
        <v>147</v>
      </c>
      <c r="D197" s="139" t="s">
        <v>343</v>
      </c>
      <c r="E197" s="139" t="s">
        <v>1037</v>
      </c>
      <c r="F197" s="139">
        <v>2459.5700000000002</v>
      </c>
      <c r="G197" s="139">
        <v>1270.69</v>
      </c>
    </row>
    <row r="198" spans="1:7" x14ac:dyDescent="0.2">
      <c r="A198" s="139">
        <v>197</v>
      </c>
      <c r="B198" s="139" t="s">
        <v>146</v>
      </c>
      <c r="C198" s="139" t="s">
        <v>147</v>
      </c>
      <c r="D198" s="139" t="s">
        <v>344</v>
      </c>
      <c r="E198" s="139" t="s">
        <v>1037</v>
      </c>
      <c r="F198" s="139">
        <v>2459.5700000000002</v>
      </c>
      <c r="G198" s="139">
        <v>1270.69</v>
      </c>
    </row>
    <row r="199" spans="1:7" x14ac:dyDescent="0.2">
      <c r="A199" s="139">
        <v>198</v>
      </c>
      <c r="B199" s="139" t="s">
        <v>146</v>
      </c>
      <c r="C199" s="139" t="s">
        <v>147</v>
      </c>
      <c r="D199" s="139" t="s">
        <v>345</v>
      </c>
      <c r="E199" s="139" t="s">
        <v>1037</v>
      </c>
      <c r="F199" s="139">
        <v>2459.5700000000002</v>
      </c>
      <c r="G199" s="139">
        <v>1270.69</v>
      </c>
    </row>
    <row r="200" spans="1:7" x14ac:dyDescent="0.2">
      <c r="A200" s="139">
        <v>199</v>
      </c>
      <c r="B200" s="139" t="s">
        <v>146</v>
      </c>
      <c r="C200" s="139" t="s">
        <v>147</v>
      </c>
      <c r="D200" s="139" t="s">
        <v>346</v>
      </c>
      <c r="E200" s="139" t="s">
        <v>1037</v>
      </c>
      <c r="F200" s="139">
        <v>2459.5700000000002</v>
      </c>
      <c r="G200" s="139">
        <v>1270.69</v>
      </c>
    </row>
    <row r="201" spans="1:7" x14ac:dyDescent="0.2">
      <c r="A201" s="139">
        <v>200</v>
      </c>
      <c r="B201" s="139" t="s">
        <v>146</v>
      </c>
      <c r="C201" s="139" t="s">
        <v>147</v>
      </c>
      <c r="D201" s="139" t="s">
        <v>347</v>
      </c>
      <c r="E201" s="139" t="s">
        <v>1037</v>
      </c>
      <c r="F201" s="139">
        <v>2459.5700000000002</v>
      </c>
      <c r="G201" s="139">
        <v>1270.69</v>
      </c>
    </row>
    <row r="202" spans="1:7" x14ac:dyDescent="0.2">
      <c r="A202" s="139">
        <v>201</v>
      </c>
      <c r="B202" s="139" t="s">
        <v>146</v>
      </c>
      <c r="C202" s="139" t="s">
        <v>147</v>
      </c>
      <c r="D202" s="139" t="s">
        <v>348</v>
      </c>
      <c r="E202" s="139" t="s">
        <v>1037</v>
      </c>
      <c r="F202" s="139">
        <v>2459.5700000000002</v>
      </c>
      <c r="G202" s="139">
        <v>1270.69</v>
      </c>
    </row>
    <row r="203" spans="1:7" x14ac:dyDescent="0.2">
      <c r="A203" s="139">
        <v>202</v>
      </c>
      <c r="B203" s="139" t="s">
        <v>146</v>
      </c>
      <c r="C203" s="139" t="s">
        <v>147</v>
      </c>
      <c r="D203" s="139" t="s">
        <v>349</v>
      </c>
      <c r="E203" s="139" t="s">
        <v>1037</v>
      </c>
      <c r="F203" s="139">
        <v>2459.5700000000002</v>
      </c>
      <c r="G203" s="139">
        <v>1270.69</v>
      </c>
    </row>
    <row r="204" spans="1:7" x14ac:dyDescent="0.2">
      <c r="A204" s="139">
        <v>203</v>
      </c>
      <c r="B204" s="139" t="s">
        <v>146</v>
      </c>
      <c r="C204" s="139" t="s">
        <v>147</v>
      </c>
      <c r="D204" s="139" t="s">
        <v>350</v>
      </c>
      <c r="E204" s="139" t="s">
        <v>1037</v>
      </c>
      <c r="F204" s="139">
        <v>2459.5700000000002</v>
      </c>
      <c r="G204" s="139">
        <v>1270.69</v>
      </c>
    </row>
    <row r="205" spans="1:7" x14ac:dyDescent="0.2">
      <c r="A205" s="139">
        <v>204</v>
      </c>
      <c r="B205" s="139" t="s">
        <v>146</v>
      </c>
      <c r="C205" s="139" t="s">
        <v>147</v>
      </c>
      <c r="D205" s="139" t="s">
        <v>351</v>
      </c>
      <c r="E205" s="139" t="s">
        <v>1037</v>
      </c>
      <c r="F205" s="139">
        <v>2459.5700000000002</v>
      </c>
      <c r="G205" s="139">
        <v>1270.69</v>
      </c>
    </row>
    <row r="206" spans="1:7" x14ac:dyDescent="0.2">
      <c r="A206" s="139">
        <v>205</v>
      </c>
      <c r="B206" s="139" t="s">
        <v>146</v>
      </c>
      <c r="C206" s="139" t="s">
        <v>147</v>
      </c>
      <c r="D206" s="139" t="s">
        <v>352</v>
      </c>
      <c r="E206" s="139" t="s">
        <v>1037</v>
      </c>
      <c r="F206" s="139">
        <v>2459.5700000000002</v>
      </c>
      <c r="G206" s="139">
        <v>1270.69</v>
      </c>
    </row>
    <row r="207" spans="1:7" x14ac:dyDescent="0.2">
      <c r="A207" s="139">
        <v>206</v>
      </c>
      <c r="B207" s="139" t="s">
        <v>146</v>
      </c>
      <c r="C207" s="139" t="s">
        <v>147</v>
      </c>
      <c r="D207" s="139" t="s">
        <v>353</v>
      </c>
      <c r="E207" s="139" t="s">
        <v>1037</v>
      </c>
      <c r="F207" s="139">
        <v>2459.5700000000002</v>
      </c>
      <c r="G207" s="139">
        <v>1270.69</v>
      </c>
    </row>
    <row r="208" spans="1:7" x14ac:dyDescent="0.2">
      <c r="A208" s="139">
        <v>207</v>
      </c>
      <c r="B208" s="139" t="s">
        <v>146</v>
      </c>
      <c r="C208" s="139" t="s">
        <v>147</v>
      </c>
      <c r="D208" s="139" t="s">
        <v>354</v>
      </c>
      <c r="E208" s="139" t="s">
        <v>1037</v>
      </c>
      <c r="F208" s="139">
        <v>2459.5700000000002</v>
      </c>
      <c r="G208" s="139">
        <v>1270.69</v>
      </c>
    </row>
    <row r="209" spans="1:7" x14ac:dyDescent="0.2">
      <c r="A209" s="139">
        <v>208</v>
      </c>
      <c r="B209" s="139" t="s">
        <v>146</v>
      </c>
      <c r="C209" s="139" t="s">
        <v>147</v>
      </c>
      <c r="D209" s="139" t="s">
        <v>355</v>
      </c>
      <c r="E209" s="139" t="s">
        <v>1037</v>
      </c>
      <c r="F209" s="139">
        <v>2459.5700000000002</v>
      </c>
      <c r="G209" s="139">
        <v>1270.69</v>
      </c>
    </row>
    <row r="210" spans="1:7" x14ac:dyDescent="0.2">
      <c r="A210" s="139">
        <v>209</v>
      </c>
      <c r="B210" s="139" t="s">
        <v>146</v>
      </c>
      <c r="C210" s="139" t="s">
        <v>147</v>
      </c>
      <c r="D210" s="139" t="s">
        <v>356</v>
      </c>
      <c r="E210" s="139" t="s">
        <v>1037</v>
      </c>
      <c r="F210" s="139">
        <v>2459.5700000000002</v>
      </c>
      <c r="G210" s="139">
        <v>1270.69</v>
      </c>
    </row>
    <row r="211" spans="1:7" x14ac:dyDescent="0.2">
      <c r="A211" s="139">
        <v>210</v>
      </c>
      <c r="B211" s="139" t="s">
        <v>146</v>
      </c>
      <c r="C211" s="139" t="s">
        <v>147</v>
      </c>
      <c r="D211" s="139" t="s">
        <v>357</v>
      </c>
      <c r="E211" s="139" t="s">
        <v>1037</v>
      </c>
      <c r="F211" s="139">
        <v>2459.5700000000002</v>
      </c>
      <c r="G211" s="139">
        <v>1270.69</v>
      </c>
    </row>
    <row r="212" spans="1:7" x14ac:dyDescent="0.2">
      <c r="A212" s="139">
        <v>211</v>
      </c>
      <c r="B212" s="139" t="s">
        <v>146</v>
      </c>
      <c r="C212" s="139" t="s">
        <v>147</v>
      </c>
      <c r="D212" s="139" t="s">
        <v>358</v>
      </c>
      <c r="E212" s="139" t="s">
        <v>1037</v>
      </c>
      <c r="F212" s="139">
        <v>2459.5700000000002</v>
      </c>
      <c r="G212" s="139">
        <v>1270.69</v>
      </c>
    </row>
    <row r="213" spans="1:7" x14ac:dyDescent="0.2">
      <c r="A213" s="139">
        <v>212</v>
      </c>
      <c r="B213" s="139" t="s">
        <v>146</v>
      </c>
      <c r="C213" s="139" t="s">
        <v>147</v>
      </c>
      <c r="D213" s="139" t="s">
        <v>359</v>
      </c>
      <c r="E213" s="139" t="s">
        <v>1037</v>
      </c>
      <c r="F213" s="139">
        <v>2459.5700000000002</v>
      </c>
      <c r="G213" s="139">
        <v>1270.69</v>
      </c>
    </row>
    <row r="214" spans="1:7" x14ac:dyDescent="0.2">
      <c r="A214" s="139">
        <v>213</v>
      </c>
      <c r="B214" s="139" t="s">
        <v>146</v>
      </c>
      <c r="C214" s="139" t="s">
        <v>147</v>
      </c>
      <c r="D214" s="139" t="s">
        <v>360</v>
      </c>
      <c r="E214" s="139" t="s">
        <v>1037</v>
      </c>
      <c r="F214" s="139">
        <v>2459.5700000000002</v>
      </c>
      <c r="G214" s="139">
        <v>1270.69</v>
      </c>
    </row>
    <row r="215" spans="1:7" x14ac:dyDescent="0.2">
      <c r="A215" s="139">
        <v>214</v>
      </c>
      <c r="B215" s="139" t="s">
        <v>146</v>
      </c>
      <c r="C215" s="139" t="s">
        <v>147</v>
      </c>
      <c r="D215" s="139" t="s">
        <v>361</v>
      </c>
      <c r="E215" s="139" t="s">
        <v>1037</v>
      </c>
      <c r="F215" s="139">
        <v>2459.5700000000002</v>
      </c>
      <c r="G215" s="139">
        <v>1270.69</v>
      </c>
    </row>
    <row r="216" spans="1:7" x14ac:dyDescent="0.2">
      <c r="A216" s="139">
        <v>215</v>
      </c>
      <c r="B216" s="139" t="s">
        <v>146</v>
      </c>
      <c r="C216" s="139" t="s">
        <v>147</v>
      </c>
      <c r="D216" s="139" t="s">
        <v>362</v>
      </c>
      <c r="E216" s="139" t="s">
        <v>1037</v>
      </c>
      <c r="F216" s="139">
        <v>2459.5700000000002</v>
      </c>
      <c r="G216" s="139">
        <v>1270.69</v>
      </c>
    </row>
    <row r="217" spans="1:7" x14ac:dyDescent="0.2">
      <c r="A217" s="139">
        <v>216</v>
      </c>
      <c r="B217" s="139" t="s">
        <v>146</v>
      </c>
      <c r="C217" s="139" t="s">
        <v>147</v>
      </c>
      <c r="D217" s="139" t="s">
        <v>363</v>
      </c>
      <c r="E217" s="139" t="s">
        <v>1037</v>
      </c>
      <c r="F217" s="139">
        <v>2459.5700000000002</v>
      </c>
      <c r="G217" s="139">
        <v>1270.69</v>
      </c>
    </row>
    <row r="218" spans="1:7" x14ac:dyDescent="0.2">
      <c r="A218" s="139">
        <v>217</v>
      </c>
      <c r="B218" s="139" t="s">
        <v>146</v>
      </c>
      <c r="C218" s="139" t="s">
        <v>147</v>
      </c>
      <c r="D218" s="139" t="s">
        <v>364</v>
      </c>
      <c r="E218" s="139" t="s">
        <v>1037</v>
      </c>
      <c r="F218" s="139">
        <v>2459.5700000000002</v>
      </c>
      <c r="G218" s="139">
        <v>1270.69</v>
      </c>
    </row>
    <row r="219" spans="1:7" x14ac:dyDescent="0.2">
      <c r="A219" s="139">
        <v>218</v>
      </c>
      <c r="B219" s="139" t="s">
        <v>146</v>
      </c>
      <c r="C219" s="139" t="s">
        <v>147</v>
      </c>
      <c r="D219" s="139" t="s">
        <v>365</v>
      </c>
      <c r="E219" s="139" t="s">
        <v>1037</v>
      </c>
      <c r="F219" s="139">
        <v>2459.5700000000002</v>
      </c>
      <c r="G219" s="139">
        <v>1270.69</v>
      </c>
    </row>
    <row r="220" spans="1:7" x14ac:dyDescent="0.2">
      <c r="A220" s="139">
        <v>219</v>
      </c>
      <c r="B220" s="139" t="s">
        <v>146</v>
      </c>
      <c r="C220" s="139" t="s">
        <v>147</v>
      </c>
      <c r="D220" s="139" t="s">
        <v>366</v>
      </c>
      <c r="E220" s="139" t="s">
        <v>1037</v>
      </c>
      <c r="F220" s="139">
        <v>2459.5700000000002</v>
      </c>
      <c r="G220" s="139">
        <v>1270.69</v>
      </c>
    </row>
    <row r="221" spans="1:7" x14ac:dyDescent="0.2">
      <c r="A221" s="139">
        <v>220</v>
      </c>
      <c r="B221" s="139" t="s">
        <v>146</v>
      </c>
      <c r="C221" s="139" t="s">
        <v>147</v>
      </c>
      <c r="D221" s="139" t="s">
        <v>367</v>
      </c>
      <c r="E221" s="139" t="s">
        <v>1037</v>
      </c>
      <c r="F221" s="139">
        <v>2459.5700000000002</v>
      </c>
      <c r="G221" s="139">
        <v>1270.69</v>
      </c>
    </row>
    <row r="222" spans="1:7" x14ac:dyDescent="0.2">
      <c r="A222" s="139">
        <v>221</v>
      </c>
      <c r="B222" s="139" t="s">
        <v>146</v>
      </c>
      <c r="C222" s="139" t="s">
        <v>147</v>
      </c>
      <c r="D222" s="139" t="s">
        <v>368</v>
      </c>
      <c r="E222" s="139" t="s">
        <v>1037</v>
      </c>
      <c r="F222" s="139">
        <v>2459.5700000000002</v>
      </c>
      <c r="G222" s="139">
        <v>1270.69</v>
      </c>
    </row>
    <row r="223" spans="1:7" x14ac:dyDescent="0.2">
      <c r="A223" s="139">
        <v>222</v>
      </c>
      <c r="B223" s="139" t="s">
        <v>146</v>
      </c>
      <c r="C223" s="139" t="s">
        <v>147</v>
      </c>
      <c r="D223" s="139" t="s">
        <v>369</v>
      </c>
      <c r="E223" s="139" t="s">
        <v>1037</v>
      </c>
      <c r="F223" s="139">
        <v>2459.5700000000002</v>
      </c>
      <c r="G223" s="139">
        <v>1270.69</v>
      </c>
    </row>
    <row r="224" spans="1:7" x14ac:dyDescent="0.2">
      <c r="A224" s="139">
        <v>223</v>
      </c>
      <c r="B224" s="139" t="s">
        <v>146</v>
      </c>
      <c r="C224" s="139" t="s">
        <v>147</v>
      </c>
      <c r="D224" s="139" t="s">
        <v>370</v>
      </c>
      <c r="E224" s="139" t="s">
        <v>1037</v>
      </c>
      <c r="F224" s="139">
        <v>2459.5700000000002</v>
      </c>
      <c r="G224" s="139">
        <v>1270.69</v>
      </c>
    </row>
    <row r="225" spans="1:7" x14ac:dyDescent="0.2">
      <c r="A225" s="139">
        <v>224</v>
      </c>
      <c r="B225" s="139" t="s">
        <v>146</v>
      </c>
      <c r="C225" s="139" t="s">
        <v>147</v>
      </c>
      <c r="D225" s="139" t="s">
        <v>371</v>
      </c>
      <c r="E225" s="139" t="s">
        <v>1037</v>
      </c>
      <c r="F225" s="139">
        <v>2459.5700000000002</v>
      </c>
      <c r="G225" s="139">
        <v>1270.69</v>
      </c>
    </row>
    <row r="226" spans="1:7" x14ac:dyDescent="0.2">
      <c r="A226" s="139">
        <v>225</v>
      </c>
      <c r="B226" s="139" t="s">
        <v>146</v>
      </c>
      <c r="C226" s="139" t="s">
        <v>147</v>
      </c>
      <c r="D226" s="139" t="s">
        <v>372</v>
      </c>
      <c r="E226" s="139" t="s">
        <v>1037</v>
      </c>
      <c r="F226" s="139">
        <v>2459.5700000000002</v>
      </c>
      <c r="G226" s="139">
        <v>1270.69</v>
      </c>
    </row>
    <row r="227" spans="1:7" x14ac:dyDescent="0.2">
      <c r="A227" s="139">
        <v>226</v>
      </c>
      <c r="B227" s="139" t="s">
        <v>146</v>
      </c>
      <c r="C227" s="139" t="s">
        <v>147</v>
      </c>
      <c r="D227" s="139" t="s">
        <v>373</v>
      </c>
      <c r="E227" s="139" t="s">
        <v>1037</v>
      </c>
      <c r="F227" s="139">
        <v>2459.5700000000002</v>
      </c>
      <c r="G227" s="139">
        <v>1270.69</v>
      </c>
    </row>
    <row r="228" spans="1:7" x14ac:dyDescent="0.2">
      <c r="A228" s="139">
        <v>227</v>
      </c>
      <c r="B228" s="139" t="s">
        <v>146</v>
      </c>
      <c r="C228" s="139" t="s">
        <v>147</v>
      </c>
      <c r="D228" s="139" t="s">
        <v>374</v>
      </c>
      <c r="E228" s="139" t="s">
        <v>1037</v>
      </c>
      <c r="F228" s="139">
        <v>2459.5700000000002</v>
      </c>
      <c r="G228" s="139">
        <v>1270.69</v>
      </c>
    </row>
    <row r="229" spans="1:7" x14ac:dyDescent="0.2">
      <c r="A229" s="139">
        <v>228</v>
      </c>
      <c r="B229" s="139" t="s">
        <v>146</v>
      </c>
      <c r="C229" s="139" t="s">
        <v>147</v>
      </c>
      <c r="D229" s="139" t="s">
        <v>375</v>
      </c>
      <c r="E229" s="139" t="s">
        <v>1037</v>
      </c>
      <c r="F229" s="139">
        <v>2459.5700000000002</v>
      </c>
      <c r="G229" s="139">
        <v>1270.69</v>
      </c>
    </row>
    <row r="230" spans="1:7" x14ac:dyDescent="0.2">
      <c r="A230" s="139">
        <v>229</v>
      </c>
      <c r="B230" s="139" t="s">
        <v>146</v>
      </c>
      <c r="C230" s="139" t="s">
        <v>147</v>
      </c>
      <c r="D230" s="139" t="s">
        <v>376</v>
      </c>
      <c r="E230" s="139" t="s">
        <v>1037</v>
      </c>
      <c r="F230" s="139">
        <v>2459.5700000000002</v>
      </c>
      <c r="G230" s="139">
        <v>1270.69</v>
      </c>
    </row>
    <row r="231" spans="1:7" x14ac:dyDescent="0.2">
      <c r="A231" s="139">
        <v>230</v>
      </c>
      <c r="B231" s="139" t="s">
        <v>146</v>
      </c>
      <c r="C231" s="139" t="s">
        <v>147</v>
      </c>
      <c r="D231" s="139" t="s">
        <v>377</v>
      </c>
      <c r="E231" s="139" t="s">
        <v>1037</v>
      </c>
      <c r="F231" s="139">
        <v>2459.5700000000002</v>
      </c>
      <c r="G231" s="139">
        <v>1270.69</v>
      </c>
    </row>
    <row r="232" spans="1:7" x14ac:dyDescent="0.2">
      <c r="A232" s="139">
        <v>231</v>
      </c>
      <c r="B232" s="139" t="s">
        <v>146</v>
      </c>
      <c r="C232" s="139" t="s">
        <v>147</v>
      </c>
      <c r="D232" s="139" t="s">
        <v>378</v>
      </c>
      <c r="E232" s="139" t="s">
        <v>1037</v>
      </c>
      <c r="F232" s="139">
        <v>2459.5700000000002</v>
      </c>
      <c r="G232" s="139">
        <v>1270.69</v>
      </c>
    </row>
    <row r="233" spans="1:7" x14ac:dyDescent="0.2">
      <c r="A233" s="139">
        <v>232</v>
      </c>
      <c r="B233" s="139" t="s">
        <v>146</v>
      </c>
      <c r="C233" s="139" t="s">
        <v>147</v>
      </c>
      <c r="D233" s="139" t="s">
        <v>379</v>
      </c>
      <c r="E233" s="139" t="s">
        <v>1037</v>
      </c>
      <c r="F233" s="139">
        <v>2459.5700000000002</v>
      </c>
      <c r="G233" s="139">
        <v>1270.69</v>
      </c>
    </row>
    <row r="234" spans="1:7" x14ac:dyDescent="0.2">
      <c r="A234" s="139">
        <v>233</v>
      </c>
      <c r="B234" s="139" t="s">
        <v>146</v>
      </c>
      <c r="C234" s="139" t="s">
        <v>147</v>
      </c>
      <c r="D234" s="139" t="s">
        <v>380</v>
      </c>
      <c r="E234" s="139" t="s">
        <v>1037</v>
      </c>
      <c r="F234" s="139">
        <v>2459.5700000000002</v>
      </c>
      <c r="G234" s="139">
        <v>1270.69</v>
      </c>
    </row>
    <row r="235" spans="1:7" x14ac:dyDescent="0.2">
      <c r="A235" s="139">
        <v>234</v>
      </c>
      <c r="B235" s="139" t="s">
        <v>146</v>
      </c>
      <c r="C235" s="139" t="s">
        <v>147</v>
      </c>
      <c r="D235" s="139" t="s">
        <v>381</v>
      </c>
      <c r="E235" s="139" t="s">
        <v>1037</v>
      </c>
      <c r="F235" s="139">
        <v>2459.5700000000002</v>
      </c>
      <c r="G235" s="139">
        <v>1270.69</v>
      </c>
    </row>
    <row r="236" spans="1:7" x14ac:dyDescent="0.2">
      <c r="A236" s="139">
        <v>235</v>
      </c>
      <c r="B236" s="139" t="s">
        <v>146</v>
      </c>
      <c r="C236" s="139" t="s">
        <v>147</v>
      </c>
      <c r="D236" s="139" t="s">
        <v>382</v>
      </c>
      <c r="E236" s="139" t="s">
        <v>1037</v>
      </c>
      <c r="F236" s="139">
        <v>2459.5700000000002</v>
      </c>
      <c r="G236" s="139">
        <v>1270.69</v>
      </c>
    </row>
    <row r="237" spans="1:7" x14ac:dyDescent="0.2">
      <c r="A237" s="139">
        <v>236</v>
      </c>
      <c r="B237" s="139" t="s">
        <v>146</v>
      </c>
      <c r="C237" s="139" t="s">
        <v>147</v>
      </c>
      <c r="D237" s="139" t="s">
        <v>383</v>
      </c>
      <c r="E237" s="139" t="s">
        <v>1037</v>
      </c>
      <c r="F237" s="139">
        <v>2459.5700000000002</v>
      </c>
      <c r="G237" s="139">
        <v>1270.69</v>
      </c>
    </row>
    <row r="238" spans="1:7" x14ac:dyDescent="0.2">
      <c r="A238" s="139">
        <v>237</v>
      </c>
      <c r="B238" s="139" t="s">
        <v>146</v>
      </c>
      <c r="C238" s="139" t="s">
        <v>147</v>
      </c>
      <c r="D238" s="139" t="s">
        <v>384</v>
      </c>
      <c r="E238" s="139" t="s">
        <v>1037</v>
      </c>
      <c r="F238" s="139">
        <v>2459.5700000000002</v>
      </c>
      <c r="G238" s="139">
        <v>1270.69</v>
      </c>
    </row>
    <row r="239" spans="1:7" x14ac:dyDescent="0.2">
      <c r="A239" s="139">
        <v>238</v>
      </c>
      <c r="B239" s="139" t="s">
        <v>146</v>
      </c>
      <c r="C239" s="139" t="s">
        <v>147</v>
      </c>
      <c r="D239" s="139" t="s">
        <v>385</v>
      </c>
      <c r="E239" s="139" t="s">
        <v>1037</v>
      </c>
      <c r="F239" s="139">
        <v>2459.5700000000002</v>
      </c>
      <c r="G239" s="139">
        <v>1270.69</v>
      </c>
    </row>
    <row r="240" spans="1:7" x14ac:dyDescent="0.2">
      <c r="A240" s="139">
        <v>239</v>
      </c>
      <c r="B240" s="139" t="s">
        <v>146</v>
      </c>
      <c r="C240" s="139" t="s">
        <v>147</v>
      </c>
      <c r="D240" s="139" t="s">
        <v>386</v>
      </c>
      <c r="E240" s="139" t="s">
        <v>1037</v>
      </c>
      <c r="F240" s="139">
        <v>2459.5700000000002</v>
      </c>
      <c r="G240" s="139">
        <v>1270.69</v>
      </c>
    </row>
    <row r="241" spans="1:7" x14ac:dyDescent="0.2">
      <c r="A241" s="139">
        <v>240</v>
      </c>
      <c r="B241" s="139" t="s">
        <v>146</v>
      </c>
      <c r="C241" s="139" t="s">
        <v>147</v>
      </c>
      <c r="D241" s="139" t="s">
        <v>387</v>
      </c>
      <c r="E241" s="139" t="s">
        <v>1037</v>
      </c>
      <c r="F241" s="139">
        <v>2459.5700000000002</v>
      </c>
      <c r="G241" s="139">
        <v>1270.69</v>
      </c>
    </row>
    <row r="242" spans="1:7" x14ac:dyDescent="0.2">
      <c r="A242" s="139">
        <v>241</v>
      </c>
      <c r="B242" s="139" t="s">
        <v>146</v>
      </c>
      <c r="C242" s="139" t="s">
        <v>147</v>
      </c>
      <c r="D242" s="139" t="s">
        <v>388</v>
      </c>
      <c r="E242" s="139" t="s">
        <v>1037</v>
      </c>
      <c r="F242" s="139">
        <v>2459.5700000000002</v>
      </c>
      <c r="G242" s="139">
        <v>1270.69</v>
      </c>
    </row>
    <row r="243" spans="1:7" x14ac:dyDescent="0.2">
      <c r="A243" s="139">
        <v>242</v>
      </c>
      <c r="B243" s="139" t="s">
        <v>146</v>
      </c>
      <c r="C243" s="139" t="s">
        <v>147</v>
      </c>
      <c r="D243" s="139" t="s">
        <v>389</v>
      </c>
      <c r="E243" s="139" t="s">
        <v>1037</v>
      </c>
      <c r="F243" s="139">
        <v>2459.5700000000002</v>
      </c>
      <c r="G243" s="139">
        <v>1270.69</v>
      </c>
    </row>
    <row r="244" spans="1:7" x14ac:dyDescent="0.2">
      <c r="A244" s="139">
        <v>243</v>
      </c>
      <c r="B244" s="139" t="s">
        <v>146</v>
      </c>
      <c r="C244" s="139" t="s">
        <v>147</v>
      </c>
      <c r="D244" s="139" t="s">
        <v>390</v>
      </c>
      <c r="E244" s="139" t="s">
        <v>1037</v>
      </c>
      <c r="F244" s="139">
        <v>2459.5700000000002</v>
      </c>
      <c r="G244" s="139">
        <v>1270.69</v>
      </c>
    </row>
    <row r="245" spans="1:7" x14ac:dyDescent="0.2">
      <c r="A245" s="139">
        <v>244</v>
      </c>
      <c r="B245" s="139" t="s">
        <v>146</v>
      </c>
      <c r="C245" s="139" t="s">
        <v>147</v>
      </c>
      <c r="D245" s="139" t="s">
        <v>391</v>
      </c>
      <c r="E245" s="139" t="s">
        <v>1037</v>
      </c>
      <c r="F245" s="139">
        <v>2459.5700000000002</v>
      </c>
      <c r="G245" s="139">
        <v>1270.69</v>
      </c>
    </row>
    <row r="246" spans="1:7" x14ac:dyDescent="0.2">
      <c r="A246" s="139">
        <v>245</v>
      </c>
      <c r="B246" s="139" t="s">
        <v>146</v>
      </c>
      <c r="C246" s="139" t="s">
        <v>147</v>
      </c>
      <c r="D246" s="139" t="s">
        <v>392</v>
      </c>
      <c r="E246" s="139" t="s">
        <v>1037</v>
      </c>
      <c r="F246" s="139">
        <v>2459.5700000000002</v>
      </c>
      <c r="G246" s="139">
        <v>1270.69</v>
      </c>
    </row>
    <row r="247" spans="1:7" x14ac:dyDescent="0.2">
      <c r="A247" s="139">
        <v>246</v>
      </c>
      <c r="B247" s="139" t="s">
        <v>146</v>
      </c>
      <c r="C247" s="139" t="s">
        <v>147</v>
      </c>
      <c r="D247" s="139" t="s">
        <v>393</v>
      </c>
      <c r="E247" s="139" t="s">
        <v>1037</v>
      </c>
      <c r="F247" s="139">
        <v>2459.5700000000002</v>
      </c>
      <c r="G247" s="139">
        <v>1270.69</v>
      </c>
    </row>
    <row r="248" spans="1:7" x14ac:dyDescent="0.2">
      <c r="A248" s="139">
        <v>247</v>
      </c>
      <c r="B248" s="139" t="s">
        <v>146</v>
      </c>
      <c r="C248" s="139" t="s">
        <v>147</v>
      </c>
      <c r="D248" s="139" t="s">
        <v>394</v>
      </c>
      <c r="E248" s="139" t="s">
        <v>1037</v>
      </c>
      <c r="F248" s="139">
        <v>2459.5700000000002</v>
      </c>
      <c r="G248" s="139">
        <v>1270.69</v>
      </c>
    </row>
    <row r="249" spans="1:7" x14ac:dyDescent="0.2">
      <c r="A249" s="139">
        <v>248</v>
      </c>
      <c r="B249" s="139" t="s">
        <v>146</v>
      </c>
      <c r="C249" s="139" t="s">
        <v>147</v>
      </c>
      <c r="D249" s="139" t="s">
        <v>395</v>
      </c>
      <c r="E249" s="139" t="s">
        <v>1037</v>
      </c>
      <c r="F249" s="139">
        <v>2459.5700000000002</v>
      </c>
      <c r="G249" s="139">
        <v>1270.69</v>
      </c>
    </row>
    <row r="250" spans="1:7" x14ac:dyDescent="0.2">
      <c r="A250" s="139">
        <v>249</v>
      </c>
      <c r="B250" s="139" t="s">
        <v>146</v>
      </c>
      <c r="C250" s="139" t="s">
        <v>147</v>
      </c>
      <c r="D250" s="139" t="s">
        <v>396</v>
      </c>
      <c r="E250" s="139" t="s">
        <v>1037</v>
      </c>
      <c r="F250" s="139">
        <v>2459.5700000000002</v>
      </c>
      <c r="G250" s="139">
        <v>1270.69</v>
      </c>
    </row>
    <row r="251" spans="1:7" x14ac:dyDescent="0.2">
      <c r="A251" s="139">
        <v>250</v>
      </c>
      <c r="B251" s="139" t="s">
        <v>146</v>
      </c>
      <c r="C251" s="139" t="s">
        <v>147</v>
      </c>
      <c r="D251" s="139" t="s">
        <v>397</v>
      </c>
      <c r="E251" s="139" t="s">
        <v>1037</v>
      </c>
      <c r="F251" s="139">
        <v>2459.5700000000002</v>
      </c>
      <c r="G251" s="139">
        <v>1270.69</v>
      </c>
    </row>
    <row r="252" spans="1:7" x14ac:dyDescent="0.2">
      <c r="A252" s="139">
        <v>251</v>
      </c>
      <c r="B252" s="139" t="s">
        <v>146</v>
      </c>
      <c r="C252" s="139" t="s">
        <v>147</v>
      </c>
      <c r="D252" s="139" t="s">
        <v>398</v>
      </c>
      <c r="E252" s="139" t="s">
        <v>1037</v>
      </c>
      <c r="F252" s="139">
        <v>2459.5700000000002</v>
      </c>
      <c r="G252" s="139">
        <v>1270.69</v>
      </c>
    </row>
    <row r="253" spans="1:7" x14ac:dyDescent="0.2">
      <c r="A253" s="139">
        <v>252</v>
      </c>
      <c r="B253" s="139" t="s">
        <v>146</v>
      </c>
      <c r="C253" s="139" t="s">
        <v>147</v>
      </c>
      <c r="D253" s="139" t="s">
        <v>399</v>
      </c>
      <c r="E253" s="139" t="s">
        <v>1037</v>
      </c>
      <c r="F253" s="139">
        <v>2459.5700000000002</v>
      </c>
      <c r="G253" s="139">
        <v>1270.69</v>
      </c>
    </row>
    <row r="254" spans="1:7" x14ac:dyDescent="0.2">
      <c r="A254" s="139">
        <v>253</v>
      </c>
      <c r="B254" s="139" t="s">
        <v>146</v>
      </c>
      <c r="C254" s="139" t="s">
        <v>147</v>
      </c>
      <c r="D254" s="139" t="s">
        <v>400</v>
      </c>
      <c r="E254" s="139" t="s">
        <v>1037</v>
      </c>
      <c r="F254" s="139">
        <v>2459.5700000000002</v>
      </c>
      <c r="G254" s="139">
        <v>1270.69</v>
      </c>
    </row>
    <row r="255" spans="1:7" x14ac:dyDescent="0.2">
      <c r="A255" s="139">
        <v>254</v>
      </c>
      <c r="B255" s="139" t="s">
        <v>146</v>
      </c>
      <c r="C255" s="139" t="s">
        <v>147</v>
      </c>
      <c r="D255" s="139" t="s">
        <v>401</v>
      </c>
      <c r="E255" s="139" t="s">
        <v>1037</v>
      </c>
      <c r="F255" s="139">
        <v>2459.5700000000002</v>
      </c>
      <c r="G255" s="139">
        <v>1270.69</v>
      </c>
    </row>
    <row r="256" spans="1:7" x14ac:dyDescent="0.2">
      <c r="A256" s="139">
        <v>255</v>
      </c>
      <c r="B256" s="139" t="s">
        <v>146</v>
      </c>
      <c r="C256" s="139" t="s">
        <v>147</v>
      </c>
      <c r="D256" s="139" t="s">
        <v>402</v>
      </c>
      <c r="E256" s="139" t="s">
        <v>1037</v>
      </c>
      <c r="F256" s="139">
        <v>2459.5700000000002</v>
      </c>
      <c r="G256" s="139">
        <v>1270.69</v>
      </c>
    </row>
    <row r="257" spans="1:7" x14ac:dyDescent="0.2">
      <c r="A257" s="139">
        <v>256</v>
      </c>
      <c r="B257" s="139" t="s">
        <v>146</v>
      </c>
      <c r="C257" s="139" t="s">
        <v>147</v>
      </c>
      <c r="D257" s="139" t="s">
        <v>403</v>
      </c>
      <c r="E257" s="139" t="s">
        <v>1037</v>
      </c>
      <c r="F257" s="139">
        <v>2459.5700000000002</v>
      </c>
      <c r="G257" s="139">
        <v>1270.69</v>
      </c>
    </row>
    <row r="258" spans="1:7" x14ac:dyDescent="0.2">
      <c r="A258" s="139">
        <v>257</v>
      </c>
      <c r="B258" s="139" t="s">
        <v>146</v>
      </c>
      <c r="C258" s="139" t="s">
        <v>147</v>
      </c>
      <c r="D258" s="139" t="s">
        <v>404</v>
      </c>
      <c r="E258" s="139" t="s">
        <v>1037</v>
      </c>
      <c r="F258" s="139">
        <v>2459.5700000000002</v>
      </c>
      <c r="G258" s="139">
        <v>1270.69</v>
      </c>
    </row>
    <row r="259" spans="1:7" x14ac:dyDescent="0.2">
      <c r="A259" s="139">
        <v>258</v>
      </c>
      <c r="B259" s="139" t="s">
        <v>146</v>
      </c>
      <c r="C259" s="139" t="s">
        <v>147</v>
      </c>
      <c r="D259" s="139" t="s">
        <v>405</v>
      </c>
      <c r="E259" s="139" t="s">
        <v>1037</v>
      </c>
      <c r="F259" s="139">
        <v>2459.5700000000002</v>
      </c>
      <c r="G259" s="139">
        <v>1270.69</v>
      </c>
    </row>
    <row r="260" spans="1:7" x14ac:dyDescent="0.2">
      <c r="A260" s="139">
        <v>259</v>
      </c>
      <c r="B260" s="139" t="s">
        <v>146</v>
      </c>
      <c r="C260" s="139" t="s">
        <v>147</v>
      </c>
      <c r="D260" s="139" t="s">
        <v>406</v>
      </c>
      <c r="E260" s="139" t="s">
        <v>1037</v>
      </c>
      <c r="F260" s="139">
        <v>2459.5700000000002</v>
      </c>
      <c r="G260" s="139">
        <v>1270.69</v>
      </c>
    </row>
    <row r="261" spans="1:7" x14ac:dyDescent="0.2">
      <c r="A261" s="139">
        <v>260</v>
      </c>
      <c r="B261" s="139" t="s">
        <v>146</v>
      </c>
      <c r="C261" s="139" t="s">
        <v>147</v>
      </c>
      <c r="D261" s="139" t="s">
        <v>407</v>
      </c>
      <c r="E261" s="139" t="s">
        <v>1037</v>
      </c>
      <c r="F261" s="139">
        <v>2459.5700000000002</v>
      </c>
      <c r="G261" s="139">
        <v>1270.69</v>
      </c>
    </row>
    <row r="262" spans="1:7" x14ac:dyDescent="0.2">
      <c r="A262" s="139">
        <v>261</v>
      </c>
      <c r="B262" s="139" t="s">
        <v>146</v>
      </c>
      <c r="C262" s="139" t="s">
        <v>147</v>
      </c>
      <c r="D262" s="139" t="s">
        <v>408</v>
      </c>
      <c r="E262" s="139" t="s">
        <v>1037</v>
      </c>
      <c r="F262" s="139">
        <v>2459.5700000000002</v>
      </c>
      <c r="G262" s="139">
        <v>1270.69</v>
      </c>
    </row>
    <row r="263" spans="1:7" x14ac:dyDescent="0.2">
      <c r="A263" s="139">
        <v>262</v>
      </c>
      <c r="B263" s="139" t="s">
        <v>146</v>
      </c>
      <c r="C263" s="139" t="s">
        <v>147</v>
      </c>
      <c r="D263" s="139" t="s">
        <v>409</v>
      </c>
      <c r="E263" s="139" t="s">
        <v>1037</v>
      </c>
      <c r="F263" s="139">
        <v>2459.5700000000002</v>
      </c>
      <c r="G263" s="139">
        <v>1270.69</v>
      </c>
    </row>
    <row r="264" spans="1:7" x14ac:dyDescent="0.2">
      <c r="A264" s="139">
        <v>263</v>
      </c>
      <c r="B264" s="139" t="s">
        <v>146</v>
      </c>
      <c r="C264" s="139" t="s">
        <v>147</v>
      </c>
      <c r="D264" s="139" t="s">
        <v>410</v>
      </c>
      <c r="E264" s="139" t="s">
        <v>1037</v>
      </c>
      <c r="F264" s="139">
        <v>2459.5700000000002</v>
      </c>
      <c r="G264" s="139">
        <v>1270.69</v>
      </c>
    </row>
    <row r="265" spans="1:7" x14ac:dyDescent="0.2">
      <c r="A265" s="139">
        <v>264</v>
      </c>
      <c r="B265" s="139" t="s">
        <v>146</v>
      </c>
      <c r="C265" s="139" t="s">
        <v>147</v>
      </c>
      <c r="D265" s="139" t="s">
        <v>411</v>
      </c>
      <c r="E265" s="139" t="s">
        <v>1037</v>
      </c>
      <c r="F265" s="139">
        <v>2459.5700000000002</v>
      </c>
      <c r="G265" s="139">
        <v>1270.69</v>
      </c>
    </row>
    <row r="266" spans="1:7" x14ac:dyDescent="0.2">
      <c r="A266" s="139">
        <v>265</v>
      </c>
      <c r="B266" s="139" t="s">
        <v>146</v>
      </c>
      <c r="C266" s="139" t="s">
        <v>147</v>
      </c>
      <c r="D266" s="139" t="s">
        <v>412</v>
      </c>
      <c r="E266" s="139" t="s">
        <v>1037</v>
      </c>
      <c r="F266" s="139">
        <v>2459.5700000000002</v>
      </c>
      <c r="G266" s="139">
        <v>1270.69</v>
      </c>
    </row>
    <row r="267" spans="1:7" x14ac:dyDescent="0.2">
      <c r="A267" s="139">
        <v>266</v>
      </c>
      <c r="B267" s="139" t="s">
        <v>146</v>
      </c>
      <c r="C267" s="139" t="s">
        <v>147</v>
      </c>
      <c r="D267" s="139" t="s">
        <v>413</v>
      </c>
      <c r="E267" s="139" t="s">
        <v>1037</v>
      </c>
      <c r="F267" s="139">
        <v>2459.5700000000002</v>
      </c>
      <c r="G267" s="139">
        <v>1270.69</v>
      </c>
    </row>
    <row r="268" spans="1:7" x14ac:dyDescent="0.2">
      <c r="A268" s="139">
        <v>267</v>
      </c>
      <c r="B268" s="139" t="s">
        <v>146</v>
      </c>
      <c r="C268" s="139" t="s">
        <v>147</v>
      </c>
      <c r="D268" s="139" t="s">
        <v>414</v>
      </c>
      <c r="E268" s="139" t="s">
        <v>1037</v>
      </c>
      <c r="F268" s="139">
        <v>2459.5700000000002</v>
      </c>
      <c r="G268" s="139">
        <v>1270.69</v>
      </c>
    </row>
    <row r="269" spans="1:7" x14ac:dyDescent="0.2">
      <c r="A269" s="139">
        <v>268</v>
      </c>
      <c r="B269" s="139" t="s">
        <v>146</v>
      </c>
      <c r="C269" s="139" t="s">
        <v>147</v>
      </c>
      <c r="D269" s="139" t="s">
        <v>415</v>
      </c>
      <c r="E269" s="139" t="s">
        <v>1037</v>
      </c>
      <c r="F269" s="139">
        <v>2463.5700000000002</v>
      </c>
      <c r="G269" s="139">
        <v>1272.77</v>
      </c>
    </row>
    <row r="270" spans="1:7" x14ac:dyDescent="0.2">
      <c r="A270" s="139">
        <v>269</v>
      </c>
      <c r="B270" s="139" t="s">
        <v>146</v>
      </c>
      <c r="C270" s="139" t="s">
        <v>147</v>
      </c>
      <c r="D270" s="139" t="s">
        <v>416</v>
      </c>
      <c r="E270" s="139" t="s">
        <v>1037</v>
      </c>
      <c r="F270" s="139">
        <v>2463.5700000000002</v>
      </c>
      <c r="G270" s="139">
        <v>1272.77</v>
      </c>
    </row>
    <row r="271" spans="1:7" x14ac:dyDescent="0.2">
      <c r="A271" s="139">
        <v>270</v>
      </c>
      <c r="B271" s="139" t="s">
        <v>146</v>
      </c>
      <c r="C271" s="139" t="s">
        <v>147</v>
      </c>
      <c r="D271" s="139" t="s">
        <v>417</v>
      </c>
      <c r="E271" s="139" t="s">
        <v>1037</v>
      </c>
      <c r="F271" s="139">
        <v>2463.5700000000002</v>
      </c>
      <c r="G271" s="139">
        <v>1272.77</v>
      </c>
    </row>
    <row r="272" spans="1:7" x14ac:dyDescent="0.2">
      <c r="A272" s="139">
        <v>271</v>
      </c>
      <c r="B272" s="139" t="s">
        <v>146</v>
      </c>
      <c r="C272" s="139" t="s">
        <v>147</v>
      </c>
      <c r="D272" s="139" t="s">
        <v>418</v>
      </c>
      <c r="E272" s="139" t="s">
        <v>1037</v>
      </c>
      <c r="F272" s="139">
        <v>2463.5700000000002</v>
      </c>
      <c r="G272" s="139">
        <v>1272.77</v>
      </c>
    </row>
    <row r="273" spans="1:7" x14ac:dyDescent="0.2">
      <c r="A273" s="139">
        <v>272</v>
      </c>
      <c r="B273" s="139" t="s">
        <v>146</v>
      </c>
      <c r="C273" s="139" t="s">
        <v>147</v>
      </c>
      <c r="D273" s="139" t="s">
        <v>419</v>
      </c>
      <c r="E273" s="139" t="s">
        <v>1037</v>
      </c>
      <c r="F273" s="139">
        <v>2463.5700000000002</v>
      </c>
      <c r="G273" s="139">
        <v>1272.77</v>
      </c>
    </row>
    <row r="274" spans="1:7" x14ac:dyDescent="0.2">
      <c r="A274" s="139">
        <v>273</v>
      </c>
      <c r="B274" s="139" t="s">
        <v>146</v>
      </c>
      <c r="C274" s="139" t="s">
        <v>147</v>
      </c>
      <c r="D274" s="139" t="s">
        <v>420</v>
      </c>
      <c r="E274" s="139" t="s">
        <v>1037</v>
      </c>
      <c r="F274" s="139">
        <v>2463.5700000000002</v>
      </c>
      <c r="G274" s="139">
        <v>1272.77</v>
      </c>
    </row>
    <row r="275" spans="1:7" x14ac:dyDescent="0.2">
      <c r="A275" s="139">
        <v>274</v>
      </c>
      <c r="B275" s="139" t="s">
        <v>146</v>
      </c>
      <c r="C275" s="139" t="s">
        <v>147</v>
      </c>
      <c r="D275" s="139" t="s">
        <v>421</v>
      </c>
      <c r="E275" s="139" t="s">
        <v>1037</v>
      </c>
      <c r="F275" s="139">
        <v>2463.5700000000002</v>
      </c>
      <c r="G275" s="139">
        <v>1272.77</v>
      </c>
    </row>
    <row r="276" spans="1:7" x14ac:dyDescent="0.2">
      <c r="A276" s="139">
        <v>275</v>
      </c>
      <c r="B276" s="139" t="s">
        <v>146</v>
      </c>
      <c r="C276" s="139" t="s">
        <v>147</v>
      </c>
      <c r="D276" s="139" t="s">
        <v>422</v>
      </c>
      <c r="E276" s="139" t="s">
        <v>1037</v>
      </c>
      <c r="F276" s="139">
        <v>2463.5700000000002</v>
      </c>
      <c r="G276" s="139">
        <v>1272.77</v>
      </c>
    </row>
    <row r="277" spans="1:7" x14ac:dyDescent="0.2">
      <c r="A277" s="139">
        <v>276</v>
      </c>
      <c r="B277" s="139" t="s">
        <v>146</v>
      </c>
      <c r="C277" s="139" t="s">
        <v>147</v>
      </c>
      <c r="D277" s="139" t="s">
        <v>423</v>
      </c>
      <c r="E277" s="139" t="s">
        <v>1037</v>
      </c>
      <c r="F277" s="139">
        <v>2463.5700000000002</v>
      </c>
      <c r="G277" s="139">
        <v>1272.77</v>
      </c>
    </row>
    <row r="278" spans="1:7" x14ac:dyDescent="0.2">
      <c r="A278" s="139">
        <v>277</v>
      </c>
      <c r="B278" s="139" t="s">
        <v>146</v>
      </c>
      <c r="C278" s="139" t="s">
        <v>147</v>
      </c>
      <c r="D278" s="139" t="s">
        <v>424</v>
      </c>
      <c r="E278" s="139" t="s">
        <v>1037</v>
      </c>
      <c r="F278" s="139">
        <v>2463.5700000000002</v>
      </c>
      <c r="G278" s="139">
        <v>1272.77</v>
      </c>
    </row>
    <row r="279" spans="1:7" x14ac:dyDescent="0.2">
      <c r="A279" s="139">
        <v>278</v>
      </c>
      <c r="B279" s="139" t="s">
        <v>146</v>
      </c>
      <c r="C279" s="139" t="s">
        <v>147</v>
      </c>
      <c r="D279" s="139" t="s">
        <v>425</v>
      </c>
      <c r="E279" s="139" t="s">
        <v>1037</v>
      </c>
      <c r="F279" s="139">
        <v>2463.5700000000002</v>
      </c>
      <c r="G279" s="139">
        <v>1272.77</v>
      </c>
    </row>
    <row r="280" spans="1:7" x14ac:dyDescent="0.2">
      <c r="A280" s="139">
        <v>279</v>
      </c>
      <c r="B280" s="139" t="s">
        <v>146</v>
      </c>
      <c r="C280" s="139" t="s">
        <v>147</v>
      </c>
      <c r="D280" s="139" t="s">
        <v>426</v>
      </c>
      <c r="E280" s="139" t="s">
        <v>1037</v>
      </c>
      <c r="F280" s="139">
        <v>2463.5700000000002</v>
      </c>
      <c r="G280" s="139">
        <v>1272.77</v>
      </c>
    </row>
    <row r="281" spans="1:7" x14ac:dyDescent="0.2">
      <c r="A281" s="139">
        <v>280</v>
      </c>
      <c r="B281" s="139" t="s">
        <v>146</v>
      </c>
      <c r="C281" s="139" t="s">
        <v>147</v>
      </c>
      <c r="D281" s="139" t="s">
        <v>427</v>
      </c>
      <c r="E281" s="139" t="s">
        <v>1037</v>
      </c>
      <c r="F281" s="139">
        <v>2463.5700000000002</v>
      </c>
      <c r="G281" s="139">
        <v>1272.77</v>
      </c>
    </row>
    <row r="282" spans="1:7" x14ac:dyDescent="0.2">
      <c r="A282" s="139">
        <v>281</v>
      </c>
      <c r="B282" s="139" t="s">
        <v>146</v>
      </c>
      <c r="C282" s="139" t="s">
        <v>147</v>
      </c>
      <c r="D282" s="139" t="s">
        <v>428</v>
      </c>
      <c r="E282" s="139" t="s">
        <v>1037</v>
      </c>
      <c r="F282" s="139">
        <v>2463.5700000000002</v>
      </c>
      <c r="G282" s="139">
        <v>1272.77</v>
      </c>
    </row>
    <row r="283" spans="1:7" x14ac:dyDescent="0.2">
      <c r="A283" s="139">
        <v>282</v>
      </c>
      <c r="B283" s="139" t="s">
        <v>146</v>
      </c>
      <c r="C283" s="139" t="s">
        <v>147</v>
      </c>
      <c r="D283" s="139" t="s">
        <v>429</v>
      </c>
      <c r="E283" s="139" t="s">
        <v>1037</v>
      </c>
      <c r="F283" s="139">
        <v>2463.5700000000002</v>
      </c>
      <c r="G283" s="139">
        <v>1272.77</v>
      </c>
    </row>
    <row r="284" spans="1:7" x14ac:dyDescent="0.2">
      <c r="A284" s="139">
        <v>283</v>
      </c>
      <c r="B284" s="139" t="s">
        <v>146</v>
      </c>
      <c r="C284" s="139" t="s">
        <v>147</v>
      </c>
      <c r="D284" s="139" t="s">
        <v>430</v>
      </c>
      <c r="E284" s="139" t="s">
        <v>1037</v>
      </c>
      <c r="F284" s="139">
        <v>2463.5700000000002</v>
      </c>
      <c r="G284" s="139">
        <v>1272.77</v>
      </c>
    </row>
    <row r="285" spans="1:7" x14ac:dyDescent="0.2">
      <c r="A285" s="139">
        <v>284</v>
      </c>
      <c r="B285" s="139" t="s">
        <v>146</v>
      </c>
      <c r="C285" s="139" t="s">
        <v>147</v>
      </c>
      <c r="D285" s="139" t="s">
        <v>431</v>
      </c>
      <c r="E285" s="139" t="s">
        <v>1037</v>
      </c>
      <c r="F285" s="139">
        <v>2463.5700000000002</v>
      </c>
      <c r="G285" s="139">
        <v>1272.77</v>
      </c>
    </row>
    <row r="286" spans="1:7" x14ac:dyDescent="0.2">
      <c r="A286" s="139">
        <v>285</v>
      </c>
      <c r="B286" s="139" t="s">
        <v>146</v>
      </c>
      <c r="C286" s="139" t="s">
        <v>147</v>
      </c>
      <c r="D286" s="139" t="s">
        <v>432</v>
      </c>
      <c r="E286" s="139" t="s">
        <v>1037</v>
      </c>
      <c r="F286" s="139">
        <v>2463.5700000000002</v>
      </c>
      <c r="G286" s="139">
        <v>1272.77</v>
      </c>
    </row>
    <row r="287" spans="1:7" x14ac:dyDescent="0.2">
      <c r="A287" s="139">
        <v>286</v>
      </c>
      <c r="B287" s="139" t="s">
        <v>146</v>
      </c>
      <c r="C287" s="139" t="s">
        <v>147</v>
      </c>
      <c r="D287" s="139" t="s">
        <v>433</v>
      </c>
      <c r="E287" s="139" t="s">
        <v>1037</v>
      </c>
      <c r="F287" s="139">
        <v>2463.5700000000002</v>
      </c>
      <c r="G287" s="139">
        <v>1272.77</v>
      </c>
    </row>
    <row r="288" spans="1:7" x14ac:dyDescent="0.2">
      <c r="A288" s="139">
        <v>287</v>
      </c>
      <c r="B288" s="139" t="s">
        <v>146</v>
      </c>
      <c r="C288" s="139" t="s">
        <v>147</v>
      </c>
      <c r="D288" s="139" t="s">
        <v>434</v>
      </c>
      <c r="E288" s="139" t="s">
        <v>1037</v>
      </c>
      <c r="F288" s="139">
        <v>2463.5700000000002</v>
      </c>
      <c r="G288" s="139">
        <v>1272.77</v>
      </c>
    </row>
    <row r="289" spans="1:7" x14ac:dyDescent="0.2">
      <c r="A289" s="139">
        <v>288</v>
      </c>
      <c r="B289" s="139" t="s">
        <v>146</v>
      </c>
      <c r="C289" s="139" t="s">
        <v>147</v>
      </c>
      <c r="D289" s="139" t="s">
        <v>435</v>
      </c>
      <c r="E289" s="139" t="s">
        <v>1037</v>
      </c>
      <c r="F289" s="139">
        <v>2463.5700000000002</v>
      </c>
      <c r="G289" s="139">
        <v>1272.77</v>
      </c>
    </row>
    <row r="290" spans="1:7" x14ac:dyDescent="0.2">
      <c r="A290" s="139">
        <v>289</v>
      </c>
      <c r="B290" s="139" t="s">
        <v>146</v>
      </c>
      <c r="C290" s="139" t="s">
        <v>147</v>
      </c>
      <c r="D290" s="139" t="s">
        <v>436</v>
      </c>
      <c r="E290" s="139" t="s">
        <v>1037</v>
      </c>
      <c r="F290" s="139">
        <v>2463.5700000000002</v>
      </c>
      <c r="G290" s="139">
        <v>1272.77</v>
      </c>
    </row>
    <row r="291" spans="1:7" x14ac:dyDescent="0.2">
      <c r="A291" s="139">
        <v>290</v>
      </c>
      <c r="B291" s="139" t="s">
        <v>146</v>
      </c>
      <c r="C291" s="139" t="s">
        <v>147</v>
      </c>
      <c r="D291" s="139" t="s">
        <v>437</v>
      </c>
      <c r="E291" s="139" t="s">
        <v>1037</v>
      </c>
      <c r="F291" s="139">
        <v>2463.5700000000002</v>
      </c>
      <c r="G291" s="139">
        <v>1272.77</v>
      </c>
    </row>
    <row r="292" spans="1:7" x14ac:dyDescent="0.2">
      <c r="A292" s="139">
        <v>291</v>
      </c>
      <c r="B292" s="139" t="s">
        <v>146</v>
      </c>
      <c r="C292" s="139" t="s">
        <v>147</v>
      </c>
      <c r="D292" s="139" t="s">
        <v>438</v>
      </c>
      <c r="E292" s="139" t="s">
        <v>1037</v>
      </c>
      <c r="F292" s="139">
        <v>2463.5700000000002</v>
      </c>
      <c r="G292" s="139">
        <v>1272.77</v>
      </c>
    </row>
    <row r="293" spans="1:7" x14ac:dyDescent="0.2">
      <c r="A293" s="139">
        <v>292</v>
      </c>
      <c r="B293" s="139" t="s">
        <v>146</v>
      </c>
      <c r="C293" s="139" t="s">
        <v>147</v>
      </c>
      <c r="D293" s="139" t="s">
        <v>439</v>
      </c>
      <c r="E293" s="139" t="s">
        <v>1037</v>
      </c>
      <c r="F293" s="139">
        <v>2463.5700000000002</v>
      </c>
      <c r="G293" s="139">
        <v>1272.77</v>
      </c>
    </row>
    <row r="294" spans="1:7" x14ac:dyDescent="0.2">
      <c r="A294" s="139">
        <v>293</v>
      </c>
      <c r="B294" s="139" t="s">
        <v>146</v>
      </c>
      <c r="C294" s="139" t="s">
        <v>147</v>
      </c>
      <c r="D294" s="139" t="s">
        <v>440</v>
      </c>
      <c r="E294" s="139" t="s">
        <v>1037</v>
      </c>
      <c r="F294" s="139">
        <v>2463.5700000000002</v>
      </c>
      <c r="G294" s="139">
        <v>1272.77</v>
      </c>
    </row>
    <row r="295" spans="1:7" x14ac:dyDescent="0.2">
      <c r="A295" s="139">
        <v>294</v>
      </c>
      <c r="B295" s="139" t="s">
        <v>146</v>
      </c>
      <c r="C295" s="139" t="s">
        <v>147</v>
      </c>
      <c r="D295" s="139" t="s">
        <v>441</v>
      </c>
      <c r="E295" s="139" t="s">
        <v>1037</v>
      </c>
      <c r="F295" s="139">
        <v>2463.5700000000002</v>
      </c>
      <c r="G295" s="139">
        <v>1272.77</v>
      </c>
    </row>
    <row r="296" spans="1:7" x14ac:dyDescent="0.2">
      <c r="A296" s="139">
        <v>295</v>
      </c>
      <c r="B296" s="139" t="s">
        <v>146</v>
      </c>
      <c r="C296" s="139" t="s">
        <v>147</v>
      </c>
      <c r="D296" s="139" t="s">
        <v>442</v>
      </c>
      <c r="E296" s="139" t="s">
        <v>1037</v>
      </c>
      <c r="F296" s="139">
        <v>2463.5700000000002</v>
      </c>
      <c r="G296" s="139">
        <v>1272.77</v>
      </c>
    </row>
    <row r="297" spans="1:7" x14ac:dyDescent="0.2">
      <c r="A297" s="139">
        <v>296</v>
      </c>
      <c r="B297" s="139" t="s">
        <v>146</v>
      </c>
      <c r="C297" s="139" t="s">
        <v>147</v>
      </c>
      <c r="D297" s="139" t="s">
        <v>443</v>
      </c>
      <c r="E297" s="139" t="s">
        <v>1037</v>
      </c>
      <c r="F297" s="139">
        <v>2463.5700000000002</v>
      </c>
      <c r="G297" s="139">
        <v>1272.77</v>
      </c>
    </row>
    <row r="298" spans="1:7" x14ac:dyDescent="0.2">
      <c r="A298" s="139">
        <v>297</v>
      </c>
      <c r="B298" s="139" t="s">
        <v>146</v>
      </c>
      <c r="C298" s="139" t="s">
        <v>147</v>
      </c>
      <c r="D298" s="139" t="s">
        <v>444</v>
      </c>
      <c r="E298" s="139" t="s">
        <v>1037</v>
      </c>
      <c r="F298" s="139">
        <v>2463.5700000000002</v>
      </c>
      <c r="G298" s="139">
        <v>1272.77</v>
      </c>
    </row>
    <row r="299" spans="1:7" x14ac:dyDescent="0.2">
      <c r="A299" s="139">
        <v>298</v>
      </c>
      <c r="B299" s="139" t="s">
        <v>146</v>
      </c>
      <c r="C299" s="139" t="s">
        <v>147</v>
      </c>
      <c r="D299" s="139" t="s">
        <v>445</v>
      </c>
      <c r="E299" s="139" t="s">
        <v>1037</v>
      </c>
      <c r="F299" s="139">
        <v>2463.5700000000002</v>
      </c>
      <c r="G299" s="139">
        <v>1272.77</v>
      </c>
    </row>
    <row r="300" spans="1:7" x14ac:dyDescent="0.2">
      <c r="A300" s="139">
        <v>299</v>
      </c>
      <c r="B300" s="139" t="s">
        <v>146</v>
      </c>
      <c r="C300" s="139" t="s">
        <v>147</v>
      </c>
      <c r="D300" s="139" t="s">
        <v>446</v>
      </c>
      <c r="E300" s="139" t="s">
        <v>1037</v>
      </c>
      <c r="F300" s="139">
        <v>2463.5700000000002</v>
      </c>
      <c r="G300" s="139">
        <v>1272.77</v>
      </c>
    </row>
    <row r="301" spans="1:7" x14ac:dyDescent="0.2">
      <c r="A301" s="139">
        <v>300</v>
      </c>
      <c r="B301" s="139" t="s">
        <v>146</v>
      </c>
      <c r="C301" s="139" t="s">
        <v>147</v>
      </c>
      <c r="D301" s="139" t="s">
        <v>447</v>
      </c>
      <c r="E301" s="139" t="s">
        <v>1037</v>
      </c>
      <c r="F301" s="139">
        <v>2463.5700000000002</v>
      </c>
      <c r="G301" s="139">
        <v>1272.77</v>
      </c>
    </row>
    <row r="302" spans="1:7" x14ac:dyDescent="0.2">
      <c r="A302" s="139">
        <v>301</v>
      </c>
      <c r="B302" s="139" t="s">
        <v>146</v>
      </c>
      <c r="C302" s="139" t="s">
        <v>147</v>
      </c>
      <c r="D302" s="139" t="s">
        <v>448</v>
      </c>
      <c r="E302" s="139" t="s">
        <v>1037</v>
      </c>
      <c r="F302" s="139">
        <v>2463.5700000000002</v>
      </c>
      <c r="G302" s="139">
        <v>1272.77</v>
      </c>
    </row>
    <row r="303" spans="1:7" x14ac:dyDescent="0.2">
      <c r="A303" s="139">
        <v>302</v>
      </c>
      <c r="B303" s="139" t="s">
        <v>146</v>
      </c>
      <c r="C303" s="139" t="s">
        <v>147</v>
      </c>
      <c r="D303" s="139" t="s">
        <v>449</v>
      </c>
      <c r="E303" s="139" t="s">
        <v>1037</v>
      </c>
      <c r="F303" s="139">
        <v>2463.5700000000002</v>
      </c>
      <c r="G303" s="139">
        <v>1272.77</v>
      </c>
    </row>
    <row r="304" spans="1:7" x14ac:dyDescent="0.2">
      <c r="A304" s="139">
        <v>303</v>
      </c>
      <c r="B304" s="139" t="s">
        <v>146</v>
      </c>
      <c r="C304" s="139" t="s">
        <v>147</v>
      </c>
      <c r="D304" s="139" t="s">
        <v>450</v>
      </c>
      <c r="E304" s="139" t="s">
        <v>1037</v>
      </c>
      <c r="F304" s="139">
        <v>2463.5700000000002</v>
      </c>
      <c r="G304" s="139">
        <v>1272.77</v>
      </c>
    </row>
    <row r="305" spans="1:7" x14ac:dyDescent="0.2">
      <c r="A305" s="139">
        <v>304</v>
      </c>
      <c r="B305" s="139" t="s">
        <v>146</v>
      </c>
      <c r="C305" s="139" t="s">
        <v>147</v>
      </c>
      <c r="D305" s="139" t="s">
        <v>451</v>
      </c>
      <c r="E305" s="139" t="s">
        <v>1037</v>
      </c>
      <c r="F305" s="139">
        <v>2463.5700000000002</v>
      </c>
      <c r="G305" s="139">
        <v>1272.77</v>
      </c>
    </row>
    <row r="306" spans="1:7" x14ac:dyDescent="0.2">
      <c r="A306" s="139">
        <v>305</v>
      </c>
      <c r="B306" s="139" t="s">
        <v>146</v>
      </c>
      <c r="C306" s="139" t="s">
        <v>147</v>
      </c>
      <c r="D306" s="139" t="s">
        <v>452</v>
      </c>
      <c r="E306" s="139" t="s">
        <v>1037</v>
      </c>
      <c r="F306" s="139">
        <v>2463.5700000000002</v>
      </c>
      <c r="G306" s="139">
        <v>1272.77</v>
      </c>
    </row>
    <row r="307" spans="1:7" x14ac:dyDescent="0.2">
      <c r="A307" s="139">
        <v>306</v>
      </c>
      <c r="B307" s="139" t="s">
        <v>146</v>
      </c>
      <c r="C307" s="139" t="s">
        <v>147</v>
      </c>
      <c r="D307" s="139" t="s">
        <v>453</v>
      </c>
      <c r="E307" s="139" t="s">
        <v>1037</v>
      </c>
      <c r="F307" s="139">
        <v>2463.5700000000002</v>
      </c>
      <c r="G307" s="139">
        <v>1272.77</v>
      </c>
    </row>
    <row r="308" spans="1:7" x14ac:dyDescent="0.2">
      <c r="A308" s="139">
        <v>307</v>
      </c>
      <c r="B308" s="139" t="s">
        <v>146</v>
      </c>
      <c r="C308" s="139" t="s">
        <v>147</v>
      </c>
      <c r="D308" s="139" t="s">
        <v>454</v>
      </c>
      <c r="E308" s="139" t="s">
        <v>1037</v>
      </c>
      <c r="F308" s="139">
        <v>2463.5700000000002</v>
      </c>
      <c r="G308" s="139">
        <v>1272.77</v>
      </c>
    </row>
    <row r="309" spans="1:7" x14ac:dyDescent="0.2">
      <c r="A309" s="139">
        <v>308</v>
      </c>
      <c r="B309" s="139" t="s">
        <v>146</v>
      </c>
      <c r="C309" s="139" t="s">
        <v>147</v>
      </c>
      <c r="D309" s="139" t="s">
        <v>455</v>
      </c>
      <c r="E309" s="139" t="s">
        <v>1037</v>
      </c>
      <c r="F309" s="139">
        <v>2463.5700000000002</v>
      </c>
      <c r="G309" s="139">
        <v>1272.77</v>
      </c>
    </row>
    <row r="310" spans="1:7" x14ac:dyDescent="0.2">
      <c r="A310" s="139">
        <v>309</v>
      </c>
      <c r="B310" s="139" t="s">
        <v>146</v>
      </c>
      <c r="C310" s="139" t="s">
        <v>147</v>
      </c>
      <c r="D310" s="139" t="s">
        <v>456</v>
      </c>
      <c r="E310" s="139" t="s">
        <v>1037</v>
      </c>
      <c r="F310" s="139">
        <v>2463.5700000000002</v>
      </c>
      <c r="G310" s="139">
        <v>1272.77</v>
      </c>
    </row>
    <row r="311" spans="1:7" x14ac:dyDescent="0.2">
      <c r="A311" s="139">
        <v>310</v>
      </c>
      <c r="B311" s="139" t="s">
        <v>146</v>
      </c>
      <c r="C311" s="139" t="s">
        <v>147</v>
      </c>
      <c r="D311" s="139" t="s">
        <v>457</v>
      </c>
      <c r="E311" s="139" t="s">
        <v>1037</v>
      </c>
      <c r="F311" s="139">
        <v>2463.5700000000002</v>
      </c>
      <c r="G311" s="139">
        <v>1272.77</v>
      </c>
    </row>
    <row r="312" spans="1:7" x14ac:dyDescent="0.2">
      <c r="A312" s="139">
        <v>311</v>
      </c>
      <c r="B312" s="139" t="s">
        <v>146</v>
      </c>
      <c r="C312" s="139" t="s">
        <v>147</v>
      </c>
      <c r="D312" s="139" t="s">
        <v>458</v>
      </c>
      <c r="E312" s="139" t="s">
        <v>1037</v>
      </c>
      <c r="F312" s="139">
        <v>2463.5700000000002</v>
      </c>
      <c r="G312" s="139">
        <v>1272.77</v>
      </c>
    </row>
    <row r="313" spans="1:7" x14ac:dyDescent="0.2">
      <c r="A313" s="139">
        <v>312</v>
      </c>
      <c r="B313" s="139" t="s">
        <v>146</v>
      </c>
      <c r="C313" s="139" t="s">
        <v>147</v>
      </c>
      <c r="D313" s="139" t="s">
        <v>459</v>
      </c>
      <c r="E313" s="139" t="s">
        <v>1037</v>
      </c>
      <c r="F313" s="139">
        <v>2463.5700000000002</v>
      </c>
      <c r="G313" s="139">
        <v>1272.77</v>
      </c>
    </row>
    <row r="314" spans="1:7" x14ac:dyDescent="0.2">
      <c r="A314" s="139">
        <v>313</v>
      </c>
      <c r="B314" s="139" t="s">
        <v>146</v>
      </c>
      <c r="C314" s="139" t="s">
        <v>147</v>
      </c>
      <c r="D314" s="139" t="s">
        <v>460</v>
      </c>
      <c r="E314" s="139" t="s">
        <v>1037</v>
      </c>
      <c r="F314" s="139">
        <v>2463.5700000000002</v>
      </c>
      <c r="G314" s="139">
        <v>1272.77</v>
      </c>
    </row>
    <row r="315" spans="1:7" x14ac:dyDescent="0.2">
      <c r="A315" s="139">
        <v>314</v>
      </c>
      <c r="B315" s="139" t="s">
        <v>146</v>
      </c>
      <c r="C315" s="139" t="s">
        <v>147</v>
      </c>
      <c r="D315" s="139" t="s">
        <v>461</v>
      </c>
      <c r="E315" s="139" t="s">
        <v>1037</v>
      </c>
      <c r="F315" s="139">
        <v>2463.5700000000002</v>
      </c>
      <c r="G315" s="139">
        <v>1272.77</v>
      </c>
    </row>
    <row r="316" spans="1:7" x14ac:dyDescent="0.2">
      <c r="A316" s="139">
        <v>315</v>
      </c>
      <c r="B316" s="139" t="s">
        <v>146</v>
      </c>
      <c r="C316" s="139" t="s">
        <v>147</v>
      </c>
      <c r="D316" s="139" t="s">
        <v>462</v>
      </c>
      <c r="E316" s="139" t="s">
        <v>1037</v>
      </c>
      <c r="F316" s="139">
        <v>2463.5700000000002</v>
      </c>
      <c r="G316" s="139">
        <v>1272.77</v>
      </c>
    </row>
    <row r="317" spans="1:7" x14ac:dyDescent="0.2">
      <c r="A317" s="139">
        <v>316</v>
      </c>
      <c r="B317" s="139" t="s">
        <v>146</v>
      </c>
      <c r="C317" s="139" t="s">
        <v>147</v>
      </c>
      <c r="D317" s="139" t="s">
        <v>463</v>
      </c>
      <c r="E317" s="139" t="s">
        <v>1037</v>
      </c>
      <c r="F317" s="139">
        <v>2463.5700000000002</v>
      </c>
      <c r="G317" s="139">
        <v>1272.77</v>
      </c>
    </row>
    <row r="318" spans="1:7" x14ac:dyDescent="0.2">
      <c r="A318" s="139">
        <v>317</v>
      </c>
      <c r="B318" s="139" t="s">
        <v>146</v>
      </c>
      <c r="C318" s="139" t="s">
        <v>147</v>
      </c>
      <c r="D318" s="139" t="s">
        <v>464</v>
      </c>
      <c r="E318" s="139" t="s">
        <v>1037</v>
      </c>
      <c r="F318" s="139">
        <v>2463.5700000000002</v>
      </c>
      <c r="G318" s="139">
        <v>1272.77</v>
      </c>
    </row>
    <row r="319" spans="1:7" x14ac:dyDescent="0.2">
      <c r="A319" s="139">
        <v>318</v>
      </c>
      <c r="B319" s="139" t="s">
        <v>146</v>
      </c>
      <c r="C319" s="139" t="s">
        <v>147</v>
      </c>
      <c r="D319" s="139" t="s">
        <v>465</v>
      </c>
      <c r="E319" s="139" t="s">
        <v>1037</v>
      </c>
      <c r="F319" s="139">
        <v>2463.5700000000002</v>
      </c>
      <c r="G319" s="139">
        <v>1272.77</v>
      </c>
    </row>
    <row r="320" spans="1:7" x14ac:dyDescent="0.2">
      <c r="A320" s="139">
        <v>319</v>
      </c>
      <c r="B320" s="139" t="s">
        <v>146</v>
      </c>
      <c r="C320" s="139" t="s">
        <v>147</v>
      </c>
      <c r="D320" s="139" t="s">
        <v>466</v>
      </c>
      <c r="E320" s="139" t="s">
        <v>1037</v>
      </c>
      <c r="F320" s="139">
        <v>2463.5700000000002</v>
      </c>
      <c r="G320" s="139">
        <v>1272.77</v>
      </c>
    </row>
    <row r="321" spans="1:7" x14ac:dyDescent="0.2">
      <c r="A321" s="139">
        <v>320</v>
      </c>
      <c r="B321" s="139" t="s">
        <v>146</v>
      </c>
      <c r="C321" s="139" t="s">
        <v>147</v>
      </c>
      <c r="D321" s="139" t="s">
        <v>467</v>
      </c>
      <c r="E321" s="139" t="s">
        <v>1037</v>
      </c>
      <c r="F321" s="139">
        <v>2463.5700000000002</v>
      </c>
      <c r="G321" s="139">
        <v>1272.77</v>
      </c>
    </row>
    <row r="322" spans="1:7" x14ac:dyDescent="0.2">
      <c r="A322" s="139">
        <v>321</v>
      </c>
      <c r="B322" s="139" t="s">
        <v>146</v>
      </c>
      <c r="C322" s="139" t="s">
        <v>147</v>
      </c>
      <c r="D322" s="139" t="s">
        <v>468</v>
      </c>
      <c r="E322" s="139" t="s">
        <v>1037</v>
      </c>
      <c r="F322" s="139">
        <v>2463.5700000000002</v>
      </c>
      <c r="G322" s="139">
        <v>1272.77</v>
      </c>
    </row>
    <row r="323" spans="1:7" x14ac:dyDescent="0.2">
      <c r="A323" s="139">
        <v>322</v>
      </c>
      <c r="B323" s="139" t="s">
        <v>146</v>
      </c>
      <c r="C323" s="139" t="s">
        <v>147</v>
      </c>
      <c r="D323" s="139" t="s">
        <v>469</v>
      </c>
      <c r="E323" s="139" t="s">
        <v>1037</v>
      </c>
      <c r="F323" s="139">
        <v>2463.5700000000002</v>
      </c>
      <c r="G323" s="139">
        <v>1272.77</v>
      </c>
    </row>
    <row r="324" spans="1:7" x14ac:dyDescent="0.2">
      <c r="A324" s="139">
        <v>323</v>
      </c>
      <c r="B324" s="139" t="s">
        <v>146</v>
      </c>
      <c r="C324" s="139" t="s">
        <v>147</v>
      </c>
      <c r="D324" s="139" t="s">
        <v>470</v>
      </c>
      <c r="E324" s="139" t="s">
        <v>1037</v>
      </c>
      <c r="F324" s="139">
        <v>2463.5700000000002</v>
      </c>
      <c r="G324" s="139">
        <v>1272.77</v>
      </c>
    </row>
    <row r="325" spans="1:7" x14ac:dyDescent="0.2">
      <c r="A325" s="139">
        <v>324</v>
      </c>
      <c r="B325" s="139" t="s">
        <v>146</v>
      </c>
      <c r="C325" s="139" t="s">
        <v>147</v>
      </c>
      <c r="D325" s="139" t="s">
        <v>471</v>
      </c>
      <c r="E325" s="139" t="s">
        <v>1037</v>
      </c>
      <c r="F325" s="139">
        <v>2463.5700000000002</v>
      </c>
      <c r="G325" s="139">
        <v>1272.77</v>
      </c>
    </row>
    <row r="326" spans="1:7" x14ac:dyDescent="0.2">
      <c r="A326" s="139">
        <v>325</v>
      </c>
      <c r="B326" s="139" t="s">
        <v>146</v>
      </c>
      <c r="C326" s="139" t="s">
        <v>147</v>
      </c>
      <c r="D326" s="139" t="s">
        <v>472</v>
      </c>
      <c r="E326" s="139" t="s">
        <v>1037</v>
      </c>
      <c r="F326" s="139">
        <v>2463.5700000000002</v>
      </c>
      <c r="G326" s="139">
        <v>1272.77</v>
      </c>
    </row>
    <row r="327" spans="1:7" x14ac:dyDescent="0.2">
      <c r="A327" s="139">
        <v>326</v>
      </c>
      <c r="B327" s="139" t="s">
        <v>146</v>
      </c>
      <c r="C327" s="139" t="s">
        <v>147</v>
      </c>
      <c r="D327" s="139" t="s">
        <v>473</v>
      </c>
      <c r="E327" s="139" t="s">
        <v>1037</v>
      </c>
      <c r="F327" s="139">
        <v>2463.5700000000002</v>
      </c>
      <c r="G327" s="139">
        <v>1272.77</v>
      </c>
    </row>
    <row r="328" spans="1:7" x14ac:dyDescent="0.2">
      <c r="A328" s="139">
        <v>327</v>
      </c>
      <c r="B328" s="139" t="s">
        <v>146</v>
      </c>
      <c r="C328" s="139" t="s">
        <v>147</v>
      </c>
      <c r="D328" s="139" t="s">
        <v>474</v>
      </c>
      <c r="E328" s="139" t="s">
        <v>1037</v>
      </c>
      <c r="F328" s="139">
        <v>2463.5700000000002</v>
      </c>
      <c r="G328" s="139">
        <v>1272.77</v>
      </c>
    </row>
    <row r="329" spans="1:7" x14ac:dyDescent="0.2">
      <c r="A329" s="139">
        <v>328</v>
      </c>
      <c r="B329" s="139" t="s">
        <v>146</v>
      </c>
      <c r="C329" s="139" t="s">
        <v>147</v>
      </c>
      <c r="D329" s="139" t="s">
        <v>475</v>
      </c>
      <c r="E329" s="139" t="s">
        <v>1037</v>
      </c>
      <c r="F329" s="139">
        <v>2463.5700000000002</v>
      </c>
      <c r="G329" s="139">
        <v>1272.77</v>
      </c>
    </row>
    <row r="330" spans="1:7" x14ac:dyDescent="0.2">
      <c r="A330" s="139">
        <v>329</v>
      </c>
      <c r="B330" s="139" t="s">
        <v>146</v>
      </c>
      <c r="C330" s="139" t="s">
        <v>147</v>
      </c>
      <c r="D330" s="139" t="s">
        <v>476</v>
      </c>
      <c r="E330" s="139" t="s">
        <v>1037</v>
      </c>
      <c r="F330" s="139">
        <v>2463.5700000000002</v>
      </c>
      <c r="G330" s="139">
        <v>1272.77</v>
      </c>
    </row>
    <row r="331" spans="1:7" x14ac:dyDescent="0.2">
      <c r="A331" s="139">
        <v>330</v>
      </c>
      <c r="B331" s="139" t="s">
        <v>146</v>
      </c>
      <c r="C331" s="139" t="s">
        <v>147</v>
      </c>
      <c r="D331" s="139" t="s">
        <v>477</v>
      </c>
      <c r="E331" s="139" t="s">
        <v>1037</v>
      </c>
      <c r="F331" s="139">
        <v>2463.5700000000002</v>
      </c>
      <c r="G331" s="139">
        <v>1272.77</v>
      </c>
    </row>
    <row r="332" spans="1:7" x14ac:dyDescent="0.2">
      <c r="A332" s="139">
        <v>331</v>
      </c>
      <c r="B332" s="139" t="s">
        <v>146</v>
      </c>
      <c r="C332" s="139" t="s">
        <v>147</v>
      </c>
      <c r="D332" s="139" t="s">
        <v>478</v>
      </c>
      <c r="E332" s="139" t="s">
        <v>1037</v>
      </c>
      <c r="F332" s="139">
        <v>2463.5700000000002</v>
      </c>
      <c r="G332" s="139">
        <v>1272.77</v>
      </c>
    </row>
    <row r="333" spans="1:7" x14ac:dyDescent="0.2">
      <c r="A333" s="139">
        <v>332</v>
      </c>
      <c r="B333" s="139" t="s">
        <v>146</v>
      </c>
      <c r="C333" s="139" t="s">
        <v>147</v>
      </c>
      <c r="D333" s="139" t="s">
        <v>479</v>
      </c>
      <c r="E333" s="139" t="s">
        <v>1037</v>
      </c>
      <c r="F333" s="139">
        <v>2463.5700000000002</v>
      </c>
      <c r="G333" s="139">
        <v>1272.77</v>
      </c>
    </row>
    <row r="334" spans="1:7" x14ac:dyDescent="0.2">
      <c r="A334" s="139">
        <v>333</v>
      </c>
      <c r="B334" s="139" t="s">
        <v>146</v>
      </c>
      <c r="C334" s="139" t="s">
        <v>147</v>
      </c>
      <c r="D334" s="139" t="s">
        <v>480</v>
      </c>
      <c r="E334" s="139" t="s">
        <v>1037</v>
      </c>
      <c r="F334" s="139">
        <v>2463.5700000000002</v>
      </c>
      <c r="G334" s="139">
        <v>1272.77</v>
      </c>
    </row>
    <row r="335" spans="1:7" x14ac:dyDescent="0.2">
      <c r="A335" s="139">
        <v>334</v>
      </c>
      <c r="B335" s="139" t="s">
        <v>146</v>
      </c>
      <c r="C335" s="139" t="s">
        <v>147</v>
      </c>
      <c r="D335" s="139" t="s">
        <v>481</v>
      </c>
      <c r="E335" s="139" t="s">
        <v>1037</v>
      </c>
      <c r="F335" s="139">
        <v>2463.5700000000002</v>
      </c>
      <c r="G335" s="139">
        <v>1272.77</v>
      </c>
    </row>
    <row r="336" spans="1:7" x14ac:dyDescent="0.2">
      <c r="A336" s="139">
        <v>335</v>
      </c>
      <c r="B336" s="139" t="s">
        <v>146</v>
      </c>
      <c r="C336" s="139" t="s">
        <v>147</v>
      </c>
      <c r="D336" s="139" t="s">
        <v>482</v>
      </c>
      <c r="E336" s="139" t="s">
        <v>1037</v>
      </c>
      <c r="F336" s="139">
        <v>2463.5700000000002</v>
      </c>
      <c r="G336" s="139">
        <v>1272.77</v>
      </c>
    </row>
    <row r="337" spans="1:7" x14ac:dyDescent="0.2">
      <c r="A337" s="139">
        <v>336</v>
      </c>
      <c r="B337" s="139" t="s">
        <v>146</v>
      </c>
      <c r="C337" s="139" t="s">
        <v>147</v>
      </c>
      <c r="D337" s="139" t="s">
        <v>483</v>
      </c>
      <c r="E337" s="139" t="s">
        <v>1037</v>
      </c>
      <c r="F337" s="139">
        <v>2463.5700000000002</v>
      </c>
      <c r="G337" s="139">
        <v>1272.77</v>
      </c>
    </row>
    <row r="338" spans="1:7" x14ac:dyDescent="0.2">
      <c r="A338" s="139">
        <v>337</v>
      </c>
      <c r="B338" s="139" t="s">
        <v>146</v>
      </c>
      <c r="C338" s="139" t="s">
        <v>147</v>
      </c>
      <c r="D338" s="139" t="s">
        <v>484</v>
      </c>
      <c r="E338" s="139" t="s">
        <v>1037</v>
      </c>
      <c r="F338" s="139">
        <v>2463.5700000000002</v>
      </c>
      <c r="G338" s="139">
        <v>1272.77</v>
      </c>
    </row>
    <row r="339" spans="1:7" x14ac:dyDescent="0.2">
      <c r="A339" s="139">
        <v>338</v>
      </c>
      <c r="B339" s="139" t="s">
        <v>146</v>
      </c>
      <c r="C339" s="139" t="s">
        <v>147</v>
      </c>
      <c r="D339" s="139" t="s">
        <v>485</v>
      </c>
      <c r="E339" s="139" t="s">
        <v>1037</v>
      </c>
      <c r="F339" s="139">
        <v>2463.5700000000002</v>
      </c>
      <c r="G339" s="139">
        <v>1272.77</v>
      </c>
    </row>
    <row r="340" spans="1:7" x14ac:dyDescent="0.2">
      <c r="A340" s="139">
        <v>339</v>
      </c>
      <c r="B340" s="139" t="s">
        <v>146</v>
      </c>
      <c r="C340" s="139" t="s">
        <v>147</v>
      </c>
      <c r="D340" s="139" t="s">
        <v>486</v>
      </c>
      <c r="E340" s="139" t="s">
        <v>1037</v>
      </c>
      <c r="F340" s="139">
        <v>2463.5700000000002</v>
      </c>
      <c r="G340" s="139">
        <v>1272.77</v>
      </c>
    </row>
    <row r="341" spans="1:7" x14ac:dyDescent="0.2">
      <c r="A341" s="139">
        <v>340</v>
      </c>
      <c r="B341" s="139" t="s">
        <v>146</v>
      </c>
      <c r="C341" s="139" t="s">
        <v>147</v>
      </c>
      <c r="D341" s="139" t="s">
        <v>487</v>
      </c>
      <c r="E341" s="139" t="s">
        <v>1037</v>
      </c>
      <c r="F341" s="139">
        <v>2463.5700000000002</v>
      </c>
      <c r="G341" s="139">
        <v>1272.77</v>
      </c>
    </row>
    <row r="342" spans="1:7" x14ac:dyDescent="0.2">
      <c r="A342" s="139">
        <v>341</v>
      </c>
      <c r="B342" s="139" t="s">
        <v>146</v>
      </c>
      <c r="C342" s="139" t="s">
        <v>147</v>
      </c>
      <c r="D342" s="139" t="s">
        <v>488</v>
      </c>
      <c r="E342" s="139" t="s">
        <v>1037</v>
      </c>
      <c r="F342" s="139">
        <v>2463.5700000000002</v>
      </c>
      <c r="G342" s="139">
        <v>1272.77</v>
      </c>
    </row>
    <row r="343" spans="1:7" x14ac:dyDescent="0.2">
      <c r="A343" s="139">
        <v>342</v>
      </c>
      <c r="B343" s="139" t="s">
        <v>146</v>
      </c>
      <c r="C343" s="139" t="s">
        <v>147</v>
      </c>
      <c r="D343" s="139" t="s">
        <v>489</v>
      </c>
      <c r="E343" s="139" t="s">
        <v>1037</v>
      </c>
      <c r="F343" s="139">
        <v>2463.5700000000002</v>
      </c>
      <c r="G343" s="139">
        <v>1272.77</v>
      </c>
    </row>
    <row r="344" spans="1:7" x14ac:dyDescent="0.2">
      <c r="A344" s="139">
        <v>343</v>
      </c>
      <c r="B344" s="139" t="s">
        <v>146</v>
      </c>
      <c r="C344" s="139" t="s">
        <v>147</v>
      </c>
      <c r="D344" s="139" t="s">
        <v>490</v>
      </c>
      <c r="E344" s="139" t="s">
        <v>1037</v>
      </c>
      <c r="F344" s="139">
        <v>2463.5700000000002</v>
      </c>
      <c r="G344" s="139">
        <v>1272.77</v>
      </c>
    </row>
    <row r="345" spans="1:7" x14ac:dyDescent="0.2">
      <c r="A345" s="139">
        <v>344</v>
      </c>
      <c r="B345" s="139" t="s">
        <v>146</v>
      </c>
      <c r="C345" s="139" t="s">
        <v>147</v>
      </c>
      <c r="D345" s="139" t="s">
        <v>491</v>
      </c>
      <c r="E345" s="139" t="s">
        <v>1037</v>
      </c>
      <c r="F345" s="139">
        <v>2463.5700000000002</v>
      </c>
      <c r="G345" s="139">
        <v>1272.77</v>
      </c>
    </row>
    <row r="346" spans="1:7" x14ac:dyDescent="0.2">
      <c r="A346" s="139">
        <v>345</v>
      </c>
      <c r="B346" s="139" t="s">
        <v>146</v>
      </c>
      <c r="C346" s="139" t="s">
        <v>147</v>
      </c>
      <c r="D346" s="139" t="s">
        <v>492</v>
      </c>
      <c r="E346" s="139" t="s">
        <v>1037</v>
      </c>
      <c r="F346" s="139">
        <v>2463.5700000000002</v>
      </c>
      <c r="G346" s="139">
        <v>1272.77</v>
      </c>
    </row>
    <row r="347" spans="1:7" x14ac:dyDescent="0.2">
      <c r="A347" s="139">
        <v>346</v>
      </c>
      <c r="B347" s="139" t="s">
        <v>146</v>
      </c>
      <c r="C347" s="139" t="s">
        <v>147</v>
      </c>
      <c r="D347" s="139" t="s">
        <v>493</v>
      </c>
      <c r="E347" s="139" t="s">
        <v>1037</v>
      </c>
      <c r="F347" s="139">
        <v>2463.5700000000002</v>
      </c>
      <c r="G347" s="139">
        <v>1272.77</v>
      </c>
    </row>
    <row r="348" spans="1:7" x14ac:dyDescent="0.2">
      <c r="A348" s="139">
        <v>347</v>
      </c>
      <c r="B348" s="139" t="s">
        <v>146</v>
      </c>
      <c r="C348" s="139" t="s">
        <v>147</v>
      </c>
      <c r="D348" s="139" t="s">
        <v>494</v>
      </c>
      <c r="E348" s="139" t="s">
        <v>1037</v>
      </c>
      <c r="F348" s="139">
        <v>2463.5700000000002</v>
      </c>
      <c r="G348" s="139">
        <v>1272.77</v>
      </c>
    </row>
    <row r="349" spans="1:7" x14ac:dyDescent="0.2">
      <c r="A349" s="139">
        <v>348</v>
      </c>
      <c r="B349" s="139" t="s">
        <v>146</v>
      </c>
      <c r="C349" s="139" t="s">
        <v>147</v>
      </c>
      <c r="D349" s="139" t="s">
        <v>495</v>
      </c>
      <c r="E349" s="139" t="s">
        <v>1037</v>
      </c>
      <c r="F349" s="139">
        <v>2463.5700000000002</v>
      </c>
      <c r="G349" s="139">
        <v>1272.77</v>
      </c>
    </row>
    <row r="350" spans="1:7" x14ac:dyDescent="0.2">
      <c r="A350" s="139">
        <v>349</v>
      </c>
      <c r="B350" s="139" t="s">
        <v>146</v>
      </c>
      <c r="C350" s="139" t="s">
        <v>147</v>
      </c>
      <c r="D350" s="139" t="s">
        <v>496</v>
      </c>
      <c r="E350" s="139" t="s">
        <v>1037</v>
      </c>
      <c r="F350" s="139">
        <v>2463.5700000000002</v>
      </c>
      <c r="G350" s="139">
        <v>1272.77</v>
      </c>
    </row>
    <row r="351" spans="1:7" x14ac:dyDescent="0.2">
      <c r="A351" s="139">
        <v>350</v>
      </c>
      <c r="B351" s="139" t="s">
        <v>146</v>
      </c>
      <c r="C351" s="139" t="s">
        <v>147</v>
      </c>
      <c r="D351" s="139" t="s">
        <v>497</v>
      </c>
      <c r="E351" s="139" t="s">
        <v>1037</v>
      </c>
      <c r="F351" s="139">
        <v>2463.5700000000002</v>
      </c>
      <c r="G351" s="139">
        <v>1272.77</v>
      </c>
    </row>
    <row r="352" spans="1:7" x14ac:dyDescent="0.2">
      <c r="A352" s="139">
        <v>351</v>
      </c>
      <c r="B352" s="139" t="s">
        <v>146</v>
      </c>
      <c r="C352" s="139" t="s">
        <v>147</v>
      </c>
      <c r="D352" s="139" t="s">
        <v>498</v>
      </c>
      <c r="E352" s="139" t="s">
        <v>1037</v>
      </c>
      <c r="F352" s="139">
        <v>2463.5700000000002</v>
      </c>
      <c r="G352" s="139">
        <v>1272.77</v>
      </c>
    </row>
    <row r="353" spans="1:7" x14ac:dyDescent="0.2">
      <c r="A353" s="139">
        <v>352</v>
      </c>
      <c r="B353" s="139" t="s">
        <v>146</v>
      </c>
      <c r="C353" s="139" t="s">
        <v>147</v>
      </c>
      <c r="D353" s="139" t="s">
        <v>499</v>
      </c>
      <c r="E353" s="139" t="s">
        <v>1037</v>
      </c>
      <c r="F353" s="139">
        <v>2463.5700000000002</v>
      </c>
      <c r="G353" s="139">
        <v>1272.77</v>
      </c>
    </row>
    <row r="354" spans="1:7" x14ac:dyDescent="0.2">
      <c r="A354" s="139">
        <v>353</v>
      </c>
      <c r="B354" s="139" t="s">
        <v>146</v>
      </c>
      <c r="C354" s="139" t="s">
        <v>147</v>
      </c>
      <c r="D354" s="139" t="s">
        <v>500</v>
      </c>
      <c r="E354" s="139" t="s">
        <v>1037</v>
      </c>
      <c r="F354" s="139">
        <v>2463.5700000000002</v>
      </c>
      <c r="G354" s="139">
        <v>1272.77</v>
      </c>
    </row>
    <row r="355" spans="1:7" x14ac:dyDescent="0.2">
      <c r="A355" s="139">
        <v>354</v>
      </c>
      <c r="B355" s="139" t="s">
        <v>146</v>
      </c>
      <c r="C355" s="139" t="s">
        <v>147</v>
      </c>
      <c r="D355" s="139" t="s">
        <v>501</v>
      </c>
      <c r="E355" s="139" t="s">
        <v>1037</v>
      </c>
      <c r="F355" s="139">
        <v>2463.5700000000002</v>
      </c>
      <c r="G355" s="139">
        <v>1272.77</v>
      </c>
    </row>
    <row r="356" spans="1:7" x14ac:dyDescent="0.2">
      <c r="A356" s="139">
        <v>355</v>
      </c>
      <c r="B356" s="139" t="s">
        <v>146</v>
      </c>
      <c r="C356" s="139" t="s">
        <v>147</v>
      </c>
      <c r="D356" s="139" t="s">
        <v>502</v>
      </c>
      <c r="E356" s="139" t="s">
        <v>1038</v>
      </c>
      <c r="F356" s="139">
        <v>1656.54</v>
      </c>
      <c r="G356" s="139">
        <v>908.94</v>
      </c>
    </row>
    <row r="357" spans="1:7" x14ac:dyDescent="0.2">
      <c r="A357" s="139">
        <v>356</v>
      </c>
      <c r="B357" s="139" t="s">
        <v>146</v>
      </c>
      <c r="C357" s="139" t="s">
        <v>147</v>
      </c>
      <c r="D357" s="139" t="s">
        <v>503</v>
      </c>
      <c r="E357" s="139" t="s">
        <v>1038</v>
      </c>
      <c r="F357" s="139">
        <v>1656.54</v>
      </c>
      <c r="G357" s="139">
        <v>908.94</v>
      </c>
    </row>
    <row r="358" spans="1:7" x14ac:dyDescent="0.2">
      <c r="A358" s="139">
        <v>357</v>
      </c>
      <c r="B358" s="139" t="s">
        <v>146</v>
      </c>
      <c r="C358" s="139" t="s">
        <v>147</v>
      </c>
      <c r="D358" s="139" t="s">
        <v>504</v>
      </c>
      <c r="E358" s="139" t="s">
        <v>1038</v>
      </c>
      <c r="F358" s="139">
        <v>1656.54</v>
      </c>
      <c r="G358" s="139">
        <v>908.94</v>
      </c>
    </row>
    <row r="359" spans="1:7" x14ac:dyDescent="0.2">
      <c r="A359" s="139">
        <v>358</v>
      </c>
      <c r="B359" s="139" t="s">
        <v>146</v>
      </c>
      <c r="C359" s="139" t="s">
        <v>147</v>
      </c>
      <c r="D359" s="139" t="s">
        <v>505</v>
      </c>
      <c r="E359" s="139" t="s">
        <v>1038</v>
      </c>
      <c r="F359" s="139">
        <v>1656.54</v>
      </c>
      <c r="G359" s="139">
        <v>908.94</v>
      </c>
    </row>
    <row r="360" spans="1:7" x14ac:dyDescent="0.2">
      <c r="A360" s="139">
        <v>359</v>
      </c>
      <c r="B360" s="139" t="s">
        <v>146</v>
      </c>
      <c r="C360" s="139" t="s">
        <v>147</v>
      </c>
      <c r="D360" s="139" t="s">
        <v>506</v>
      </c>
      <c r="E360" s="139" t="s">
        <v>1038</v>
      </c>
      <c r="F360" s="139">
        <v>1656.54</v>
      </c>
      <c r="G360" s="139">
        <v>908.94</v>
      </c>
    </row>
    <row r="361" spans="1:7" x14ac:dyDescent="0.2">
      <c r="A361" s="139">
        <v>360</v>
      </c>
      <c r="B361" s="139" t="s">
        <v>146</v>
      </c>
      <c r="C361" s="139" t="s">
        <v>147</v>
      </c>
      <c r="D361" s="139" t="s">
        <v>507</v>
      </c>
      <c r="E361" s="139" t="s">
        <v>1038</v>
      </c>
      <c r="F361" s="139">
        <v>1656.54</v>
      </c>
      <c r="G361" s="139">
        <v>908.94</v>
      </c>
    </row>
    <row r="362" spans="1:7" x14ac:dyDescent="0.2">
      <c r="A362" s="139">
        <v>361</v>
      </c>
      <c r="B362" s="139" t="s">
        <v>146</v>
      </c>
      <c r="C362" s="139" t="s">
        <v>147</v>
      </c>
      <c r="D362" s="139" t="s">
        <v>508</v>
      </c>
      <c r="E362" s="139" t="s">
        <v>1038</v>
      </c>
      <c r="F362" s="139">
        <v>1656.54</v>
      </c>
      <c r="G362" s="139">
        <v>908.94</v>
      </c>
    </row>
    <row r="363" spans="1:7" x14ac:dyDescent="0.2">
      <c r="A363" s="139">
        <v>362</v>
      </c>
      <c r="B363" s="139" t="s">
        <v>146</v>
      </c>
      <c r="C363" s="139" t="s">
        <v>147</v>
      </c>
      <c r="D363" s="139" t="s">
        <v>509</v>
      </c>
      <c r="E363" s="139" t="s">
        <v>1038</v>
      </c>
      <c r="F363" s="139">
        <v>1656.54</v>
      </c>
      <c r="G363" s="139">
        <v>908.94</v>
      </c>
    </row>
    <row r="364" spans="1:7" x14ac:dyDescent="0.2">
      <c r="A364" s="139">
        <v>363</v>
      </c>
      <c r="B364" s="139" t="s">
        <v>146</v>
      </c>
      <c r="C364" s="139" t="s">
        <v>147</v>
      </c>
      <c r="D364" s="139" t="s">
        <v>510</v>
      </c>
      <c r="E364" s="139" t="s">
        <v>1038</v>
      </c>
      <c r="F364" s="139">
        <v>1656.54</v>
      </c>
      <c r="G364" s="139">
        <v>908.94</v>
      </c>
    </row>
    <row r="365" spans="1:7" x14ac:dyDescent="0.2">
      <c r="A365" s="139">
        <v>364</v>
      </c>
      <c r="B365" s="139" t="s">
        <v>146</v>
      </c>
      <c r="C365" s="139" t="s">
        <v>147</v>
      </c>
      <c r="D365" s="139" t="s">
        <v>511</v>
      </c>
      <c r="E365" s="139" t="s">
        <v>1038</v>
      </c>
      <c r="F365" s="139">
        <v>1656.54</v>
      </c>
      <c r="G365" s="139">
        <v>908.94</v>
      </c>
    </row>
    <row r="366" spans="1:7" x14ac:dyDescent="0.2">
      <c r="A366" s="139">
        <v>365</v>
      </c>
      <c r="B366" s="139" t="s">
        <v>146</v>
      </c>
      <c r="C366" s="139" t="s">
        <v>147</v>
      </c>
      <c r="D366" s="139" t="s">
        <v>512</v>
      </c>
      <c r="E366" s="139" t="s">
        <v>1038</v>
      </c>
      <c r="F366" s="139">
        <v>1656.54</v>
      </c>
      <c r="G366" s="139">
        <v>908.94</v>
      </c>
    </row>
    <row r="367" spans="1:7" x14ac:dyDescent="0.2">
      <c r="A367" s="139">
        <v>366</v>
      </c>
      <c r="B367" s="139" t="s">
        <v>146</v>
      </c>
      <c r="C367" s="139" t="s">
        <v>147</v>
      </c>
      <c r="D367" s="139" t="s">
        <v>513</v>
      </c>
      <c r="E367" s="139" t="s">
        <v>1038</v>
      </c>
      <c r="F367" s="139">
        <v>1656.54</v>
      </c>
      <c r="G367" s="139">
        <v>908.94</v>
      </c>
    </row>
    <row r="368" spans="1:7" x14ac:dyDescent="0.2">
      <c r="A368" s="139">
        <v>367</v>
      </c>
      <c r="B368" s="139" t="s">
        <v>146</v>
      </c>
      <c r="C368" s="139" t="s">
        <v>147</v>
      </c>
      <c r="D368" s="139" t="s">
        <v>514</v>
      </c>
      <c r="E368" s="139" t="s">
        <v>1038</v>
      </c>
      <c r="F368" s="139">
        <v>1656.54</v>
      </c>
      <c r="G368" s="139">
        <v>908.94</v>
      </c>
    </row>
    <row r="369" spans="1:7" x14ac:dyDescent="0.2">
      <c r="A369" s="139">
        <v>368</v>
      </c>
      <c r="B369" s="139" t="s">
        <v>146</v>
      </c>
      <c r="C369" s="139" t="s">
        <v>147</v>
      </c>
      <c r="D369" s="139" t="s">
        <v>515</v>
      </c>
      <c r="E369" s="139" t="s">
        <v>1038</v>
      </c>
      <c r="F369" s="139">
        <v>1656.54</v>
      </c>
      <c r="G369" s="139">
        <v>908.94</v>
      </c>
    </row>
    <row r="370" spans="1:7" x14ac:dyDescent="0.2">
      <c r="A370" s="139">
        <v>369</v>
      </c>
      <c r="B370" s="139" t="s">
        <v>146</v>
      </c>
      <c r="C370" s="139" t="s">
        <v>147</v>
      </c>
      <c r="D370" s="139" t="s">
        <v>516</v>
      </c>
      <c r="E370" s="139" t="s">
        <v>1038</v>
      </c>
      <c r="F370" s="139">
        <v>1656.54</v>
      </c>
      <c r="G370" s="139">
        <v>908.94</v>
      </c>
    </row>
    <row r="371" spans="1:7" x14ac:dyDescent="0.2">
      <c r="A371" s="139">
        <v>370</v>
      </c>
      <c r="B371" s="139" t="s">
        <v>146</v>
      </c>
      <c r="C371" s="139" t="s">
        <v>147</v>
      </c>
      <c r="D371" s="139" t="s">
        <v>517</v>
      </c>
      <c r="E371" s="139" t="s">
        <v>1038</v>
      </c>
      <c r="F371" s="139">
        <v>1656.54</v>
      </c>
      <c r="G371" s="139">
        <v>908.94</v>
      </c>
    </row>
    <row r="372" spans="1:7" x14ac:dyDescent="0.2">
      <c r="A372" s="139">
        <v>371</v>
      </c>
      <c r="B372" s="139" t="s">
        <v>146</v>
      </c>
      <c r="C372" s="139" t="s">
        <v>147</v>
      </c>
      <c r="D372" s="139" t="s">
        <v>518</v>
      </c>
      <c r="E372" s="139" t="s">
        <v>1038</v>
      </c>
      <c r="F372" s="139">
        <v>1656.54</v>
      </c>
      <c r="G372" s="139">
        <v>908.94</v>
      </c>
    </row>
    <row r="373" spans="1:7" x14ac:dyDescent="0.2">
      <c r="A373" s="139">
        <v>372</v>
      </c>
      <c r="B373" s="139" t="s">
        <v>146</v>
      </c>
      <c r="C373" s="139" t="s">
        <v>147</v>
      </c>
      <c r="D373" s="139" t="s">
        <v>519</v>
      </c>
      <c r="E373" s="139" t="s">
        <v>1038</v>
      </c>
      <c r="F373" s="139">
        <v>1656.54</v>
      </c>
      <c r="G373" s="139">
        <v>908.94</v>
      </c>
    </row>
    <row r="374" spans="1:7" x14ac:dyDescent="0.2">
      <c r="A374" s="139">
        <v>373</v>
      </c>
      <c r="B374" s="139" t="s">
        <v>146</v>
      </c>
      <c r="C374" s="139" t="s">
        <v>147</v>
      </c>
      <c r="D374" s="139" t="s">
        <v>520</v>
      </c>
      <c r="E374" s="139" t="s">
        <v>1038</v>
      </c>
      <c r="F374" s="139">
        <v>1656.54</v>
      </c>
      <c r="G374" s="139">
        <v>908.94</v>
      </c>
    </row>
    <row r="375" spans="1:7" x14ac:dyDescent="0.2">
      <c r="A375" s="139">
        <v>374</v>
      </c>
      <c r="B375" s="139" t="s">
        <v>146</v>
      </c>
      <c r="C375" s="139" t="s">
        <v>147</v>
      </c>
      <c r="D375" s="139" t="s">
        <v>521</v>
      </c>
      <c r="E375" s="139" t="s">
        <v>1038</v>
      </c>
      <c r="F375" s="139">
        <v>1656.54</v>
      </c>
      <c r="G375" s="139">
        <v>908.94</v>
      </c>
    </row>
    <row r="376" spans="1:7" x14ac:dyDescent="0.2">
      <c r="A376" s="139">
        <v>375</v>
      </c>
      <c r="B376" s="139" t="s">
        <v>146</v>
      </c>
      <c r="C376" s="139" t="s">
        <v>147</v>
      </c>
      <c r="D376" s="139" t="s">
        <v>522</v>
      </c>
      <c r="E376" s="139" t="s">
        <v>1038</v>
      </c>
      <c r="F376" s="139">
        <v>1656.54</v>
      </c>
      <c r="G376" s="139">
        <v>908.94</v>
      </c>
    </row>
    <row r="377" spans="1:7" x14ac:dyDescent="0.2">
      <c r="A377" s="139">
        <v>376</v>
      </c>
      <c r="B377" s="139" t="s">
        <v>146</v>
      </c>
      <c r="C377" s="139" t="s">
        <v>147</v>
      </c>
      <c r="D377" s="139" t="s">
        <v>523</v>
      </c>
      <c r="E377" s="139" t="s">
        <v>1038</v>
      </c>
      <c r="F377" s="139">
        <v>1656.54</v>
      </c>
      <c r="G377" s="139">
        <v>908.94</v>
      </c>
    </row>
    <row r="378" spans="1:7" x14ac:dyDescent="0.2">
      <c r="A378" s="139">
        <v>377</v>
      </c>
      <c r="B378" s="139" t="s">
        <v>146</v>
      </c>
      <c r="C378" s="139" t="s">
        <v>147</v>
      </c>
      <c r="D378" s="139" t="s">
        <v>524</v>
      </c>
      <c r="E378" s="139" t="s">
        <v>1038</v>
      </c>
      <c r="F378" s="139">
        <v>1656.54</v>
      </c>
      <c r="G378" s="139">
        <v>908.94</v>
      </c>
    </row>
    <row r="379" spans="1:7" x14ac:dyDescent="0.2">
      <c r="A379" s="139">
        <v>378</v>
      </c>
      <c r="B379" s="139" t="s">
        <v>146</v>
      </c>
      <c r="C379" s="139" t="s">
        <v>147</v>
      </c>
      <c r="D379" s="139" t="s">
        <v>525</v>
      </c>
      <c r="E379" s="139" t="s">
        <v>1038</v>
      </c>
      <c r="F379" s="139">
        <v>1656.54</v>
      </c>
      <c r="G379" s="139">
        <v>908.94</v>
      </c>
    </row>
    <row r="380" spans="1:7" x14ac:dyDescent="0.2">
      <c r="A380" s="139">
        <v>379</v>
      </c>
      <c r="B380" s="139" t="s">
        <v>146</v>
      </c>
      <c r="C380" s="139" t="s">
        <v>147</v>
      </c>
      <c r="D380" s="139" t="s">
        <v>526</v>
      </c>
      <c r="E380" s="139" t="s">
        <v>1038</v>
      </c>
      <c r="F380" s="139">
        <v>1656.54</v>
      </c>
      <c r="G380" s="139">
        <v>908.94</v>
      </c>
    </row>
    <row r="381" spans="1:7" x14ac:dyDescent="0.2">
      <c r="A381" s="139">
        <v>380</v>
      </c>
      <c r="B381" s="139" t="s">
        <v>146</v>
      </c>
      <c r="C381" s="139" t="s">
        <v>147</v>
      </c>
      <c r="D381" s="139" t="s">
        <v>527</v>
      </c>
      <c r="E381" s="139" t="s">
        <v>1038</v>
      </c>
      <c r="F381" s="139">
        <v>1656.54</v>
      </c>
      <c r="G381" s="139">
        <v>908.94</v>
      </c>
    </row>
    <row r="382" spans="1:7" x14ac:dyDescent="0.2">
      <c r="A382" s="139">
        <v>381</v>
      </c>
      <c r="B382" s="139" t="s">
        <v>146</v>
      </c>
      <c r="C382" s="139" t="s">
        <v>147</v>
      </c>
      <c r="D382" s="139" t="s">
        <v>528</v>
      </c>
      <c r="E382" s="139" t="s">
        <v>1038</v>
      </c>
      <c r="F382" s="139">
        <v>1656.54</v>
      </c>
      <c r="G382" s="139">
        <v>908.94</v>
      </c>
    </row>
    <row r="383" spans="1:7" x14ac:dyDescent="0.2">
      <c r="A383" s="139">
        <v>382</v>
      </c>
      <c r="B383" s="139" t="s">
        <v>146</v>
      </c>
      <c r="C383" s="139" t="s">
        <v>147</v>
      </c>
      <c r="D383" s="139" t="s">
        <v>529</v>
      </c>
      <c r="E383" s="139" t="s">
        <v>1038</v>
      </c>
      <c r="F383" s="139">
        <v>1656.54</v>
      </c>
      <c r="G383" s="139">
        <v>908.94</v>
      </c>
    </row>
    <row r="384" spans="1:7" x14ac:dyDescent="0.2">
      <c r="A384" s="139">
        <v>383</v>
      </c>
      <c r="B384" s="139" t="s">
        <v>146</v>
      </c>
      <c r="C384" s="139" t="s">
        <v>147</v>
      </c>
      <c r="D384" s="139" t="s">
        <v>530</v>
      </c>
      <c r="E384" s="139" t="s">
        <v>1038</v>
      </c>
      <c r="F384" s="139">
        <v>1656.54</v>
      </c>
      <c r="G384" s="139">
        <v>908.94</v>
      </c>
    </row>
    <row r="385" spans="1:7" x14ac:dyDescent="0.2">
      <c r="A385" s="139">
        <v>384</v>
      </c>
      <c r="B385" s="139" t="s">
        <v>146</v>
      </c>
      <c r="C385" s="139" t="s">
        <v>147</v>
      </c>
      <c r="D385" s="139" t="s">
        <v>531</v>
      </c>
      <c r="E385" s="139" t="s">
        <v>1038</v>
      </c>
      <c r="F385" s="139">
        <v>1656.54</v>
      </c>
      <c r="G385" s="139">
        <v>908.94</v>
      </c>
    </row>
    <row r="386" spans="1:7" x14ac:dyDescent="0.2">
      <c r="A386" s="139">
        <v>385</v>
      </c>
      <c r="B386" s="139" t="s">
        <v>146</v>
      </c>
      <c r="C386" s="139" t="s">
        <v>147</v>
      </c>
      <c r="D386" s="139" t="s">
        <v>532</v>
      </c>
      <c r="E386" s="139" t="s">
        <v>1038</v>
      </c>
      <c r="F386" s="139">
        <v>1656.54</v>
      </c>
      <c r="G386" s="139">
        <v>908.94</v>
      </c>
    </row>
    <row r="387" spans="1:7" x14ac:dyDescent="0.2">
      <c r="A387" s="139">
        <v>386</v>
      </c>
      <c r="B387" s="139" t="s">
        <v>146</v>
      </c>
      <c r="C387" s="139" t="s">
        <v>147</v>
      </c>
      <c r="D387" s="139" t="s">
        <v>533</v>
      </c>
      <c r="E387" s="139" t="s">
        <v>1038</v>
      </c>
      <c r="F387" s="139">
        <v>1656.54</v>
      </c>
      <c r="G387" s="139">
        <v>908.94</v>
      </c>
    </row>
    <row r="388" spans="1:7" x14ac:dyDescent="0.2">
      <c r="A388" s="139">
        <v>387</v>
      </c>
      <c r="B388" s="139" t="s">
        <v>146</v>
      </c>
      <c r="C388" s="139" t="s">
        <v>147</v>
      </c>
      <c r="D388" s="139" t="s">
        <v>534</v>
      </c>
      <c r="E388" s="139" t="s">
        <v>1038</v>
      </c>
      <c r="F388" s="139">
        <v>1656.54</v>
      </c>
      <c r="G388" s="139">
        <v>908.94</v>
      </c>
    </row>
    <row r="389" spans="1:7" x14ac:dyDescent="0.2">
      <c r="A389" s="139">
        <v>388</v>
      </c>
      <c r="B389" s="139" t="s">
        <v>146</v>
      </c>
      <c r="C389" s="139" t="s">
        <v>147</v>
      </c>
      <c r="D389" s="139" t="s">
        <v>535</v>
      </c>
      <c r="E389" s="139" t="s">
        <v>1038</v>
      </c>
      <c r="F389" s="139">
        <v>1656.54</v>
      </c>
      <c r="G389" s="139">
        <v>908.94</v>
      </c>
    </row>
    <row r="390" spans="1:7" x14ac:dyDescent="0.2">
      <c r="A390" s="139">
        <v>389</v>
      </c>
      <c r="B390" s="139" t="s">
        <v>146</v>
      </c>
      <c r="C390" s="139" t="s">
        <v>147</v>
      </c>
      <c r="D390" s="139" t="s">
        <v>536</v>
      </c>
      <c r="E390" s="139" t="s">
        <v>1038</v>
      </c>
      <c r="F390" s="139">
        <v>1656.54</v>
      </c>
      <c r="G390" s="139">
        <v>908.94</v>
      </c>
    </row>
    <row r="391" spans="1:7" x14ac:dyDescent="0.2">
      <c r="A391" s="139">
        <v>390</v>
      </c>
      <c r="B391" s="139" t="s">
        <v>146</v>
      </c>
      <c r="C391" s="139" t="s">
        <v>147</v>
      </c>
      <c r="D391" s="139" t="s">
        <v>537</v>
      </c>
      <c r="E391" s="139" t="s">
        <v>1038</v>
      </c>
      <c r="F391" s="139">
        <v>1656.54</v>
      </c>
      <c r="G391" s="139">
        <v>908.94</v>
      </c>
    </row>
    <row r="392" spans="1:7" x14ac:dyDescent="0.2">
      <c r="A392" s="139">
        <v>391</v>
      </c>
      <c r="B392" s="139" t="s">
        <v>146</v>
      </c>
      <c r="C392" s="139" t="s">
        <v>147</v>
      </c>
      <c r="D392" s="139" t="s">
        <v>538</v>
      </c>
      <c r="E392" s="139" t="s">
        <v>1038</v>
      </c>
      <c r="F392" s="139">
        <v>1656.54</v>
      </c>
      <c r="G392" s="139">
        <v>908.94</v>
      </c>
    </row>
    <row r="393" spans="1:7" x14ac:dyDescent="0.2">
      <c r="A393" s="139">
        <v>392</v>
      </c>
      <c r="B393" s="139" t="s">
        <v>146</v>
      </c>
      <c r="C393" s="139" t="s">
        <v>147</v>
      </c>
      <c r="D393" s="139" t="s">
        <v>539</v>
      </c>
      <c r="E393" s="139" t="s">
        <v>1038</v>
      </c>
      <c r="F393" s="139">
        <v>1656.54</v>
      </c>
      <c r="G393" s="139">
        <v>908.94</v>
      </c>
    </row>
    <row r="394" spans="1:7" x14ac:dyDescent="0.2">
      <c r="A394" s="139">
        <v>393</v>
      </c>
      <c r="B394" s="139" t="s">
        <v>146</v>
      </c>
      <c r="C394" s="139" t="s">
        <v>147</v>
      </c>
      <c r="D394" s="139" t="s">
        <v>540</v>
      </c>
      <c r="E394" s="139" t="s">
        <v>1038</v>
      </c>
      <c r="F394" s="139">
        <v>1656.54</v>
      </c>
      <c r="G394" s="139">
        <v>908.94</v>
      </c>
    </row>
    <row r="395" spans="1:7" x14ac:dyDescent="0.2">
      <c r="A395" s="139">
        <v>394</v>
      </c>
      <c r="B395" s="139" t="s">
        <v>146</v>
      </c>
      <c r="C395" s="139" t="s">
        <v>147</v>
      </c>
      <c r="D395" s="139" t="s">
        <v>541</v>
      </c>
      <c r="E395" s="139" t="s">
        <v>1038</v>
      </c>
      <c r="F395" s="139">
        <v>1656.54</v>
      </c>
      <c r="G395" s="139">
        <v>908.94</v>
      </c>
    </row>
    <row r="396" spans="1:7" x14ac:dyDescent="0.2">
      <c r="A396" s="139">
        <v>395</v>
      </c>
      <c r="B396" s="139" t="s">
        <v>146</v>
      </c>
      <c r="C396" s="139" t="s">
        <v>147</v>
      </c>
      <c r="D396" s="139" t="s">
        <v>542</v>
      </c>
      <c r="E396" s="139" t="s">
        <v>1038</v>
      </c>
      <c r="F396" s="139">
        <v>1656.54</v>
      </c>
      <c r="G396" s="139">
        <v>908.94</v>
      </c>
    </row>
    <row r="397" spans="1:7" x14ac:dyDescent="0.2">
      <c r="A397" s="139">
        <v>396</v>
      </c>
      <c r="B397" s="139" t="s">
        <v>146</v>
      </c>
      <c r="C397" s="139" t="s">
        <v>147</v>
      </c>
      <c r="D397" s="139" t="s">
        <v>543</v>
      </c>
      <c r="E397" s="139" t="s">
        <v>1038</v>
      </c>
      <c r="F397" s="139">
        <v>1656.54</v>
      </c>
      <c r="G397" s="139">
        <v>908.94</v>
      </c>
    </row>
    <row r="398" spans="1:7" x14ac:dyDescent="0.2">
      <c r="A398" s="139">
        <v>397</v>
      </c>
      <c r="B398" s="139" t="s">
        <v>146</v>
      </c>
      <c r="C398" s="139" t="s">
        <v>147</v>
      </c>
      <c r="D398" s="139" t="s">
        <v>544</v>
      </c>
      <c r="E398" s="139" t="s">
        <v>1038</v>
      </c>
      <c r="F398" s="139">
        <v>1656.54</v>
      </c>
      <c r="G398" s="139">
        <v>908.94</v>
      </c>
    </row>
    <row r="399" spans="1:7" x14ac:dyDescent="0.2">
      <c r="A399" s="139">
        <v>398</v>
      </c>
      <c r="B399" s="139" t="s">
        <v>146</v>
      </c>
      <c r="C399" s="139" t="s">
        <v>147</v>
      </c>
      <c r="D399" s="139" t="s">
        <v>545</v>
      </c>
      <c r="E399" s="139" t="s">
        <v>1038</v>
      </c>
      <c r="F399" s="139">
        <v>1656.54</v>
      </c>
      <c r="G399" s="139">
        <v>908.94</v>
      </c>
    </row>
    <row r="400" spans="1:7" x14ac:dyDescent="0.2">
      <c r="A400" s="139">
        <v>399</v>
      </c>
      <c r="B400" s="139" t="s">
        <v>146</v>
      </c>
      <c r="C400" s="139" t="s">
        <v>147</v>
      </c>
      <c r="D400" s="139" t="s">
        <v>546</v>
      </c>
      <c r="E400" s="139" t="s">
        <v>1038</v>
      </c>
      <c r="F400" s="139">
        <v>1656.54</v>
      </c>
      <c r="G400" s="139">
        <v>908.94</v>
      </c>
    </row>
    <row r="401" spans="1:7" x14ac:dyDescent="0.2">
      <c r="A401" s="139">
        <v>400</v>
      </c>
      <c r="B401" s="139" t="s">
        <v>146</v>
      </c>
      <c r="C401" s="139" t="s">
        <v>147</v>
      </c>
      <c r="D401" s="139" t="s">
        <v>547</v>
      </c>
      <c r="E401" s="139" t="s">
        <v>1038</v>
      </c>
      <c r="F401" s="139">
        <v>1656.54</v>
      </c>
      <c r="G401" s="139">
        <v>908.94</v>
      </c>
    </row>
    <row r="402" spans="1:7" x14ac:dyDescent="0.2">
      <c r="A402" s="139">
        <v>401</v>
      </c>
      <c r="B402" s="139" t="s">
        <v>146</v>
      </c>
      <c r="C402" s="139" t="s">
        <v>147</v>
      </c>
      <c r="D402" s="139" t="s">
        <v>548</v>
      </c>
      <c r="E402" s="139" t="s">
        <v>1038</v>
      </c>
      <c r="F402" s="139">
        <v>1656.54</v>
      </c>
      <c r="G402" s="139">
        <v>908.94</v>
      </c>
    </row>
    <row r="403" spans="1:7" x14ac:dyDescent="0.2">
      <c r="A403" s="139">
        <v>402</v>
      </c>
      <c r="B403" s="139" t="s">
        <v>146</v>
      </c>
      <c r="C403" s="139" t="s">
        <v>147</v>
      </c>
      <c r="D403" s="139" t="s">
        <v>549</v>
      </c>
      <c r="E403" s="139" t="s">
        <v>1038</v>
      </c>
      <c r="F403" s="139">
        <v>1656.54</v>
      </c>
      <c r="G403" s="139">
        <v>908.94</v>
      </c>
    </row>
    <row r="404" spans="1:7" x14ac:dyDescent="0.2">
      <c r="A404" s="139">
        <v>403</v>
      </c>
      <c r="B404" s="139" t="s">
        <v>146</v>
      </c>
      <c r="C404" s="139" t="s">
        <v>147</v>
      </c>
      <c r="D404" s="139" t="s">
        <v>550</v>
      </c>
      <c r="E404" s="139" t="s">
        <v>1038</v>
      </c>
      <c r="F404" s="139">
        <v>1656.54</v>
      </c>
      <c r="G404" s="139">
        <v>908.94</v>
      </c>
    </row>
    <row r="405" spans="1:7" x14ac:dyDescent="0.2">
      <c r="A405" s="139">
        <v>404</v>
      </c>
      <c r="B405" s="139" t="s">
        <v>146</v>
      </c>
      <c r="C405" s="139" t="s">
        <v>147</v>
      </c>
      <c r="D405" s="139" t="s">
        <v>551</v>
      </c>
      <c r="E405" s="139" t="s">
        <v>1038</v>
      </c>
      <c r="F405" s="139">
        <v>1656.54</v>
      </c>
      <c r="G405" s="139">
        <v>908.94</v>
      </c>
    </row>
    <row r="406" spans="1:7" x14ac:dyDescent="0.2">
      <c r="A406" s="139">
        <v>405</v>
      </c>
      <c r="B406" s="139" t="s">
        <v>146</v>
      </c>
      <c r="C406" s="139" t="s">
        <v>147</v>
      </c>
      <c r="D406" s="139" t="s">
        <v>552</v>
      </c>
      <c r="E406" s="139" t="s">
        <v>1038</v>
      </c>
      <c r="F406" s="139">
        <v>1656.54</v>
      </c>
      <c r="G406" s="139">
        <v>908.94</v>
      </c>
    </row>
    <row r="407" spans="1:7" x14ac:dyDescent="0.2">
      <c r="A407" s="139">
        <v>406</v>
      </c>
      <c r="B407" s="139" t="s">
        <v>146</v>
      </c>
      <c r="C407" s="139" t="s">
        <v>147</v>
      </c>
      <c r="D407" s="139" t="s">
        <v>553</v>
      </c>
      <c r="E407" s="139" t="s">
        <v>1038</v>
      </c>
      <c r="F407" s="139">
        <v>1656.54</v>
      </c>
      <c r="G407" s="139">
        <v>908.94</v>
      </c>
    </row>
    <row r="408" spans="1:7" x14ac:dyDescent="0.2">
      <c r="A408" s="139">
        <v>407</v>
      </c>
      <c r="B408" s="139" t="s">
        <v>146</v>
      </c>
      <c r="C408" s="139" t="s">
        <v>147</v>
      </c>
      <c r="D408" s="139" t="s">
        <v>554</v>
      </c>
      <c r="E408" s="139" t="s">
        <v>1038</v>
      </c>
      <c r="F408" s="139">
        <v>1656.54</v>
      </c>
      <c r="G408" s="139">
        <v>908.94</v>
      </c>
    </row>
    <row r="409" spans="1:7" x14ac:dyDescent="0.2">
      <c r="A409" s="139">
        <v>408</v>
      </c>
      <c r="B409" s="139" t="s">
        <v>146</v>
      </c>
      <c r="C409" s="139" t="s">
        <v>147</v>
      </c>
      <c r="D409" s="139" t="s">
        <v>555</v>
      </c>
      <c r="E409" s="139" t="s">
        <v>1038</v>
      </c>
      <c r="F409" s="139">
        <v>1656.54</v>
      </c>
      <c r="G409" s="139">
        <v>908.94</v>
      </c>
    </row>
    <row r="410" spans="1:7" x14ac:dyDescent="0.2">
      <c r="A410" s="139">
        <v>409</v>
      </c>
      <c r="B410" s="139" t="s">
        <v>146</v>
      </c>
      <c r="C410" s="139" t="s">
        <v>147</v>
      </c>
      <c r="D410" s="139" t="s">
        <v>556</v>
      </c>
      <c r="E410" s="139" t="s">
        <v>1038</v>
      </c>
      <c r="F410" s="139">
        <v>1656.54</v>
      </c>
      <c r="G410" s="139">
        <v>908.94</v>
      </c>
    </row>
    <row r="411" spans="1:7" x14ac:dyDescent="0.2">
      <c r="A411" s="139">
        <v>410</v>
      </c>
      <c r="B411" s="139" t="s">
        <v>146</v>
      </c>
      <c r="C411" s="139" t="s">
        <v>147</v>
      </c>
      <c r="D411" s="139" t="s">
        <v>557</v>
      </c>
      <c r="E411" s="139" t="s">
        <v>1038</v>
      </c>
      <c r="F411" s="139">
        <v>1656.54</v>
      </c>
      <c r="G411" s="139">
        <v>908.94</v>
      </c>
    </row>
    <row r="412" spans="1:7" x14ac:dyDescent="0.2">
      <c r="A412" s="139">
        <v>411</v>
      </c>
      <c r="B412" s="139" t="s">
        <v>146</v>
      </c>
      <c r="C412" s="139" t="s">
        <v>147</v>
      </c>
      <c r="D412" s="139" t="s">
        <v>558</v>
      </c>
      <c r="E412" s="139" t="s">
        <v>1038</v>
      </c>
      <c r="F412" s="139">
        <v>1656.54</v>
      </c>
      <c r="G412" s="139">
        <v>908.94</v>
      </c>
    </row>
    <row r="413" spans="1:7" x14ac:dyDescent="0.2">
      <c r="A413" s="139">
        <v>412</v>
      </c>
      <c r="B413" s="139" t="s">
        <v>146</v>
      </c>
      <c r="C413" s="139" t="s">
        <v>147</v>
      </c>
      <c r="D413" s="139" t="s">
        <v>559</v>
      </c>
      <c r="E413" s="139" t="s">
        <v>1038</v>
      </c>
      <c r="F413" s="139">
        <v>1656.54</v>
      </c>
      <c r="G413" s="139">
        <v>908.94</v>
      </c>
    </row>
    <row r="414" spans="1:7" x14ac:dyDescent="0.2">
      <c r="A414" s="139">
        <v>413</v>
      </c>
      <c r="B414" s="139" t="s">
        <v>146</v>
      </c>
      <c r="C414" s="139" t="s">
        <v>147</v>
      </c>
      <c r="D414" s="139" t="s">
        <v>560</v>
      </c>
      <c r="E414" s="139" t="s">
        <v>1038</v>
      </c>
      <c r="F414" s="139">
        <v>1656.54</v>
      </c>
      <c r="G414" s="139">
        <v>908.94</v>
      </c>
    </row>
    <row r="415" spans="1:7" x14ac:dyDescent="0.2">
      <c r="A415" s="139">
        <v>414</v>
      </c>
      <c r="B415" s="139" t="s">
        <v>146</v>
      </c>
      <c r="C415" s="139" t="s">
        <v>147</v>
      </c>
      <c r="D415" s="139" t="s">
        <v>561</v>
      </c>
      <c r="E415" s="139" t="s">
        <v>1038</v>
      </c>
      <c r="F415" s="139">
        <v>1656.54</v>
      </c>
      <c r="G415" s="139">
        <v>908.94</v>
      </c>
    </row>
    <row r="416" spans="1:7" x14ac:dyDescent="0.2">
      <c r="A416" s="139">
        <v>415</v>
      </c>
      <c r="B416" s="139" t="s">
        <v>146</v>
      </c>
      <c r="C416" s="139" t="s">
        <v>147</v>
      </c>
      <c r="D416" s="139" t="s">
        <v>562</v>
      </c>
      <c r="E416" s="139" t="s">
        <v>1038</v>
      </c>
      <c r="F416" s="139">
        <v>1656.54</v>
      </c>
      <c r="G416" s="139">
        <v>908.94</v>
      </c>
    </row>
    <row r="417" spans="1:7" x14ac:dyDescent="0.2">
      <c r="A417" s="139">
        <v>416</v>
      </c>
      <c r="B417" s="139" t="s">
        <v>146</v>
      </c>
      <c r="C417" s="139" t="s">
        <v>147</v>
      </c>
      <c r="D417" s="139" t="s">
        <v>563</v>
      </c>
      <c r="E417" s="139" t="s">
        <v>1038</v>
      </c>
      <c r="F417" s="139">
        <v>1656.54</v>
      </c>
      <c r="G417" s="139">
        <v>908.94</v>
      </c>
    </row>
    <row r="418" spans="1:7" x14ac:dyDescent="0.2">
      <c r="A418" s="139">
        <v>417</v>
      </c>
      <c r="B418" s="139" t="s">
        <v>146</v>
      </c>
      <c r="C418" s="139" t="s">
        <v>147</v>
      </c>
      <c r="D418" s="139" t="s">
        <v>564</v>
      </c>
      <c r="E418" s="139" t="s">
        <v>1038</v>
      </c>
      <c r="F418" s="139">
        <v>1656.54</v>
      </c>
      <c r="G418" s="139">
        <v>908.94</v>
      </c>
    </row>
    <row r="419" spans="1:7" x14ac:dyDescent="0.2">
      <c r="A419" s="139">
        <v>418</v>
      </c>
      <c r="B419" s="139" t="s">
        <v>146</v>
      </c>
      <c r="C419" s="139" t="s">
        <v>147</v>
      </c>
      <c r="D419" s="139" t="s">
        <v>565</v>
      </c>
      <c r="E419" s="139" t="s">
        <v>1038</v>
      </c>
      <c r="F419" s="139">
        <v>1656.54</v>
      </c>
      <c r="G419" s="139">
        <v>908.94</v>
      </c>
    </row>
    <row r="420" spans="1:7" x14ac:dyDescent="0.2">
      <c r="A420" s="139">
        <v>419</v>
      </c>
      <c r="B420" s="139" t="s">
        <v>146</v>
      </c>
      <c r="C420" s="139" t="s">
        <v>147</v>
      </c>
      <c r="D420" s="139" t="s">
        <v>566</v>
      </c>
      <c r="E420" s="139" t="s">
        <v>1038</v>
      </c>
      <c r="F420" s="139">
        <v>1656.54</v>
      </c>
      <c r="G420" s="139">
        <v>908.94</v>
      </c>
    </row>
    <row r="421" spans="1:7" x14ac:dyDescent="0.2">
      <c r="A421" s="139">
        <v>420</v>
      </c>
      <c r="B421" s="139" t="s">
        <v>146</v>
      </c>
      <c r="C421" s="139" t="s">
        <v>147</v>
      </c>
      <c r="D421" s="139" t="s">
        <v>567</v>
      </c>
      <c r="E421" s="139" t="s">
        <v>1038</v>
      </c>
      <c r="F421" s="139">
        <v>1656.54</v>
      </c>
      <c r="G421" s="139">
        <v>908.94</v>
      </c>
    </row>
    <row r="422" spans="1:7" x14ac:dyDescent="0.2">
      <c r="A422" s="139">
        <v>421</v>
      </c>
      <c r="B422" s="139" t="s">
        <v>146</v>
      </c>
      <c r="C422" s="139" t="s">
        <v>147</v>
      </c>
      <c r="D422" s="139" t="s">
        <v>568</v>
      </c>
      <c r="E422" s="139" t="s">
        <v>1038</v>
      </c>
      <c r="F422" s="139">
        <v>1656.54</v>
      </c>
      <c r="G422" s="139">
        <v>908.94</v>
      </c>
    </row>
    <row r="423" spans="1:7" x14ac:dyDescent="0.2">
      <c r="A423" s="139">
        <v>422</v>
      </c>
      <c r="B423" s="139" t="s">
        <v>146</v>
      </c>
      <c r="C423" s="139" t="s">
        <v>147</v>
      </c>
      <c r="D423" s="139" t="s">
        <v>569</v>
      </c>
      <c r="E423" s="139" t="s">
        <v>1038</v>
      </c>
      <c r="F423" s="139">
        <v>1656.54</v>
      </c>
      <c r="G423" s="139">
        <v>908.94</v>
      </c>
    </row>
    <row r="424" spans="1:7" x14ac:dyDescent="0.2">
      <c r="A424" s="139">
        <v>423</v>
      </c>
      <c r="B424" s="139" t="s">
        <v>146</v>
      </c>
      <c r="C424" s="139" t="s">
        <v>147</v>
      </c>
      <c r="D424" s="139" t="s">
        <v>570</v>
      </c>
      <c r="E424" s="139" t="s">
        <v>1038</v>
      </c>
      <c r="F424" s="139">
        <v>1656.54</v>
      </c>
      <c r="G424" s="139">
        <v>908.94</v>
      </c>
    </row>
    <row r="425" spans="1:7" x14ac:dyDescent="0.2">
      <c r="A425" s="139">
        <v>424</v>
      </c>
      <c r="B425" s="139" t="s">
        <v>146</v>
      </c>
      <c r="C425" s="139" t="s">
        <v>147</v>
      </c>
      <c r="D425" s="139" t="s">
        <v>571</v>
      </c>
      <c r="E425" s="139" t="s">
        <v>1038</v>
      </c>
      <c r="F425" s="139">
        <v>1656.54</v>
      </c>
      <c r="G425" s="139">
        <v>908.94</v>
      </c>
    </row>
    <row r="426" spans="1:7" x14ac:dyDescent="0.2">
      <c r="A426" s="139">
        <v>425</v>
      </c>
      <c r="B426" s="139" t="s">
        <v>146</v>
      </c>
      <c r="C426" s="139" t="s">
        <v>147</v>
      </c>
      <c r="D426" s="139" t="s">
        <v>572</v>
      </c>
      <c r="E426" s="139" t="s">
        <v>1038</v>
      </c>
      <c r="F426" s="139">
        <v>1656.54</v>
      </c>
      <c r="G426" s="139">
        <v>908.94</v>
      </c>
    </row>
    <row r="427" spans="1:7" x14ac:dyDescent="0.2">
      <c r="A427" s="139">
        <v>426</v>
      </c>
      <c r="B427" s="139" t="s">
        <v>146</v>
      </c>
      <c r="C427" s="139" t="s">
        <v>147</v>
      </c>
      <c r="D427" s="139" t="s">
        <v>573</v>
      </c>
      <c r="E427" s="139" t="s">
        <v>1038</v>
      </c>
      <c r="F427" s="139">
        <v>1656.54</v>
      </c>
      <c r="G427" s="139">
        <v>908.94</v>
      </c>
    </row>
    <row r="428" spans="1:7" x14ac:dyDescent="0.2">
      <c r="A428" s="139">
        <v>427</v>
      </c>
      <c r="B428" s="139" t="s">
        <v>146</v>
      </c>
      <c r="C428" s="139" t="s">
        <v>147</v>
      </c>
      <c r="D428" s="139" t="s">
        <v>574</v>
      </c>
      <c r="E428" s="139" t="s">
        <v>1038</v>
      </c>
      <c r="F428" s="139">
        <v>1656.54</v>
      </c>
      <c r="G428" s="139">
        <v>908.94</v>
      </c>
    </row>
    <row r="429" spans="1:7" x14ac:dyDescent="0.2">
      <c r="A429" s="139">
        <v>428</v>
      </c>
      <c r="B429" s="139" t="s">
        <v>146</v>
      </c>
      <c r="C429" s="139" t="s">
        <v>147</v>
      </c>
      <c r="D429" s="139" t="s">
        <v>575</v>
      </c>
      <c r="E429" s="139" t="s">
        <v>1038</v>
      </c>
      <c r="F429" s="139">
        <v>1656.54</v>
      </c>
      <c r="G429" s="139">
        <v>908.94</v>
      </c>
    </row>
    <row r="430" spans="1:7" x14ac:dyDescent="0.2">
      <c r="A430" s="139">
        <v>429</v>
      </c>
      <c r="B430" s="139" t="s">
        <v>146</v>
      </c>
      <c r="C430" s="139" t="s">
        <v>147</v>
      </c>
      <c r="D430" s="139" t="s">
        <v>576</v>
      </c>
      <c r="E430" s="139" t="s">
        <v>1038</v>
      </c>
      <c r="F430" s="139">
        <v>1656.54</v>
      </c>
      <c r="G430" s="139">
        <v>908.94</v>
      </c>
    </row>
    <row r="431" spans="1:7" x14ac:dyDescent="0.2">
      <c r="A431" s="139">
        <v>430</v>
      </c>
      <c r="B431" s="139" t="s">
        <v>146</v>
      </c>
      <c r="C431" s="139" t="s">
        <v>147</v>
      </c>
      <c r="D431" s="139" t="s">
        <v>577</v>
      </c>
      <c r="E431" s="139" t="s">
        <v>1038</v>
      </c>
      <c r="F431" s="139">
        <v>1656.54</v>
      </c>
      <c r="G431" s="139">
        <v>908.94</v>
      </c>
    </row>
    <row r="432" spans="1:7" x14ac:dyDescent="0.2">
      <c r="A432" s="139">
        <v>431</v>
      </c>
      <c r="B432" s="139" t="s">
        <v>146</v>
      </c>
      <c r="C432" s="139" t="s">
        <v>147</v>
      </c>
      <c r="D432" s="139" t="s">
        <v>578</v>
      </c>
      <c r="E432" s="139" t="s">
        <v>1038</v>
      </c>
      <c r="F432" s="139">
        <v>1656.54</v>
      </c>
      <c r="G432" s="139">
        <v>908.94</v>
      </c>
    </row>
    <row r="433" spans="1:7" x14ac:dyDescent="0.2">
      <c r="A433" s="139">
        <v>432</v>
      </c>
      <c r="B433" s="139" t="s">
        <v>146</v>
      </c>
      <c r="C433" s="139" t="s">
        <v>147</v>
      </c>
      <c r="D433" s="139" t="s">
        <v>579</v>
      </c>
      <c r="E433" s="139" t="s">
        <v>1038</v>
      </c>
      <c r="F433" s="139">
        <v>1656.54</v>
      </c>
      <c r="G433" s="139">
        <v>908.94</v>
      </c>
    </row>
    <row r="434" spans="1:7" x14ac:dyDescent="0.2">
      <c r="A434" s="139">
        <v>433</v>
      </c>
      <c r="B434" s="139" t="s">
        <v>146</v>
      </c>
      <c r="C434" s="139" t="s">
        <v>147</v>
      </c>
      <c r="D434" s="139" t="s">
        <v>580</v>
      </c>
      <c r="E434" s="139" t="s">
        <v>1038</v>
      </c>
      <c r="F434" s="139">
        <v>1656.54</v>
      </c>
      <c r="G434" s="139">
        <v>908.94</v>
      </c>
    </row>
    <row r="435" spans="1:7" x14ac:dyDescent="0.2">
      <c r="A435" s="139">
        <v>434</v>
      </c>
      <c r="B435" s="139" t="s">
        <v>146</v>
      </c>
      <c r="C435" s="139" t="s">
        <v>147</v>
      </c>
      <c r="D435" s="139" t="s">
        <v>581</v>
      </c>
      <c r="E435" s="139" t="s">
        <v>1038</v>
      </c>
      <c r="F435" s="139">
        <v>1656.54</v>
      </c>
      <c r="G435" s="139">
        <v>908.94</v>
      </c>
    </row>
    <row r="436" spans="1:7" x14ac:dyDescent="0.2">
      <c r="A436" s="139">
        <v>435</v>
      </c>
      <c r="B436" s="139" t="s">
        <v>146</v>
      </c>
      <c r="C436" s="139" t="s">
        <v>147</v>
      </c>
      <c r="D436" s="139" t="s">
        <v>582</v>
      </c>
      <c r="E436" s="139" t="s">
        <v>1038</v>
      </c>
      <c r="F436" s="139">
        <v>1656.54</v>
      </c>
      <c r="G436" s="139">
        <v>908.94</v>
      </c>
    </row>
    <row r="437" spans="1:7" x14ac:dyDescent="0.2">
      <c r="A437" s="139">
        <v>436</v>
      </c>
      <c r="B437" s="139" t="s">
        <v>146</v>
      </c>
      <c r="C437" s="139" t="s">
        <v>147</v>
      </c>
      <c r="D437" s="139" t="s">
        <v>583</v>
      </c>
      <c r="E437" s="139" t="s">
        <v>1038</v>
      </c>
      <c r="F437" s="139">
        <v>1656.54</v>
      </c>
      <c r="G437" s="139">
        <v>908.94</v>
      </c>
    </row>
    <row r="438" spans="1:7" x14ac:dyDescent="0.2">
      <c r="A438" s="139">
        <v>437</v>
      </c>
      <c r="B438" s="139" t="s">
        <v>146</v>
      </c>
      <c r="C438" s="139" t="s">
        <v>147</v>
      </c>
      <c r="D438" s="139" t="s">
        <v>584</v>
      </c>
      <c r="E438" s="139" t="s">
        <v>1038</v>
      </c>
      <c r="F438" s="139">
        <v>1656.54</v>
      </c>
      <c r="G438" s="139">
        <v>908.94</v>
      </c>
    </row>
    <row r="439" spans="1:7" x14ac:dyDescent="0.2">
      <c r="A439" s="139">
        <v>438</v>
      </c>
      <c r="B439" s="139" t="s">
        <v>146</v>
      </c>
      <c r="C439" s="139" t="s">
        <v>147</v>
      </c>
      <c r="D439" s="139" t="s">
        <v>585</v>
      </c>
      <c r="E439" s="139" t="s">
        <v>1038</v>
      </c>
      <c r="F439" s="139">
        <v>1656.54</v>
      </c>
      <c r="G439" s="139">
        <v>908.94</v>
      </c>
    </row>
    <row r="440" spans="1:7" x14ac:dyDescent="0.2">
      <c r="A440" s="139">
        <v>439</v>
      </c>
      <c r="B440" s="139" t="s">
        <v>146</v>
      </c>
      <c r="C440" s="139" t="s">
        <v>147</v>
      </c>
      <c r="D440" s="139" t="s">
        <v>586</v>
      </c>
      <c r="E440" s="139" t="s">
        <v>1038</v>
      </c>
      <c r="F440" s="139">
        <v>1656.54</v>
      </c>
      <c r="G440" s="139">
        <v>908.94</v>
      </c>
    </row>
    <row r="441" spans="1:7" x14ac:dyDescent="0.2">
      <c r="A441" s="139">
        <v>440</v>
      </c>
      <c r="B441" s="139" t="s">
        <v>146</v>
      </c>
      <c r="C441" s="139" t="s">
        <v>147</v>
      </c>
      <c r="D441" s="139" t="s">
        <v>587</v>
      </c>
      <c r="E441" s="139" t="s">
        <v>1038</v>
      </c>
      <c r="F441" s="139">
        <v>1656.54</v>
      </c>
      <c r="G441" s="139">
        <v>908.94</v>
      </c>
    </row>
    <row r="442" spans="1:7" x14ac:dyDescent="0.2">
      <c r="A442" s="139">
        <v>441</v>
      </c>
      <c r="B442" s="139" t="s">
        <v>146</v>
      </c>
      <c r="C442" s="139" t="s">
        <v>147</v>
      </c>
      <c r="D442" s="139" t="s">
        <v>588</v>
      </c>
      <c r="E442" s="139" t="s">
        <v>1038</v>
      </c>
      <c r="F442" s="139">
        <v>1656.54</v>
      </c>
      <c r="G442" s="139">
        <v>908.94</v>
      </c>
    </row>
    <row r="443" spans="1:7" x14ac:dyDescent="0.2">
      <c r="A443" s="139">
        <v>442</v>
      </c>
      <c r="B443" s="139" t="s">
        <v>146</v>
      </c>
      <c r="C443" s="139" t="s">
        <v>147</v>
      </c>
      <c r="D443" s="139" t="s">
        <v>589</v>
      </c>
      <c r="E443" s="139" t="s">
        <v>1038</v>
      </c>
      <c r="F443" s="139">
        <v>1653.8</v>
      </c>
      <c r="G443" s="139">
        <v>907.44</v>
      </c>
    </row>
    <row r="444" spans="1:7" x14ac:dyDescent="0.2">
      <c r="A444" s="139">
        <v>443</v>
      </c>
      <c r="B444" s="139" t="s">
        <v>146</v>
      </c>
      <c r="C444" s="139" t="s">
        <v>147</v>
      </c>
      <c r="D444" s="139" t="s">
        <v>590</v>
      </c>
      <c r="E444" s="139" t="s">
        <v>1038</v>
      </c>
      <c r="F444" s="139">
        <v>1653.8</v>
      </c>
      <c r="G444" s="139">
        <v>907.44</v>
      </c>
    </row>
    <row r="445" spans="1:7" x14ac:dyDescent="0.2">
      <c r="A445" s="139">
        <v>444</v>
      </c>
      <c r="B445" s="139" t="s">
        <v>146</v>
      </c>
      <c r="C445" s="139" t="s">
        <v>147</v>
      </c>
      <c r="D445" s="139" t="s">
        <v>591</v>
      </c>
      <c r="E445" s="139" t="s">
        <v>1038</v>
      </c>
      <c r="F445" s="139">
        <v>1653.8</v>
      </c>
      <c r="G445" s="139">
        <v>907.44</v>
      </c>
    </row>
    <row r="446" spans="1:7" x14ac:dyDescent="0.2">
      <c r="A446" s="139">
        <v>445</v>
      </c>
      <c r="B446" s="139" t="s">
        <v>146</v>
      </c>
      <c r="C446" s="139" t="s">
        <v>147</v>
      </c>
      <c r="D446" s="139" t="s">
        <v>592</v>
      </c>
      <c r="E446" s="139" t="s">
        <v>1038</v>
      </c>
      <c r="F446" s="139">
        <v>1653.8</v>
      </c>
      <c r="G446" s="139">
        <v>907.44</v>
      </c>
    </row>
    <row r="447" spans="1:7" x14ac:dyDescent="0.2">
      <c r="A447" s="139">
        <v>446</v>
      </c>
      <c r="B447" s="139" t="s">
        <v>146</v>
      </c>
      <c r="C447" s="139" t="s">
        <v>147</v>
      </c>
      <c r="D447" s="139" t="s">
        <v>593</v>
      </c>
      <c r="E447" s="139" t="s">
        <v>1038</v>
      </c>
      <c r="F447" s="139">
        <v>1653.8</v>
      </c>
      <c r="G447" s="139">
        <v>907.44</v>
      </c>
    </row>
    <row r="448" spans="1:7" x14ac:dyDescent="0.2">
      <c r="A448" s="139">
        <v>447</v>
      </c>
      <c r="B448" s="139" t="s">
        <v>146</v>
      </c>
      <c r="C448" s="139" t="s">
        <v>147</v>
      </c>
      <c r="D448" s="139" t="s">
        <v>594</v>
      </c>
      <c r="E448" s="139" t="s">
        <v>1038</v>
      </c>
      <c r="F448" s="139">
        <v>1653.8</v>
      </c>
      <c r="G448" s="139">
        <v>907.44</v>
      </c>
    </row>
    <row r="449" spans="1:7" x14ac:dyDescent="0.2">
      <c r="A449" s="139">
        <v>448</v>
      </c>
      <c r="B449" s="139" t="s">
        <v>146</v>
      </c>
      <c r="C449" s="139" t="s">
        <v>147</v>
      </c>
      <c r="D449" s="139" t="s">
        <v>595</v>
      </c>
      <c r="E449" s="139" t="s">
        <v>1038</v>
      </c>
      <c r="F449" s="139">
        <v>1653.8</v>
      </c>
      <c r="G449" s="139">
        <v>907.44</v>
      </c>
    </row>
    <row r="450" spans="1:7" x14ac:dyDescent="0.2">
      <c r="A450" s="139">
        <v>449</v>
      </c>
      <c r="B450" s="139" t="s">
        <v>146</v>
      </c>
      <c r="C450" s="139" t="s">
        <v>147</v>
      </c>
      <c r="D450" s="139" t="s">
        <v>596</v>
      </c>
      <c r="E450" s="139" t="s">
        <v>1038</v>
      </c>
      <c r="F450" s="139">
        <v>1653.8</v>
      </c>
      <c r="G450" s="139">
        <v>907.44</v>
      </c>
    </row>
    <row r="451" spans="1:7" x14ac:dyDescent="0.2">
      <c r="A451" s="139">
        <v>450</v>
      </c>
      <c r="B451" s="139" t="s">
        <v>146</v>
      </c>
      <c r="C451" s="139" t="s">
        <v>147</v>
      </c>
      <c r="D451" s="139" t="s">
        <v>597</v>
      </c>
      <c r="E451" s="139" t="s">
        <v>1038</v>
      </c>
      <c r="F451" s="139">
        <v>1653.8</v>
      </c>
      <c r="G451" s="139">
        <v>907.44</v>
      </c>
    </row>
    <row r="452" spans="1:7" x14ac:dyDescent="0.2">
      <c r="A452" s="139">
        <v>451</v>
      </c>
      <c r="B452" s="139" t="s">
        <v>146</v>
      </c>
      <c r="C452" s="139" t="s">
        <v>147</v>
      </c>
      <c r="D452" s="139" t="s">
        <v>598</v>
      </c>
      <c r="E452" s="139" t="s">
        <v>1038</v>
      </c>
      <c r="F452" s="139">
        <v>1653.8</v>
      </c>
      <c r="G452" s="139">
        <v>907.44</v>
      </c>
    </row>
    <row r="453" spans="1:7" x14ac:dyDescent="0.2">
      <c r="A453" s="139">
        <v>452</v>
      </c>
      <c r="B453" s="139" t="s">
        <v>146</v>
      </c>
      <c r="C453" s="139" t="s">
        <v>147</v>
      </c>
      <c r="D453" s="139" t="s">
        <v>599</v>
      </c>
      <c r="E453" s="139" t="s">
        <v>1038</v>
      </c>
      <c r="F453" s="139">
        <v>1653.8</v>
      </c>
      <c r="G453" s="139">
        <v>907.44</v>
      </c>
    </row>
    <row r="454" spans="1:7" x14ac:dyDescent="0.2">
      <c r="A454" s="139">
        <v>453</v>
      </c>
      <c r="B454" s="139" t="s">
        <v>146</v>
      </c>
      <c r="C454" s="139" t="s">
        <v>147</v>
      </c>
      <c r="D454" s="139" t="s">
        <v>600</v>
      </c>
      <c r="E454" s="139" t="s">
        <v>1038</v>
      </c>
      <c r="F454" s="139">
        <v>1653.8</v>
      </c>
      <c r="G454" s="139">
        <v>907.44</v>
      </c>
    </row>
    <row r="455" spans="1:7" x14ac:dyDescent="0.2">
      <c r="A455" s="139">
        <v>454</v>
      </c>
      <c r="B455" s="139" t="s">
        <v>146</v>
      </c>
      <c r="C455" s="139" t="s">
        <v>147</v>
      </c>
      <c r="D455" s="139" t="s">
        <v>601</v>
      </c>
      <c r="E455" s="139" t="s">
        <v>1038</v>
      </c>
      <c r="F455" s="139">
        <v>1653.8</v>
      </c>
      <c r="G455" s="139">
        <v>907.44</v>
      </c>
    </row>
    <row r="456" spans="1:7" x14ac:dyDescent="0.2">
      <c r="A456" s="139">
        <v>455</v>
      </c>
      <c r="B456" s="139" t="s">
        <v>146</v>
      </c>
      <c r="C456" s="139" t="s">
        <v>147</v>
      </c>
      <c r="D456" s="139" t="s">
        <v>602</v>
      </c>
      <c r="E456" s="139" t="s">
        <v>1038</v>
      </c>
      <c r="F456" s="139">
        <v>1653.8</v>
      </c>
      <c r="G456" s="139">
        <v>907.44</v>
      </c>
    </row>
    <row r="457" spans="1:7" x14ac:dyDescent="0.2">
      <c r="A457" s="139">
        <v>456</v>
      </c>
      <c r="B457" s="139" t="s">
        <v>146</v>
      </c>
      <c r="C457" s="139" t="s">
        <v>147</v>
      </c>
      <c r="D457" s="139" t="s">
        <v>603</v>
      </c>
      <c r="E457" s="139" t="s">
        <v>1038</v>
      </c>
      <c r="F457" s="139">
        <v>1653.8</v>
      </c>
      <c r="G457" s="139">
        <v>907.44</v>
      </c>
    </row>
    <row r="458" spans="1:7" x14ac:dyDescent="0.2">
      <c r="A458" s="139">
        <v>457</v>
      </c>
      <c r="B458" s="139" t="s">
        <v>146</v>
      </c>
      <c r="C458" s="139" t="s">
        <v>147</v>
      </c>
      <c r="D458" s="139" t="s">
        <v>604</v>
      </c>
      <c r="E458" s="139" t="s">
        <v>1038</v>
      </c>
      <c r="F458" s="139">
        <v>1653.8</v>
      </c>
      <c r="G458" s="139">
        <v>907.44</v>
      </c>
    </row>
    <row r="459" spans="1:7" x14ac:dyDescent="0.2">
      <c r="A459" s="139">
        <v>458</v>
      </c>
      <c r="B459" s="139" t="s">
        <v>146</v>
      </c>
      <c r="C459" s="139" t="s">
        <v>147</v>
      </c>
      <c r="D459" s="139" t="s">
        <v>605</v>
      </c>
      <c r="E459" s="139" t="s">
        <v>1038</v>
      </c>
      <c r="F459" s="139">
        <v>1653.8</v>
      </c>
      <c r="G459" s="139">
        <v>907.44</v>
      </c>
    </row>
    <row r="460" spans="1:7" x14ac:dyDescent="0.2">
      <c r="A460" s="139">
        <v>459</v>
      </c>
      <c r="B460" s="139" t="s">
        <v>146</v>
      </c>
      <c r="C460" s="139" t="s">
        <v>147</v>
      </c>
      <c r="D460" s="139" t="s">
        <v>606</v>
      </c>
      <c r="E460" s="139" t="s">
        <v>1038</v>
      </c>
      <c r="F460" s="139">
        <v>1653.8</v>
      </c>
      <c r="G460" s="139">
        <v>907.44</v>
      </c>
    </row>
    <row r="461" spans="1:7" x14ac:dyDescent="0.2">
      <c r="A461" s="139">
        <v>460</v>
      </c>
      <c r="B461" s="139" t="s">
        <v>146</v>
      </c>
      <c r="C461" s="139" t="s">
        <v>147</v>
      </c>
      <c r="D461" s="139" t="s">
        <v>607</v>
      </c>
      <c r="E461" s="139" t="s">
        <v>1038</v>
      </c>
      <c r="F461" s="139">
        <v>1653.8</v>
      </c>
      <c r="G461" s="139">
        <v>907.44</v>
      </c>
    </row>
    <row r="462" spans="1:7" x14ac:dyDescent="0.2">
      <c r="A462" s="139">
        <v>461</v>
      </c>
      <c r="B462" s="139" t="s">
        <v>146</v>
      </c>
      <c r="C462" s="139" t="s">
        <v>147</v>
      </c>
      <c r="D462" s="139" t="s">
        <v>608</v>
      </c>
      <c r="E462" s="139" t="s">
        <v>1038</v>
      </c>
      <c r="F462" s="139">
        <v>1653.8</v>
      </c>
      <c r="G462" s="139">
        <v>907.44</v>
      </c>
    </row>
    <row r="463" spans="1:7" x14ac:dyDescent="0.2">
      <c r="A463" s="139">
        <v>462</v>
      </c>
      <c r="B463" s="139" t="s">
        <v>146</v>
      </c>
      <c r="C463" s="139" t="s">
        <v>147</v>
      </c>
      <c r="D463" s="139" t="s">
        <v>609</v>
      </c>
      <c r="E463" s="139" t="s">
        <v>1038</v>
      </c>
      <c r="F463" s="139">
        <v>1653.8</v>
      </c>
      <c r="G463" s="139">
        <v>907.44</v>
      </c>
    </row>
    <row r="464" spans="1:7" x14ac:dyDescent="0.2">
      <c r="A464" s="139">
        <v>463</v>
      </c>
      <c r="B464" s="139" t="s">
        <v>146</v>
      </c>
      <c r="C464" s="139" t="s">
        <v>147</v>
      </c>
      <c r="D464" s="139" t="s">
        <v>610</v>
      </c>
      <c r="E464" s="139" t="s">
        <v>1038</v>
      </c>
      <c r="F464" s="139">
        <v>1653.8</v>
      </c>
      <c r="G464" s="139">
        <v>907.44</v>
      </c>
    </row>
    <row r="465" spans="1:7" x14ac:dyDescent="0.2">
      <c r="A465" s="139">
        <v>464</v>
      </c>
      <c r="B465" s="139" t="s">
        <v>146</v>
      </c>
      <c r="C465" s="139" t="s">
        <v>147</v>
      </c>
      <c r="D465" s="139" t="s">
        <v>611</v>
      </c>
      <c r="E465" s="139" t="s">
        <v>1038</v>
      </c>
      <c r="F465" s="139">
        <v>1653.8</v>
      </c>
      <c r="G465" s="139">
        <v>907.44</v>
      </c>
    </row>
    <row r="466" spans="1:7" x14ac:dyDescent="0.2">
      <c r="A466" s="139">
        <v>465</v>
      </c>
      <c r="B466" s="139" t="s">
        <v>146</v>
      </c>
      <c r="C466" s="139" t="s">
        <v>147</v>
      </c>
      <c r="D466" s="139" t="s">
        <v>612</v>
      </c>
      <c r="E466" s="139" t="s">
        <v>1038</v>
      </c>
      <c r="F466" s="139">
        <v>1653.8</v>
      </c>
      <c r="G466" s="139">
        <v>907.44</v>
      </c>
    </row>
    <row r="467" spans="1:7" x14ac:dyDescent="0.2">
      <c r="A467" s="139">
        <v>466</v>
      </c>
      <c r="B467" s="139" t="s">
        <v>146</v>
      </c>
      <c r="C467" s="139" t="s">
        <v>147</v>
      </c>
      <c r="D467" s="139" t="s">
        <v>613</v>
      </c>
      <c r="E467" s="139" t="s">
        <v>1038</v>
      </c>
      <c r="F467" s="139">
        <v>1653.8</v>
      </c>
      <c r="G467" s="139">
        <v>907.44</v>
      </c>
    </row>
    <row r="468" spans="1:7" x14ac:dyDescent="0.2">
      <c r="A468" s="139">
        <v>467</v>
      </c>
      <c r="B468" s="139" t="s">
        <v>146</v>
      </c>
      <c r="C468" s="139" t="s">
        <v>147</v>
      </c>
      <c r="D468" s="139" t="s">
        <v>614</v>
      </c>
      <c r="E468" s="139" t="s">
        <v>1038</v>
      </c>
      <c r="F468" s="139">
        <v>1653.8</v>
      </c>
      <c r="G468" s="139">
        <v>907.44</v>
      </c>
    </row>
    <row r="469" spans="1:7" x14ac:dyDescent="0.2">
      <c r="A469" s="139">
        <v>468</v>
      </c>
      <c r="B469" s="139" t="s">
        <v>146</v>
      </c>
      <c r="C469" s="139" t="s">
        <v>147</v>
      </c>
      <c r="D469" s="139" t="s">
        <v>615</v>
      </c>
      <c r="E469" s="139" t="s">
        <v>1038</v>
      </c>
      <c r="F469" s="139">
        <v>1653.8</v>
      </c>
      <c r="G469" s="139">
        <v>907.44</v>
      </c>
    </row>
    <row r="470" spans="1:7" x14ac:dyDescent="0.2">
      <c r="A470" s="139">
        <v>469</v>
      </c>
      <c r="B470" s="139" t="s">
        <v>146</v>
      </c>
      <c r="C470" s="139" t="s">
        <v>147</v>
      </c>
      <c r="D470" s="139" t="s">
        <v>616</v>
      </c>
      <c r="E470" s="139" t="s">
        <v>1038</v>
      </c>
      <c r="F470" s="139">
        <v>1653.8</v>
      </c>
      <c r="G470" s="139">
        <v>907.44</v>
      </c>
    </row>
    <row r="471" spans="1:7" x14ac:dyDescent="0.2">
      <c r="A471" s="139">
        <v>470</v>
      </c>
      <c r="B471" s="139" t="s">
        <v>146</v>
      </c>
      <c r="C471" s="139" t="s">
        <v>147</v>
      </c>
      <c r="D471" s="139" t="s">
        <v>617</v>
      </c>
      <c r="E471" s="139" t="s">
        <v>1038</v>
      </c>
      <c r="F471" s="139">
        <v>1653.8</v>
      </c>
      <c r="G471" s="139">
        <v>907.44</v>
      </c>
    </row>
    <row r="472" spans="1:7" x14ac:dyDescent="0.2">
      <c r="A472" s="139">
        <v>471</v>
      </c>
      <c r="B472" s="139" t="s">
        <v>146</v>
      </c>
      <c r="C472" s="139" t="s">
        <v>147</v>
      </c>
      <c r="D472" s="139" t="s">
        <v>618</v>
      </c>
      <c r="E472" s="139" t="s">
        <v>1038</v>
      </c>
      <c r="F472" s="139">
        <v>1653.8</v>
      </c>
      <c r="G472" s="139">
        <v>907.44</v>
      </c>
    </row>
    <row r="473" spans="1:7" x14ac:dyDescent="0.2">
      <c r="A473" s="139">
        <v>472</v>
      </c>
      <c r="B473" s="139" t="s">
        <v>146</v>
      </c>
      <c r="C473" s="139" t="s">
        <v>147</v>
      </c>
      <c r="D473" s="139" t="s">
        <v>619</v>
      </c>
      <c r="E473" s="139" t="s">
        <v>1038</v>
      </c>
      <c r="F473" s="139">
        <v>1653.8</v>
      </c>
      <c r="G473" s="139">
        <v>907.44</v>
      </c>
    </row>
    <row r="474" spans="1:7" x14ac:dyDescent="0.2">
      <c r="A474" s="139">
        <v>473</v>
      </c>
      <c r="B474" s="139" t="s">
        <v>146</v>
      </c>
      <c r="C474" s="139" t="s">
        <v>147</v>
      </c>
      <c r="D474" s="139" t="s">
        <v>620</v>
      </c>
      <c r="E474" s="139" t="s">
        <v>1038</v>
      </c>
      <c r="F474" s="139">
        <v>1653.8</v>
      </c>
      <c r="G474" s="139">
        <v>907.44</v>
      </c>
    </row>
    <row r="475" spans="1:7" x14ac:dyDescent="0.2">
      <c r="A475" s="139">
        <v>474</v>
      </c>
      <c r="B475" s="139" t="s">
        <v>146</v>
      </c>
      <c r="C475" s="139" t="s">
        <v>147</v>
      </c>
      <c r="D475" s="139" t="s">
        <v>621</v>
      </c>
      <c r="E475" s="139" t="s">
        <v>1038</v>
      </c>
      <c r="F475" s="139">
        <v>1653.8</v>
      </c>
      <c r="G475" s="139">
        <v>907.44</v>
      </c>
    </row>
    <row r="476" spans="1:7" x14ac:dyDescent="0.2">
      <c r="A476" s="139">
        <v>475</v>
      </c>
      <c r="B476" s="139" t="s">
        <v>146</v>
      </c>
      <c r="C476" s="139" t="s">
        <v>147</v>
      </c>
      <c r="D476" s="139" t="s">
        <v>622</v>
      </c>
      <c r="E476" s="139" t="s">
        <v>1038</v>
      </c>
      <c r="F476" s="139">
        <v>1653.8</v>
      </c>
      <c r="G476" s="139">
        <v>907.44</v>
      </c>
    </row>
    <row r="477" spans="1:7" x14ac:dyDescent="0.2">
      <c r="A477" s="139">
        <v>476</v>
      </c>
      <c r="B477" s="139" t="s">
        <v>146</v>
      </c>
      <c r="C477" s="139" t="s">
        <v>147</v>
      </c>
      <c r="D477" s="139" t="s">
        <v>623</v>
      </c>
      <c r="E477" s="139" t="s">
        <v>1038</v>
      </c>
      <c r="F477" s="139">
        <v>1653.8</v>
      </c>
      <c r="G477" s="139">
        <v>907.44</v>
      </c>
    </row>
    <row r="478" spans="1:7" x14ac:dyDescent="0.2">
      <c r="A478" s="139">
        <v>477</v>
      </c>
      <c r="B478" s="139" t="s">
        <v>146</v>
      </c>
      <c r="C478" s="139" t="s">
        <v>147</v>
      </c>
      <c r="D478" s="139" t="s">
        <v>624</v>
      </c>
      <c r="E478" s="139" t="s">
        <v>1038</v>
      </c>
      <c r="F478" s="139">
        <v>1653.8</v>
      </c>
      <c r="G478" s="139">
        <v>907.44</v>
      </c>
    </row>
    <row r="479" spans="1:7" x14ac:dyDescent="0.2">
      <c r="A479" s="139">
        <v>478</v>
      </c>
      <c r="B479" s="139" t="s">
        <v>146</v>
      </c>
      <c r="C479" s="139" t="s">
        <v>147</v>
      </c>
      <c r="D479" s="139" t="s">
        <v>625</v>
      </c>
      <c r="E479" s="139" t="s">
        <v>1038</v>
      </c>
      <c r="F479" s="139">
        <v>1653.8</v>
      </c>
      <c r="G479" s="139">
        <v>907.44</v>
      </c>
    </row>
    <row r="480" spans="1:7" x14ac:dyDescent="0.2">
      <c r="A480" s="139">
        <v>479</v>
      </c>
      <c r="B480" s="139" t="s">
        <v>146</v>
      </c>
      <c r="C480" s="139" t="s">
        <v>147</v>
      </c>
      <c r="D480" s="139" t="s">
        <v>626</v>
      </c>
      <c r="E480" s="139" t="s">
        <v>1038</v>
      </c>
      <c r="F480" s="139">
        <v>1653.8</v>
      </c>
      <c r="G480" s="139">
        <v>907.44</v>
      </c>
    </row>
    <row r="481" spans="1:7" x14ac:dyDescent="0.2">
      <c r="A481" s="139">
        <v>480</v>
      </c>
      <c r="B481" s="139" t="s">
        <v>146</v>
      </c>
      <c r="C481" s="139" t="s">
        <v>147</v>
      </c>
      <c r="D481" s="139" t="s">
        <v>627</v>
      </c>
      <c r="E481" s="139" t="s">
        <v>1038</v>
      </c>
      <c r="F481" s="139">
        <v>1653.8</v>
      </c>
      <c r="G481" s="139">
        <v>907.44</v>
      </c>
    </row>
    <row r="482" spans="1:7" x14ac:dyDescent="0.2">
      <c r="A482" s="139">
        <v>481</v>
      </c>
      <c r="B482" s="139" t="s">
        <v>146</v>
      </c>
      <c r="C482" s="139" t="s">
        <v>147</v>
      </c>
      <c r="D482" s="139" t="s">
        <v>628</v>
      </c>
      <c r="E482" s="139" t="s">
        <v>1038</v>
      </c>
      <c r="F482" s="139">
        <v>1653.8</v>
      </c>
      <c r="G482" s="139">
        <v>907.44</v>
      </c>
    </row>
    <row r="483" spans="1:7" x14ac:dyDescent="0.2">
      <c r="A483" s="139">
        <v>482</v>
      </c>
      <c r="B483" s="139" t="s">
        <v>146</v>
      </c>
      <c r="C483" s="139" t="s">
        <v>147</v>
      </c>
      <c r="D483" s="139" t="s">
        <v>629</v>
      </c>
      <c r="E483" s="139" t="s">
        <v>1038</v>
      </c>
      <c r="F483" s="139">
        <v>1653.8</v>
      </c>
      <c r="G483" s="139">
        <v>907.44</v>
      </c>
    </row>
    <row r="484" spans="1:7" x14ac:dyDescent="0.2">
      <c r="A484" s="139">
        <v>483</v>
      </c>
      <c r="B484" s="139" t="s">
        <v>146</v>
      </c>
      <c r="C484" s="139" t="s">
        <v>147</v>
      </c>
      <c r="D484" s="139" t="s">
        <v>630</v>
      </c>
      <c r="E484" s="139" t="s">
        <v>1038</v>
      </c>
      <c r="F484" s="139">
        <v>1653.8</v>
      </c>
      <c r="G484" s="139">
        <v>907.44</v>
      </c>
    </row>
    <row r="485" spans="1:7" x14ac:dyDescent="0.2">
      <c r="A485" s="139">
        <v>484</v>
      </c>
      <c r="B485" s="139" t="s">
        <v>146</v>
      </c>
      <c r="C485" s="139" t="s">
        <v>147</v>
      </c>
      <c r="D485" s="139" t="s">
        <v>631</v>
      </c>
      <c r="E485" s="139" t="s">
        <v>1038</v>
      </c>
      <c r="F485" s="139">
        <v>1653.8</v>
      </c>
      <c r="G485" s="139">
        <v>907.44</v>
      </c>
    </row>
    <row r="486" spans="1:7" x14ac:dyDescent="0.2">
      <c r="A486" s="139">
        <v>485</v>
      </c>
      <c r="B486" s="139" t="s">
        <v>146</v>
      </c>
      <c r="C486" s="139" t="s">
        <v>147</v>
      </c>
      <c r="D486" s="139" t="s">
        <v>632</v>
      </c>
      <c r="E486" s="139" t="s">
        <v>1038</v>
      </c>
      <c r="F486" s="139">
        <v>1653.8</v>
      </c>
      <c r="G486" s="139">
        <v>907.44</v>
      </c>
    </row>
    <row r="487" spans="1:7" x14ac:dyDescent="0.2">
      <c r="A487" s="139">
        <v>486</v>
      </c>
      <c r="B487" s="139" t="s">
        <v>146</v>
      </c>
      <c r="C487" s="139" t="s">
        <v>147</v>
      </c>
      <c r="D487" s="139" t="s">
        <v>633</v>
      </c>
      <c r="E487" s="139" t="s">
        <v>1038</v>
      </c>
      <c r="F487" s="139">
        <v>1653.8</v>
      </c>
      <c r="G487" s="139">
        <v>907.44</v>
      </c>
    </row>
    <row r="488" spans="1:7" x14ac:dyDescent="0.2">
      <c r="A488" s="139">
        <v>487</v>
      </c>
      <c r="B488" s="139" t="s">
        <v>146</v>
      </c>
      <c r="C488" s="139" t="s">
        <v>147</v>
      </c>
      <c r="D488" s="139" t="s">
        <v>634</v>
      </c>
      <c r="E488" s="139" t="s">
        <v>1038</v>
      </c>
      <c r="F488" s="139">
        <v>1653.8</v>
      </c>
      <c r="G488" s="139">
        <v>907.44</v>
      </c>
    </row>
    <row r="489" spans="1:7" x14ac:dyDescent="0.2">
      <c r="A489" s="139">
        <v>488</v>
      </c>
      <c r="B489" s="139" t="s">
        <v>146</v>
      </c>
      <c r="C489" s="139" t="s">
        <v>147</v>
      </c>
      <c r="D489" s="139" t="s">
        <v>635</v>
      </c>
      <c r="E489" s="139" t="s">
        <v>1038</v>
      </c>
      <c r="F489" s="139">
        <v>1653.8</v>
      </c>
      <c r="G489" s="139">
        <v>907.44</v>
      </c>
    </row>
    <row r="490" spans="1:7" x14ac:dyDescent="0.2">
      <c r="A490" s="139">
        <v>489</v>
      </c>
      <c r="B490" s="139" t="s">
        <v>146</v>
      </c>
      <c r="C490" s="139" t="s">
        <v>147</v>
      </c>
      <c r="D490" s="139" t="s">
        <v>636</v>
      </c>
      <c r="E490" s="139" t="s">
        <v>1038</v>
      </c>
      <c r="F490" s="139">
        <v>1653.8</v>
      </c>
      <c r="G490" s="139">
        <v>907.44</v>
      </c>
    </row>
    <row r="491" spans="1:7" x14ac:dyDescent="0.2">
      <c r="A491" s="139">
        <v>490</v>
      </c>
      <c r="B491" s="139" t="s">
        <v>146</v>
      </c>
      <c r="C491" s="139" t="s">
        <v>147</v>
      </c>
      <c r="D491" s="139" t="s">
        <v>637</v>
      </c>
      <c r="E491" s="139" t="s">
        <v>1038</v>
      </c>
      <c r="F491" s="139">
        <v>1653.8</v>
      </c>
      <c r="G491" s="139">
        <v>907.44</v>
      </c>
    </row>
    <row r="492" spans="1:7" x14ac:dyDescent="0.2">
      <c r="A492" s="139">
        <v>491</v>
      </c>
      <c r="B492" s="139" t="s">
        <v>146</v>
      </c>
      <c r="C492" s="139" t="s">
        <v>147</v>
      </c>
      <c r="D492" s="139" t="s">
        <v>638</v>
      </c>
      <c r="E492" s="139" t="s">
        <v>1038</v>
      </c>
      <c r="F492" s="139">
        <v>1653.8</v>
      </c>
      <c r="G492" s="139">
        <v>907.44</v>
      </c>
    </row>
    <row r="493" spans="1:7" x14ac:dyDescent="0.2">
      <c r="A493" s="139">
        <v>492</v>
      </c>
      <c r="B493" s="139" t="s">
        <v>146</v>
      </c>
      <c r="C493" s="139" t="s">
        <v>147</v>
      </c>
      <c r="D493" s="139" t="s">
        <v>639</v>
      </c>
      <c r="E493" s="139" t="s">
        <v>1038</v>
      </c>
      <c r="F493" s="139">
        <v>1653.8</v>
      </c>
      <c r="G493" s="139">
        <v>907.44</v>
      </c>
    </row>
    <row r="494" spans="1:7" x14ac:dyDescent="0.2">
      <c r="A494" s="139">
        <v>493</v>
      </c>
      <c r="B494" s="139" t="s">
        <v>146</v>
      </c>
      <c r="C494" s="139" t="s">
        <v>147</v>
      </c>
      <c r="D494" s="139" t="s">
        <v>640</v>
      </c>
      <c r="E494" s="139" t="s">
        <v>1038</v>
      </c>
      <c r="F494" s="139">
        <v>1653.8</v>
      </c>
      <c r="G494" s="139">
        <v>907.44</v>
      </c>
    </row>
    <row r="495" spans="1:7" x14ac:dyDescent="0.2">
      <c r="A495" s="139">
        <v>494</v>
      </c>
      <c r="B495" s="139" t="s">
        <v>146</v>
      </c>
      <c r="C495" s="139" t="s">
        <v>147</v>
      </c>
      <c r="D495" s="139" t="s">
        <v>641</v>
      </c>
      <c r="E495" s="139" t="s">
        <v>1038</v>
      </c>
      <c r="F495" s="139">
        <v>1653.8</v>
      </c>
      <c r="G495" s="139">
        <v>907.44</v>
      </c>
    </row>
    <row r="496" spans="1:7" x14ac:dyDescent="0.2">
      <c r="A496" s="139">
        <v>495</v>
      </c>
      <c r="B496" s="139" t="s">
        <v>146</v>
      </c>
      <c r="C496" s="139" t="s">
        <v>147</v>
      </c>
      <c r="D496" s="139" t="s">
        <v>642</v>
      </c>
      <c r="E496" s="139" t="s">
        <v>1038</v>
      </c>
      <c r="F496" s="139">
        <v>1653.8</v>
      </c>
      <c r="G496" s="139">
        <v>907.44</v>
      </c>
    </row>
    <row r="497" spans="1:7" x14ac:dyDescent="0.2">
      <c r="A497" s="139">
        <v>496</v>
      </c>
      <c r="B497" s="139" t="s">
        <v>146</v>
      </c>
      <c r="C497" s="139" t="s">
        <v>147</v>
      </c>
      <c r="D497" s="139" t="s">
        <v>643</v>
      </c>
      <c r="E497" s="139" t="s">
        <v>1038</v>
      </c>
      <c r="F497" s="139">
        <v>1653.8</v>
      </c>
      <c r="G497" s="139">
        <v>907.44</v>
      </c>
    </row>
    <row r="498" spans="1:7" x14ac:dyDescent="0.2">
      <c r="A498" s="139">
        <v>497</v>
      </c>
      <c r="B498" s="139" t="s">
        <v>146</v>
      </c>
      <c r="C498" s="139" t="s">
        <v>147</v>
      </c>
      <c r="D498" s="139" t="s">
        <v>644</v>
      </c>
      <c r="E498" s="139" t="s">
        <v>1038</v>
      </c>
      <c r="F498" s="139">
        <v>1653.8</v>
      </c>
      <c r="G498" s="139">
        <v>907.44</v>
      </c>
    </row>
    <row r="499" spans="1:7" x14ac:dyDescent="0.2">
      <c r="A499" s="139">
        <v>498</v>
      </c>
      <c r="B499" s="139" t="s">
        <v>146</v>
      </c>
      <c r="C499" s="139" t="s">
        <v>147</v>
      </c>
      <c r="D499" s="139" t="s">
        <v>645</v>
      </c>
      <c r="E499" s="139" t="s">
        <v>1038</v>
      </c>
      <c r="F499" s="139">
        <v>1653.8</v>
      </c>
      <c r="G499" s="139">
        <v>907.44</v>
      </c>
    </row>
    <row r="500" spans="1:7" x14ac:dyDescent="0.2">
      <c r="A500" s="139">
        <v>499</v>
      </c>
      <c r="B500" s="139" t="s">
        <v>146</v>
      </c>
      <c r="C500" s="139" t="s">
        <v>147</v>
      </c>
      <c r="D500" s="139" t="s">
        <v>646</v>
      </c>
      <c r="E500" s="139" t="s">
        <v>1038</v>
      </c>
      <c r="F500" s="139">
        <v>1653.8</v>
      </c>
      <c r="G500" s="139">
        <v>907.44</v>
      </c>
    </row>
    <row r="501" spans="1:7" x14ac:dyDescent="0.2">
      <c r="A501" s="139">
        <v>500</v>
      </c>
      <c r="B501" s="139" t="s">
        <v>146</v>
      </c>
      <c r="C501" s="139" t="s">
        <v>147</v>
      </c>
      <c r="D501" s="139" t="s">
        <v>647</v>
      </c>
      <c r="E501" s="139" t="s">
        <v>1038</v>
      </c>
      <c r="F501" s="139">
        <v>1653.8</v>
      </c>
      <c r="G501" s="139">
        <v>907.44</v>
      </c>
    </row>
    <row r="502" spans="1:7" x14ac:dyDescent="0.2">
      <c r="A502" s="139">
        <v>501</v>
      </c>
      <c r="B502" s="139" t="s">
        <v>146</v>
      </c>
      <c r="C502" s="139" t="s">
        <v>147</v>
      </c>
      <c r="D502" s="139" t="s">
        <v>648</v>
      </c>
      <c r="E502" s="139" t="s">
        <v>1038</v>
      </c>
      <c r="F502" s="139">
        <v>1653.8</v>
      </c>
      <c r="G502" s="139">
        <v>907.44</v>
      </c>
    </row>
    <row r="503" spans="1:7" x14ac:dyDescent="0.2">
      <c r="A503" s="139">
        <v>502</v>
      </c>
      <c r="B503" s="139" t="s">
        <v>146</v>
      </c>
      <c r="C503" s="139" t="s">
        <v>147</v>
      </c>
      <c r="D503" s="139" t="s">
        <v>649</v>
      </c>
      <c r="E503" s="139" t="s">
        <v>1038</v>
      </c>
      <c r="F503" s="139">
        <v>1653.8</v>
      </c>
      <c r="G503" s="139">
        <v>907.44</v>
      </c>
    </row>
    <row r="504" spans="1:7" x14ac:dyDescent="0.2">
      <c r="A504" s="139">
        <v>503</v>
      </c>
      <c r="B504" s="139" t="s">
        <v>146</v>
      </c>
      <c r="C504" s="139" t="s">
        <v>147</v>
      </c>
      <c r="D504" s="139" t="s">
        <v>650</v>
      </c>
      <c r="E504" s="139" t="s">
        <v>1038</v>
      </c>
      <c r="F504" s="139">
        <v>1653.8</v>
      </c>
      <c r="G504" s="139">
        <v>907.44</v>
      </c>
    </row>
    <row r="505" spans="1:7" x14ac:dyDescent="0.2">
      <c r="A505" s="139">
        <v>504</v>
      </c>
      <c r="B505" s="139" t="s">
        <v>146</v>
      </c>
      <c r="C505" s="139" t="s">
        <v>147</v>
      </c>
      <c r="D505" s="139" t="s">
        <v>651</v>
      </c>
      <c r="E505" s="139" t="s">
        <v>1038</v>
      </c>
      <c r="F505" s="139">
        <v>1653.8</v>
      </c>
      <c r="G505" s="139">
        <v>907.44</v>
      </c>
    </row>
    <row r="506" spans="1:7" x14ac:dyDescent="0.2">
      <c r="A506" s="139">
        <v>505</v>
      </c>
      <c r="B506" s="139" t="s">
        <v>146</v>
      </c>
      <c r="C506" s="139" t="s">
        <v>147</v>
      </c>
      <c r="D506" s="139" t="s">
        <v>652</v>
      </c>
      <c r="E506" s="139" t="s">
        <v>1038</v>
      </c>
      <c r="F506" s="139">
        <v>1653.8</v>
      </c>
      <c r="G506" s="139">
        <v>907.44</v>
      </c>
    </row>
    <row r="507" spans="1:7" x14ac:dyDescent="0.2">
      <c r="A507" s="139">
        <v>506</v>
      </c>
      <c r="B507" s="139" t="s">
        <v>146</v>
      </c>
      <c r="C507" s="139" t="s">
        <v>147</v>
      </c>
      <c r="D507" s="139" t="s">
        <v>653</v>
      </c>
      <c r="E507" s="139" t="s">
        <v>1038</v>
      </c>
      <c r="F507" s="139">
        <v>1653.8</v>
      </c>
      <c r="G507" s="139">
        <v>907.44</v>
      </c>
    </row>
    <row r="508" spans="1:7" x14ac:dyDescent="0.2">
      <c r="A508" s="139">
        <v>507</v>
      </c>
      <c r="B508" s="139" t="s">
        <v>146</v>
      </c>
      <c r="C508" s="139" t="s">
        <v>147</v>
      </c>
      <c r="D508" s="139" t="s">
        <v>654</v>
      </c>
      <c r="E508" s="139" t="s">
        <v>1038</v>
      </c>
      <c r="F508" s="139">
        <v>1653.8</v>
      </c>
      <c r="G508" s="139">
        <v>907.44</v>
      </c>
    </row>
    <row r="509" spans="1:7" x14ac:dyDescent="0.2">
      <c r="A509" s="139">
        <v>508</v>
      </c>
      <c r="B509" s="139" t="s">
        <v>146</v>
      </c>
      <c r="C509" s="139" t="s">
        <v>147</v>
      </c>
      <c r="D509" s="139" t="s">
        <v>655</v>
      </c>
      <c r="E509" s="139" t="s">
        <v>1038</v>
      </c>
      <c r="F509" s="139">
        <v>1653.8</v>
      </c>
      <c r="G509" s="139">
        <v>907.44</v>
      </c>
    </row>
    <row r="510" spans="1:7" x14ac:dyDescent="0.2">
      <c r="A510" s="139">
        <v>509</v>
      </c>
      <c r="B510" s="139" t="s">
        <v>146</v>
      </c>
      <c r="C510" s="139" t="s">
        <v>147</v>
      </c>
      <c r="D510" s="139" t="s">
        <v>656</v>
      </c>
      <c r="E510" s="139" t="s">
        <v>1038</v>
      </c>
      <c r="F510" s="139">
        <v>1653.8</v>
      </c>
      <c r="G510" s="139">
        <v>907.44</v>
      </c>
    </row>
    <row r="511" spans="1:7" x14ac:dyDescent="0.2">
      <c r="A511" s="139">
        <v>510</v>
      </c>
      <c r="B511" s="139" t="s">
        <v>146</v>
      </c>
      <c r="C511" s="139" t="s">
        <v>147</v>
      </c>
      <c r="D511" s="139" t="s">
        <v>657</v>
      </c>
      <c r="E511" s="139" t="s">
        <v>1038</v>
      </c>
      <c r="F511" s="139">
        <v>1653.8</v>
      </c>
      <c r="G511" s="139">
        <v>907.44</v>
      </c>
    </row>
    <row r="512" spans="1:7" x14ac:dyDescent="0.2">
      <c r="A512" s="139">
        <v>511</v>
      </c>
      <c r="B512" s="139" t="s">
        <v>146</v>
      </c>
      <c r="C512" s="139" t="s">
        <v>147</v>
      </c>
      <c r="D512" s="139" t="s">
        <v>658</v>
      </c>
      <c r="E512" s="139" t="s">
        <v>1038</v>
      </c>
      <c r="F512" s="139">
        <v>1653.8</v>
      </c>
      <c r="G512" s="139">
        <v>907.44</v>
      </c>
    </row>
    <row r="513" spans="1:7" x14ac:dyDescent="0.2">
      <c r="A513" s="139">
        <v>512</v>
      </c>
      <c r="B513" s="139" t="s">
        <v>146</v>
      </c>
      <c r="C513" s="139" t="s">
        <v>147</v>
      </c>
      <c r="D513" s="139" t="s">
        <v>659</v>
      </c>
      <c r="E513" s="139" t="s">
        <v>1038</v>
      </c>
      <c r="F513" s="139">
        <v>1653.8</v>
      </c>
      <c r="G513" s="139">
        <v>907.44</v>
      </c>
    </row>
    <row r="514" spans="1:7" x14ac:dyDescent="0.2">
      <c r="A514" s="139">
        <v>513</v>
      </c>
      <c r="B514" s="139" t="s">
        <v>146</v>
      </c>
      <c r="C514" s="139" t="s">
        <v>147</v>
      </c>
      <c r="D514" s="139" t="s">
        <v>660</v>
      </c>
      <c r="E514" s="139" t="s">
        <v>1038</v>
      </c>
      <c r="F514" s="139">
        <v>1653.8</v>
      </c>
      <c r="G514" s="139">
        <v>907.44</v>
      </c>
    </row>
    <row r="515" spans="1:7" x14ac:dyDescent="0.2">
      <c r="A515" s="139">
        <v>514</v>
      </c>
      <c r="B515" s="139" t="s">
        <v>146</v>
      </c>
      <c r="C515" s="139" t="s">
        <v>147</v>
      </c>
      <c r="D515" s="139" t="s">
        <v>661</v>
      </c>
      <c r="E515" s="139" t="s">
        <v>1038</v>
      </c>
      <c r="F515" s="139">
        <v>1653.8</v>
      </c>
      <c r="G515" s="139">
        <v>907.44</v>
      </c>
    </row>
    <row r="516" spans="1:7" x14ac:dyDescent="0.2">
      <c r="A516" s="139">
        <v>515</v>
      </c>
      <c r="B516" s="139" t="s">
        <v>146</v>
      </c>
      <c r="C516" s="139" t="s">
        <v>147</v>
      </c>
      <c r="D516" s="139" t="s">
        <v>662</v>
      </c>
      <c r="E516" s="139" t="s">
        <v>1038</v>
      </c>
      <c r="F516" s="139">
        <v>1653.8</v>
      </c>
      <c r="G516" s="139">
        <v>907.44</v>
      </c>
    </row>
    <row r="517" spans="1:7" x14ac:dyDescent="0.2">
      <c r="A517" s="139">
        <v>516</v>
      </c>
      <c r="B517" s="139" t="s">
        <v>146</v>
      </c>
      <c r="C517" s="139" t="s">
        <v>147</v>
      </c>
      <c r="D517" s="139" t="s">
        <v>663</v>
      </c>
      <c r="E517" s="139" t="s">
        <v>1038</v>
      </c>
      <c r="F517" s="139">
        <v>1653.8</v>
      </c>
      <c r="G517" s="139">
        <v>907.44</v>
      </c>
    </row>
    <row r="518" spans="1:7" x14ac:dyDescent="0.2">
      <c r="A518" s="139">
        <v>517</v>
      </c>
      <c r="B518" s="139" t="s">
        <v>146</v>
      </c>
      <c r="C518" s="139" t="s">
        <v>147</v>
      </c>
      <c r="D518" s="139" t="s">
        <v>664</v>
      </c>
      <c r="E518" s="139" t="s">
        <v>1038</v>
      </c>
      <c r="F518" s="139">
        <v>1653.8</v>
      </c>
      <c r="G518" s="139">
        <v>907.44</v>
      </c>
    </row>
    <row r="519" spans="1:7" x14ac:dyDescent="0.2">
      <c r="A519" s="139">
        <v>518</v>
      </c>
      <c r="B519" s="139" t="s">
        <v>146</v>
      </c>
      <c r="C519" s="139" t="s">
        <v>147</v>
      </c>
      <c r="D519" s="139" t="s">
        <v>665</v>
      </c>
      <c r="E519" s="139" t="s">
        <v>1038</v>
      </c>
      <c r="F519" s="139">
        <v>1653.8</v>
      </c>
      <c r="G519" s="139">
        <v>907.44</v>
      </c>
    </row>
    <row r="520" spans="1:7" x14ac:dyDescent="0.2">
      <c r="A520" s="139">
        <v>519</v>
      </c>
      <c r="B520" s="139" t="s">
        <v>146</v>
      </c>
      <c r="C520" s="139" t="s">
        <v>147</v>
      </c>
      <c r="D520" s="139" t="s">
        <v>666</v>
      </c>
      <c r="E520" s="139" t="s">
        <v>1038</v>
      </c>
      <c r="F520" s="139">
        <v>1653.8</v>
      </c>
      <c r="G520" s="139">
        <v>907.44</v>
      </c>
    </row>
    <row r="521" spans="1:7" x14ac:dyDescent="0.2">
      <c r="A521" s="139">
        <v>520</v>
      </c>
      <c r="B521" s="139" t="s">
        <v>146</v>
      </c>
      <c r="C521" s="139" t="s">
        <v>147</v>
      </c>
      <c r="D521" s="139" t="s">
        <v>667</v>
      </c>
      <c r="E521" s="139" t="s">
        <v>1038</v>
      </c>
      <c r="F521" s="139">
        <v>1653.8</v>
      </c>
      <c r="G521" s="139">
        <v>907.44</v>
      </c>
    </row>
    <row r="522" spans="1:7" x14ac:dyDescent="0.2">
      <c r="A522" s="139">
        <v>521</v>
      </c>
      <c r="B522" s="139" t="s">
        <v>146</v>
      </c>
      <c r="C522" s="139" t="s">
        <v>147</v>
      </c>
      <c r="D522" s="139" t="s">
        <v>668</v>
      </c>
      <c r="E522" s="139" t="s">
        <v>1038</v>
      </c>
      <c r="F522" s="139">
        <v>1653.8</v>
      </c>
      <c r="G522" s="139">
        <v>907.44</v>
      </c>
    </row>
    <row r="523" spans="1:7" x14ac:dyDescent="0.2">
      <c r="A523" s="139">
        <v>522</v>
      </c>
      <c r="B523" s="139" t="s">
        <v>146</v>
      </c>
      <c r="C523" s="139" t="s">
        <v>147</v>
      </c>
      <c r="D523" s="139" t="s">
        <v>669</v>
      </c>
      <c r="E523" s="139" t="s">
        <v>1038</v>
      </c>
      <c r="F523" s="139">
        <v>1653.8</v>
      </c>
      <c r="G523" s="139">
        <v>907.44</v>
      </c>
    </row>
    <row r="524" spans="1:7" x14ac:dyDescent="0.2">
      <c r="A524" s="139">
        <v>523</v>
      </c>
      <c r="B524" s="139" t="s">
        <v>146</v>
      </c>
      <c r="C524" s="139" t="s">
        <v>147</v>
      </c>
      <c r="D524" s="139" t="s">
        <v>670</v>
      </c>
      <c r="E524" s="139" t="s">
        <v>1038</v>
      </c>
      <c r="F524" s="139">
        <v>1653.8</v>
      </c>
      <c r="G524" s="139">
        <v>907.44</v>
      </c>
    </row>
    <row r="525" spans="1:7" x14ac:dyDescent="0.2">
      <c r="A525" s="139">
        <v>524</v>
      </c>
      <c r="B525" s="139" t="s">
        <v>146</v>
      </c>
      <c r="C525" s="139" t="s">
        <v>147</v>
      </c>
      <c r="D525" s="139" t="s">
        <v>671</v>
      </c>
      <c r="E525" s="139" t="s">
        <v>1038</v>
      </c>
      <c r="F525" s="139">
        <v>1653.8</v>
      </c>
      <c r="G525" s="139">
        <v>907.44</v>
      </c>
    </row>
    <row r="526" spans="1:7" x14ac:dyDescent="0.2">
      <c r="A526" s="139">
        <v>525</v>
      </c>
      <c r="B526" s="139" t="s">
        <v>146</v>
      </c>
      <c r="C526" s="139" t="s">
        <v>147</v>
      </c>
      <c r="D526" s="139" t="s">
        <v>672</v>
      </c>
      <c r="E526" s="139" t="s">
        <v>1038</v>
      </c>
      <c r="F526" s="139">
        <v>1653.8</v>
      </c>
      <c r="G526" s="139">
        <v>907.44</v>
      </c>
    </row>
    <row r="527" spans="1:7" x14ac:dyDescent="0.2">
      <c r="A527" s="139">
        <v>526</v>
      </c>
      <c r="B527" s="139" t="s">
        <v>146</v>
      </c>
      <c r="C527" s="139" t="s">
        <v>147</v>
      </c>
      <c r="D527" s="139" t="s">
        <v>673</v>
      </c>
      <c r="E527" s="139" t="s">
        <v>1038</v>
      </c>
      <c r="F527" s="139">
        <v>1653.8</v>
      </c>
      <c r="G527" s="139">
        <v>907.44</v>
      </c>
    </row>
    <row r="528" spans="1:7" x14ac:dyDescent="0.2">
      <c r="A528" s="139">
        <v>527</v>
      </c>
      <c r="B528" s="139" t="s">
        <v>146</v>
      </c>
      <c r="C528" s="139" t="s">
        <v>147</v>
      </c>
      <c r="D528" s="139" t="s">
        <v>674</v>
      </c>
      <c r="E528" s="139" t="s">
        <v>1038</v>
      </c>
      <c r="F528" s="139">
        <v>1653.8</v>
      </c>
      <c r="G528" s="139">
        <v>907.44</v>
      </c>
    </row>
    <row r="529" spans="1:7" x14ac:dyDescent="0.2">
      <c r="A529" s="139">
        <v>528</v>
      </c>
      <c r="B529" s="139" t="s">
        <v>146</v>
      </c>
      <c r="C529" s="139" t="s">
        <v>147</v>
      </c>
      <c r="D529" s="139" t="s">
        <v>675</v>
      </c>
      <c r="E529" s="139" t="s">
        <v>1038</v>
      </c>
      <c r="F529" s="139">
        <v>1653.8</v>
      </c>
      <c r="G529" s="139">
        <v>907.44</v>
      </c>
    </row>
    <row r="530" spans="1:7" x14ac:dyDescent="0.2">
      <c r="A530" s="139">
        <v>529</v>
      </c>
      <c r="B530" s="139" t="s">
        <v>146</v>
      </c>
      <c r="C530" s="139" t="s">
        <v>147</v>
      </c>
      <c r="D530" s="139" t="s">
        <v>676</v>
      </c>
      <c r="E530" s="139" t="s">
        <v>1038</v>
      </c>
      <c r="F530" s="139">
        <v>1653.8</v>
      </c>
      <c r="G530" s="139">
        <v>907.44</v>
      </c>
    </row>
    <row r="531" spans="1:7" x14ac:dyDescent="0.2">
      <c r="A531" s="139">
        <v>530</v>
      </c>
      <c r="B531" s="139" t="s">
        <v>146</v>
      </c>
      <c r="C531" s="139" t="s">
        <v>147</v>
      </c>
      <c r="D531" s="139" t="s">
        <v>677</v>
      </c>
      <c r="E531" s="139" t="s">
        <v>1038</v>
      </c>
      <c r="F531" s="139">
        <v>1653.8</v>
      </c>
      <c r="G531" s="139">
        <v>907.44</v>
      </c>
    </row>
    <row r="532" spans="1:7" x14ac:dyDescent="0.2">
      <c r="A532" s="139">
        <v>531</v>
      </c>
      <c r="B532" s="139" t="s">
        <v>146</v>
      </c>
      <c r="C532" s="139" t="s">
        <v>147</v>
      </c>
      <c r="D532" s="139" t="s">
        <v>678</v>
      </c>
      <c r="E532" s="139" t="s">
        <v>1038</v>
      </c>
      <c r="F532" s="139">
        <v>1653.8</v>
      </c>
      <c r="G532" s="139">
        <v>907.44</v>
      </c>
    </row>
    <row r="533" spans="1:7" x14ac:dyDescent="0.2">
      <c r="A533" s="139">
        <v>532</v>
      </c>
      <c r="B533" s="139" t="s">
        <v>146</v>
      </c>
      <c r="C533" s="139" t="s">
        <v>147</v>
      </c>
      <c r="D533" s="139" t="s">
        <v>679</v>
      </c>
      <c r="E533" s="139" t="s">
        <v>1039</v>
      </c>
      <c r="F533" s="139">
        <v>1653.8</v>
      </c>
      <c r="G533" s="139">
        <v>907.44</v>
      </c>
    </row>
    <row r="534" spans="1:7" x14ac:dyDescent="0.2">
      <c r="A534" s="139">
        <v>533</v>
      </c>
      <c r="B534" s="139" t="s">
        <v>146</v>
      </c>
      <c r="C534" s="139" t="s">
        <v>147</v>
      </c>
      <c r="D534" s="139" t="s">
        <v>680</v>
      </c>
      <c r="E534" s="139" t="s">
        <v>1039</v>
      </c>
      <c r="F534" s="139">
        <v>1653.8</v>
      </c>
      <c r="G534" s="139">
        <v>907.44</v>
      </c>
    </row>
    <row r="535" spans="1:7" x14ac:dyDescent="0.2">
      <c r="A535" s="139">
        <v>534</v>
      </c>
      <c r="B535" s="139" t="s">
        <v>146</v>
      </c>
      <c r="C535" s="139" t="s">
        <v>147</v>
      </c>
      <c r="D535" s="139" t="s">
        <v>681</v>
      </c>
      <c r="E535" s="139" t="s">
        <v>1039</v>
      </c>
      <c r="F535" s="139">
        <v>1653.8</v>
      </c>
      <c r="G535" s="139">
        <v>907.44</v>
      </c>
    </row>
    <row r="536" spans="1:7" x14ac:dyDescent="0.2">
      <c r="A536" s="139">
        <v>535</v>
      </c>
      <c r="B536" s="139" t="s">
        <v>146</v>
      </c>
      <c r="C536" s="139" t="s">
        <v>147</v>
      </c>
      <c r="D536" s="139" t="s">
        <v>682</v>
      </c>
      <c r="E536" s="139" t="s">
        <v>1039</v>
      </c>
      <c r="F536" s="139">
        <v>1653.8</v>
      </c>
      <c r="G536" s="139">
        <v>907.44</v>
      </c>
    </row>
    <row r="537" spans="1:7" x14ac:dyDescent="0.2">
      <c r="A537" s="139">
        <v>536</v>
      </c>
      <c r="B537" s="139" t="s">
        <v>146</v>
      </c>
      <c r="C537" s="139" t="s">
        <v>147</v>
      </c>
      <c r="D537" s="139" t="s">
        <v>683</v>
      </c>
      <c r="E537" s="139" t="s">
        <v>1039</v>
      </c>
      <c r="F537" s="139">
        <v>1653.8</v>
      </c>
      <c r="G537" s="139">
        <v>907.44</v>
      </c>
    </row>
    <row r="538" spans="1:7" x14ac:dyDescent="0.2">
      <c r="A538" s="139">
        <v>537</v>
      </c>
      <c r="B538" s="139" t="s">
        <v>146</v>
      </c>
      <c r="C538" s="139" t="s">
        <v>147</v>
      </c>
      <c r="D538" s="139" t="s">
        <v>684</v>
      </c>
      <c r="E538" s="139" t="s">
        <v>1039</v>
      </c>
      <c r="F538" s="139">
        <v>1653.8</v>
      </c>
      <c r="G538" s="139">
        <v>907.44</v>
      </c>
    </row>
    <row r="539" spans="1:7" x14ac:dyDescent="0.2">
      <c r="A539" s="139">
        <v>538</v>
      </c>
      <c r="B539" s="139" t="s">
        <v>146</v>
      </c>
      <c r="C539" s="139" t="s">
        <v>147</v>
      </c>
      <c r="D539" s="139" t="s">
        <v>685</v>
      </c>
      <c r="E539" s="139" t="s">
        <v>1039</v>
      </c>
      <c r="F539" s="139">
        <v>1653.8</v>
      </c>
      <c r="G539" s="139">
        <v>907.44</v>
      </c>
    </row>
    <row r="540" spans="1:7" x14ac:dyDescent="0.2">
      <c r="A540" s="139">
        <v>539</v>
      </c>
      <c r="B540" s="139" t="s">
        <v>146</v>
      </c>
      <c r="C540" s="139" t="s">
        <v>147</v>
      </c>
      <c r="D540" s="139" t="s">
        <v>686</v>
      </c>
      <c r="E540" s="139" t="s">
        <v>1039</v>
      </c>
      <c r="F540" s="139">
        <v>1653.8</v>
      </c>
      <c r="G540" s="139">
        <v>907.44</v>
      </c>
    </row>
    <row r="541" spans="1:7" x14ac:dyDescent="0.2">
      <c r="A541" s="139">
        <v>540</v>
      </c>
      <c r="B541" s="139" t="s">
        <v>146</v>
      </c>
      <c r="C541" s="139" t="s">
        <v>147</v>
      </c>
      <c r="D541" s="139" t="s">
        <v>687</v>
      </c>
      <c r="E541" s="139" t="s">
        <v>1039</v>
      </c>
      <c r="F541" s="139">
        <v>1653.8</v>
      </c>
      <c r="G541" s="139">
        <v>907.44</v>
      </c>
    </row>
    <row r="542" spans="1:7" x14ac:dyDescent="0.2">
      <c r="A542" s="139">
        <v>541</v>
      </c>
      <c r="B542" s="139" t="s">
        <v>146</v>
      </c>
      <c r="C542" s="139" t="s">
        <v>147</v>
      </c>
      <c r="D542" s="139" t="s">
        <v>688</v>
      </c>
      <c r="E542" s="139" t="s">
        <v>1039</v>
      </c>
      <c r="F542" s="139">
        <v>1653.8</v>
      </c>
      <c r="G542" s="139">
        <v>907.44</v>
      </c>
    </row>
    <row r="543" spans="1:7" x14ac:dyDescent="0.2">
      <c r="A543" s="139">
        <v>542</v>
      </c>
      <c r="B543" s="139" t="s">
        <v>146</v>
      </c>
      <c r="C543" s="139" t="s">
        <v>147</v>
      </c>
      <c r="D543" s="139" t="s">
        <v>689</v>
      </c>
      <c r="E543" s="139" t="s">
        <v>1039</v>
      </c>
      <c r="F543" s="139">
        <v>1653.8</v>
      </c>
      <c r="G543" s="139">
        <v>907.44</v>
      </c>
    </row>
    <row r="544" spans="1:7" x14ac:dyDescent="0.2">
      <c r="A544" s="139">
        <v>543</v>
      </c>
      <c r="B544" s="139" t="s">
        <v>146</v>
      </c>
      <c r="C544" s="139" t="s">
        <v>147</v>
      </c>
      <c r="D544" s="139" t="s">
        <v>690</v>
      </c>
      <c r="E544" s="139" t="s">
        <v>1039</v>
      </c>
      <c r="F544" s="139">
        <v>1653.8</v>
      </c>
      <c r="G544" s="139">
        <v>907.44</v>
      </c>
    </row>
    <row r="545" spans="1:7" x14ac:dyDescent="0.2">
      <c r="A545" s="139">
        <v>544</v>
      </c>
      <c r="B545" s="139" t="s">
        <v>146</v>
      </c>
      <c r="C545" s="139" t="s">
        <v>147</v>
      </c>
      <c r="D545" s="139" t="s">
        <v>691</v>
      </c>
      <c r="E545" s="139" t="s">
        <v>1039</v>
      </c>
      <c r="F545" s="139">
        <v>1653.8</v>
      </c>
      <c r="G545" s="139">
        <v>907.44</v>
      </c>
    </row>
    <row r="546" spans="1:7" x14ac:dyDescent="0.2">
      <c r="A546" s="139">
        <v>545</v>
      </c>
      <c r="B546" s="139" t="s">
        <v>146</v>
      </c>
      <c r="C546" s="139" t="s">
        <v>147</v>
      </c>
      <c r="D546" s="139" t="s">
        <v>692</v>
      </c>
      <c r="E546" s="139" t="s">
        <v>1039</v>
      </c>
      <c r="F546" s="139">
        <v>1653.8</v>
      </c>
      <c r="G546" s="139">
        <v>907.44</v>
      </c>
    </row>
    <row r="547" spans="1:7" x14ac:dyDescent="0.2">
      <c r="A547" s="139">
        <v>546</v>
      </c>
      <c r="B547" s="139" t="s">
        <v>146</v>
      </c>
      <c r="C547" s="139" t="s">
        <v>147</v>
      </c>
      <c r="D547" s="139" t="s">
        <v>693</v>
      </c>
      <c r="E547" s="139" t="s">
        <v>1039</v>
      </c>
      <c r="F547" s="139">
        <v>1653.8</v>
      </c>
      <c r="G547" s="139">
        <v>907.44</v>
      </c>
    </row>
    <row r="548" spans="1:7" x14ac:dyDescent="0.2">
      <c r="A548" s="139">
        <v>547</v>
      </c>
      <c r="B548" s="139" t="s">
        <v>146</v>
      </c>
      <c r="C548" s="139" t="s">
        <v>147</v>
      </c>
      <c r="D548" s="139" t="s">
        <v>694</v>
      </c>
      <c r="E548" s="139" t="s">
        <v>1039</v>
      </c>
      <c r="F548" s="139">
        <v>1653.8</v>
      </c>
      <c r="G548" s="139">
        <v>907.44</v>
      </c>
    </row>
    <row r="549" spans="1:7" x14ac:dyDescent="0.2">
      <c r="A549" s="139">
        <v>548</v>
      </c>
      <c r="B549" s="139" t="s">
        <v>146</v>
      </c>
      <c r="C549" s="139" t="s">
        <v>147</v>
      </c>
      <c r="D549" s="139" t="s">
        <v>695</v>
      </c>
      <c r="E549" s="139" t="s">
        <v>1039</v>
      </c>
      <c r="F549" s="139">
        <v>1653.8</v>
      </c>
      <c r="G549" s="139">
        <v>907.44</v>
      </c>
    </row>
    <row r="550" spans="1:7" x14ac:dyDescent="0.2">
      <c r="A550" s="139">
        <v>549</v>
      </c>
      <c r="B550" s="139" t="s">
        <v>146</v>
      </c>
      <c r="C550" s="139" t="s">
        <v>147</v>
      </c>
      <c r="D550" s="139" t="s">
        <v>696</v>
      </c>
      <c r="E550" s="139" t="s">
        <v>1039</v>
      </c>
      <c r="F550" s="139">
        <v>1653.8</v>
      </c>
      <c r="G550" s="139">
        <v>907.44</v>
      </c>
    </row>
    <row r="551" spans="1:7" x14ac:dyDescent="0.2">
      <c r="A551" s="139">
        <v>550</v>
      </c>
      <c r="B551" s="139" t="s">
        <v>146</v>
      </c>
      <c r="C551" s="139" t="s">
        <v>147</v>
      </c>
      <c r="D551" s="139" t="s">
        <v>697</v>
      </c>
      <c r="E551" s="139" t="s">
        <v>1039</v>
      </c>
      <c r="F551" s="139">
        <v>1653.8</v>
      </c>
      <c r="G551" s="139">
        <v>907.44</v>
      </c>
    </row>
    <row r="552" spans="1:7" x14ac:dyDescent="0.2">
      <c r="A552" s="139">
        <v>551</v>
      </c>
      <c r="B552" s="139" t="s">
        <v>146</v>
      </c>
      <c r="C552" s="139" t="s">
        <v>147</v>
      </c>
      <c r="D552" s="139" t="s">
        <v>698</v>
      </c>
      <c r="E552" s="139" t="s">
        <v>1039</v>
      </c>
      <c r="F552" s="139">
        <v>1653.8</v>
      </c>
      <c r="G552" s="139">
        <v>907.44</v>
      </c>
    </row>
    <row r="553" spans="1:7" x14ac:dyDescent="0.2">
      <c r="A553" s="139">
        <v>552</v>
      </c>
      <c r="B553" s="139" t="s">
        <v>146</v>
      </c>
      <c r="C553" s="139" t="s">
        <v>147</v>
      </c>
      <c r="D553" s="139" t="s">
        <v>699</v>
      </c>
      <c r="E553" s="139" t="s">
        <v>1039</v>
      </c>
      <c r="F553" s="139">
        <v>1653.8</v>
      </c>
      <c r="G553" s="139">
        <v>907.44</v>
      </c>
    </row>
    <row r="554" spans="1:7" x14ac:dyDescent="0.2">
      <c r="A554" s="139">
        <v>553</v>
      </c>
      <c r="B554" s="139" t="s">
        <v>146</v>
      </c>
      <c r="C554" s="139" t="s">
        <v>147</v>
      </c>
      <c r="D554" s="139" t="s">
        <v>700</v>
      </c>
      <c r="E554" s="139" t="s">
        <v>1039</v>
      </c>
      <c r="F554" s="139">
        <v>1653.8</v>
      </c>
      <c r="G554" s="139">
        <v>907.44</v>
      </c>
    </row>
    <row r="555" spans="1:7" x14ac:dyDescent="0.2">
      <c r="A555" s="139">
        <v>554</v>
      </c>
      <c r="B555" s="139" t="s">
        <v>146</v>
      </c>
      <c r="C555" s="139" t="s">
        <v>147</v>
      </c>
      <c r="D555" s="139" t="s">
        <v>701</v>
      </c>
      <c r="E555" s="139" t="s">
        <v>1039</v>
      </c>
      <c r="F555" s="139">
        <v>1653.8</v>
      </c>
      <c r="G555" s="139">
        <v>907.44</v>
      </c>
    </row>
    <row r="556" spans="1:7" x14ac:dyDescent="0.2">
      <c r="A556" s="139">
        <v>555</v>
      </c>
      <c r="B556" s="139" t="s">
        <v>146</v>
      </c>
      <c r="C556" s="139" t="s">
        <v>147</v>
      </c>
      <c r="D556" s="139" t="s">
        <v>702</v>
      </c>
      <c r="E556" s="139" t="s">
        <v>1039</v>
      </c>
      <c r="F556" s="139">
        <v>1653.8</v>
      </c>
      <c r="G556" s="139">
        <v>907.44</v>
      </c>
    </row>
    <row r="557" spans="1:7" x14ac:dyDescent="0.2">
      <c r="A557" s="139">
        <v>556</v>
      </c>
      <c r="B557" s="139" t="s">
        <v>146</v>
      </c>
      <c r="C557" s="139" t="s">
        <v>147</v>
      </c>
      <c r="D557" s="139" t="s">
        <v>703</v>
      </c>
      <c r="E557" s="139" t="s">
        <v>1039</v>
      </c>
      <c r="F557" s="139">
        <v>1653.8</v>
      </c>
      <c r="G557" s="139">
        <v>907.44</v>
      </c>
    </row>
    <row r="558" spans="1:7" x14ac:dyDescent="0.2">
      <c r="A558" s="139">
        <v>557</v>
      </c>
      <c r="B558" s="139" t="s">
        <v>146</v>
      </c>
      <c r="C558" s="139" t="s">
        <v>147</v>
      </c>
      <c r="D558" s="139" t="s">
        <v>704</v>
      </c>
      <c r="E558" s="139" t="s">
        <v>1039</v>
      </c>
      <c r="F558" s="139">
        <v>1653.8</v>
      </c>
      <c r="G558" s="139">
        <v>907.44</v>
      </c>
    </row>
    <row r="559" spans="1:7" x14ac:dyDescent="0.2">
      <c r="A559" s="139">
        <v>558</v>
      </c>
      <c r="B559" s="139" t="s">
        <v>146</v>
      </c>
      <c r="C559" s="139" t="s">
        <v>147</v>
      </c>
      <c r="D559" s="139" t="s">
        <v>705</v>
      </c>
      <c r="E559" s="139" t="s">
        <v>1039</v>
      </c>
      <c r="F559" s="139">
        <v>1653.8</v>
      </c>
      <c r="G559" s="139">
        <v>907.44</v>
      </c>
    </row>
    <row r="560" spans="1:7" x14ac:dyDescent="0.2">
      <c r="A560" s="139">
        <v>559</v>
      </c>
      <c r="B560" s="139" t="s">
        <v>146</v>
      </c>
      <c r="C560" s="139" t="s">
        <v>147</v>
      </c>
      <c r="D560" s="139" t="s">
        <v>706</v>
      </c>
      <c r="E560" s="139" t="s">
        <v>1039</v>
      </c>
      <c r="F560" s="139">
        <v>1653.8</v>
      </c>
      <c r="G560" s="139">
        <v>907.44</v>
      </c>
    </row>
    <row r="561" spans="1:7" x14ac:dyDescent="0.2">
      <c r="A561" s="139">
        <v>560</v>
      </c>
      <c r="B561" s="139" t="s">
        <v>146</v>
      </c>
      <c r="C561" s="139" t="s">
        <v>147</v>
      </c>
      <c r="D561" s="139" t="s">
        <v>707</v>
      </c>
      <c r="E561" s="139" t="s">
        <v>1039</v>
      </c>
      <c r="F561" s="139">
        <v>1653.8</v>
      </c>
      <c r="G561" s="139">
        <v>907.44</v>
      </c>
    </row>
    <row r="562" spans="1:7" x14ac:dyDescent="0.2">
      <c r="A562" s="139">
        <v>561</v>
      </c>
      <c r="B562" s="139" t="s">
        <v>146</v>
      </c>
      <c r="C562" s="139" t="s">
        <v>147</v>
      </c>
      <c r="D562" s="139" t="s">
        <v>708</v>
      </c>
      <c r="E562" s="139" t="s">
        <v>1039</v>
      </c>
      <c r="F562" s="139">
        <v>1653.8</v>
      </c>
      <c r="G562" s="139">
        <v>907.44</v>
      </c>
    </row>
    <row r="563" spans="1:7" x14ac:dyDescent="0.2">
      <c r="A563" s="139">
        <v>562</v>
      </c>
      <c r="B563" s="139" t="s">
        <v>146</v>
      </c>
      <c r="C563" s="139" t="s">
        <v>147</v>
      </c>
      <c r="D563" s="139" t="s">
        <v>709</v>
      </c>
      <c r="E563" s="139" t="s">
        <v>1039</v>
      </c>
      <c r="F563" s="139">
        <v>1653.8</v>
      </c>
      <c r="G563" s="139">
        <v>907.44</v>
      </c>
    </row>
    <row r="564" spans="1:7" x14ac:dyDescent="0.2">
      <c r="A564" s="139">
        <v>563</v>
      </c>
      <c r="B564" s="139" t="s">
        <v>146</v>
      </c>
      <c r="C564" s="139" t="s">
        <v>147</v>
      </c>
      <c r="D564" s="139" t="s">
        <v>710</v>
      </c>
      <c r="E564" s="139" t="s">
        <v>1039</v>
      </c>
      <c r="F564" s="139">
        <v>1653.8</v>
      </c>
      <c r="G564" s="139">
        <v>907.44</v>
      </c>
    </row>
    <row r="565" spans="1:7" x14ac:dyDescent="0.2">
      <c r="A565" s="139">
        <v>564</v>
      </c>
      <c r="B565" s="139" t="s">
        <v>146</v>
      </c>
      <c r="C565" s="139" t="s">
        <v>147</v>
      </c>
      <c r="D565" s="139" t="s">
        <v>711</v>
      </c>
      <c r="E565" s="139" t="s">
        <v>1039</v>
      </c>
      <c r="F565" s="139">
        <v>1653.8</v>
      </c>
      <c r="G565" s="139">
        <v>907.44</v>
      </c>
    </row>
    <row r="566" spans="1:7" x14ac:dyDescent="0.2">
      <c r="A566" s="139">
        <v>565</v>
      </c>
      <c r="B566" s="139" t="s">
        <v>146</v>
      </c>
      <c r="C566" s="139" t="s">
        <v>147</v>
      </c>
      <c r="D566" s="139" t="s">
        <v>712</v>
      </c>
      <c r="E566" s="139" t="s">
        <v>1039</v>
      </c>
      <c r="F566" s="139">
        <v>1653.8</v>
      </c>
      <c r="G566" s="139">
        <v>907.44</v>
      </c>
    </row>
    <row r="567" spans="1:7" x14ac:dyDescent="0.2">
      <c r="A567" s="139">
        <v>566</v>
      </c>
      <c r="B567" s="139" t="s">
        <v>146</v>
      </c>
      <c r="C567" s="139" t="s">
        <v>147</v>
      </c>
      <c r="D567" s="139" t="s">
        <v>713</v>
      </c>
      <c r="E567" s="139" t="s">
        <v>1039</v>
      </c>
      <c r="F567" s="139">
        <v>1653.8</v>
      </c>
      <c r="G567" s="139">
        <v>907.44</v>
      </c>
    </row>
    <row r="568" spans="1:7" x14ac:dyDescent="0.2">
      <c r="A568" s="139">
        <v>567</v>
      </c>
      <c r="B568" s="139" t="s">
        <v>146</v>
      </c>
      <c r="C568" s="139" t="s">
        <v>147</v>
      </c>
      <c r="D568" s="139" t="s">
        <v>714</v>
      </c>
      <c r="E568" s="139" t="s">
        <v>1039</v>
      </c>
      <c r="F568" s="139">
        <v>1653.8</v>
      </c>
      <c r="G568" s="139">
        <v>907.44</v>
      </c>
    </row>
    <row r="569" spans="1:7" x14ac:dyDescent="0.2">
      <c r="A569" s="139">
        <v>568</v>
      </c>
      <c r="B569" s="139" t="s">
        <v>146</v>
      </c>
      <c r="C569" s="139" t="s">
        <v>147</v>
      </c>
      <c r="D569" s="139" t="s">
        <v>715</v>
      </c>
      <c r="E569" s="139" t="s">
        <v>1039</v>
      </c>
      <c r="F569" s="139">
        <v>1653.8</v>
      </c>
      <c r="G569" s="139">
        <v>907.44</v>
      </c>
    </row>
    <row r="570" spans="1:7" x14ac:dyDescent="0.2">
      <c r="A570" s="139">
        <v>569</v>
      </c>
      <c r="B570" s="139" t="s">
        <v>146</v>
      </c>
      <c r="C570" s="139" t="s">
        <v>147</v>
      </c>
      <c r="D570" s="139" t="s">
        <v>716</v>
      </c>
      <c r="E570" s="139" t="s">
        <v>1039</v>
      </c>
      <c r="F570" s="139">
        <v>1653.8</v>
      </c>
      <c r="G570" s="139">
        <v>907.44</v>
      </c>
    </row>
    <row r="571" spans="1:7" x14ac:dyDescent="0.2">
      <c r="A571" s="139">
        <v>570</v>
      </c>
      <c r="B571" s="139" t="s">
        <v>146</v>
      </c>
      <c r="C571" s="139" t="s">
        <v>147</v>
      </c>
      <c r="D571" s="139" t="s">
        <v>717</v>
      </c>
      <c r="E571" s="139" t="s">
        <v>1039</v>
      </c>
      <c r="F571" s="139">
        <v>1653.8</v>
      </c>
      <c r="G571" s="139">
        <v>907.44</v>
      </c>
    </row>
    <row r="572" spans="1:7" x14ac:dyDescent="0.2">
      <c r="A572" s="139">
        <v>571</v>
      </c>
      <c r="B572" s="139" t="s">
        <v>146</v>
      </c>
      <c r="C572" s="139" t="s">
        <v>147</v>
      </c>
      <c r="D572" s="139" t="s">
        <v>718</v>
      </c>
      <c r="E572" s="139" t="s">
        <v>1039</v>
      </c>
      <c r="F572" s="139">
        <v>1653.8</v>
      </c>
      <c r="G572" s="139">
        <v>907.44</v>
      </c>
    </row>
    <row r="573" spans="1:7" x14ac:dyDescent="0.2">
      <c r="A573" s="139">
        <v>572</v>
      </c>
      <c r="B573" s="139" t="s">
        <v>146</v>
      </c>
      <c r="C573" s="139" t="s">
        <v>147</v>
      </c>
      <c r="D573" s="139" t="s">
        <v>719</v>
      </c>
      <c r="E573" s="139" t="s">
        <v>1039</v>
      </c>
      <c r="F573" s="139">
        <v>1653.8</v>
      </c>
      <c r="G573" s="139">
        <v>907.44</v>
      </c>
    </row>
    <row r="574" spans="1:7" x14ac:dyDescent="0.2">
      <c r="A574" s="139">
        <v>573</v>
      </c>
      <c r="B574" s="139" t="s">
        <v>146</v>
      </c>
      <c r="C574" s="139" t="s">
        <v>147</v>
      </c>
      <c r="D574" s="139" t="s">
        <v>720</v>
      </c>
      <c r="E574" s="139" t="s">
        <v>1039</v>
      </c>
      <c r="F574" s="139">
        <v>1653.8</v>
      </c>
      <c r="G574" s="139">
        <v>907.44</v>
      </c>
    </row>
    <row r="575" spans="1:7" x14ac:dyDescent="0.2">
      <c r="A575" s="139">
        <v>574</v>
      </c>
      <c r="B575" s="139" t="s">
        <v>146</v>
      </c>
      <c r="C575" s="139" t="s">
        <v>147</v>
      </c>
      <c r="D575" s="139" t="s">
        <v>721</v>
      </c>
      <c r="E575" s="139" t="s">
        <v>1039</v>
      </c>
      <c r="F575" s="139">
        <v>1653.8</v>
      </c>
      <c r="G575" s="139">
        <v>907.44</v>
      </c>
    </row>
    <row r="576" spans="1:7" x14ac:dyDescent="0.2">
      <c r="A576" s="139">
        <v>575</v>
      </c>
      <c r="B576" s="139" t="s">
        <v>146</v>
      </c>
      <c r="C576" s="139" t="s">
        <v>147</v>
      </c>
      <c r="D576" s="139" t="s">
        <v>722</v>
      </c>
      <c r="E576" s="139" t="s">
        <v>1039</v>
      </c>
      <c r="F576" s="139">
        <v>1653.8</v>
      </c>
      <c r="G576" s="139">
        <v>907.44</v>
      </c>
    </row>
    <row r="577" spans="1:7" x14ac:dyDescent="0.2">
      <c r="A577" s="139">
        <v>576</v>
      </c>
      <c r="B577" s="139" t="s">
        <v>146</v>
      </c>
      <c r="C577" s="139" t="s">
        <v>147</v>
      </c>
      <c r="D577" s="139" t="s">
        <v>723</v>
      </c>
      <c r="E577" s="139" t="s">
        <v>1039</v>
      </c>
      <c r="F577" s="139">
        <v>1653.8</v>
      </c>
      <c r="G577" s="139">
        <v>907.44</v>
      </c>
    </row>
    <row r="578" spans="1:7" x14ac:dyDescent="0.2">
      <c r="A578" s="139">
        <v>577</v>
      </c>
      <c r="B578" s="139" t="s">
        <v>146</v>
      </c>
      <c r="C578" s="139" t="s">
        <v>147</v>
      </c>
      <c r="D578" s="139" t="s">
        <v>724</v>
      </c>
      <c r="E578" s="139" t="s">
        <v>1039</v>
      </c>
      <c r="F578" s="139">
        <v>1653.8</v>
      </c>
      <c r="G578" s="139">
        <v>907.44</v>
      </c>
    </row>
    <row r="579" spans="1:7" x14ac:dyDescent="0.2">
      <c r="A579" s="139">
        <v>578</v>
      </c>
      <c r="B579" s="139" t="s">
        <v>146</v>
      </c>
      <c r="C579" s="139" t="s">
        <v>147</v>
      </c>
      <c r="D579" s="139" t="s">
        <v>725</v>
      </c>
      <c r="E579" s="139" t="s">
        <v>1039</v>
      </c>
      <c r="F579" s="139">
        <v>1653.8</v>
      </c>
      <c r="G579" s="139">
        <v>907.44</v>
      </c>
    </row>
    <row r="580" spans="1:7" x14ac:dyDescent="0.2">
      <c r="A580" s="139">
        <v>579</v>
      </c>
      <c r="B580" s="139" t="s">
        <v>146</v>
      </c>
      <c r="C580" s="139" t="s">
        <v>147</v>
      </c>
      <c r="D580" s="139" t="s">
        <v>726</v>
      </c>
      <c r="E580" s="139" t="s">
        <v>1039</v>
      </c>
      <c r="F580" s="139">
        <v>1653.8</v>
      </c>
      <c r="G580" s="139">
        <v>907.44</v>
      </c>
    </row>
    <row r="581" spans="1:7" x14ac:dyDescent="0.2">
      <c r="A581" s="139">
        <v>580</v>
      </c>
      <c r="B581" s="139" t="s">
        <v>146</v>
      </c>
      <c r="C581" s="139" t="s">
        <v>147</v>
      </c>
      <c r="D581" s="139" t="s">
        <v>727</v>
      </c>
      <c r="E581" s="139" t="s">
        <v>1039</v>
      </c>
      <c r="F581" s="139">
        <v>1653.8</v>
      </c>
      <c r="G581" s="139">
        <v>907.44</v>
      </c>
    </row>
    <row r="582" spans="1:7" x14ac:dyDescent="0.2">
      <c r="A582" s="139">
        <v>581</v>
      </c>
      <c r="B582" s="139" t="s">
        <v>146</v>
      </c>
      <c r="C582" s="139" t="s">
        <v>147</v>
      </c>
      <c r="D582" s="139" t="s">
        <v>728</v>
      </c>
      <c r="E582" s="139" t="s">
        <v>1039</v>
      </c>
      <c r="F582" s="139">
        <v>1653.8</v>
      </c>
      <c r="G582" s="139">
        <v>907.44</v>
      </c>
    </row>
    <row r="583" spans="1:7" x14ac:dyDescent="0.2">
      <c r="A583" s="139">
        <v>582</v>
      </c>
      <c r="B583" s="139" t="s">
        <v>146</v>
      </c>
      <c r="C583" s="139" t="s">
        <v>147</v>
      </c>
      <c r="D583" s="139" t="s">
        <v>729</v>
      </c>
      <c r="E583" s="139" t="s">
        <v>1039</v>
      </c>
      <c r="F583" s="139">
        <v>1653.8</v>
      </c>
      <c r="G583" s="139">
        <v>907.44</v>
      </c>
    </row>
    <row r="584" spans="1:7" x14ac:dyDescent="0.2">
      <c r="A584" s="139">
        <v>583</v>
      </c>
      <c r="B584" s="139" t="s">
        <v>146</v>
      </c>
      <c r="C584" s="139" t="s">
        <v>147</v>
      </c>
      <c r="D584" s="139" t="s">
        <v>730</v>
      </c>
      <c r="E584" s="139" t="s">
        <v>1039</v>
      </c>
      <c r="F584" s="139">
        <v>1653.8</v>
      </c>
      <c r="G584" s="139">
        <v>907.44</v>
      </c>
    </row>
    <row r="585" spans="1:7" x14ac:dyDescent="0.2">
      <c r="A585" s="139">
        <v>584</v>
      </c>
      <c r="B585" s="139" t="s">
        <v>146</v>
      </c>
      <c r="C585" s="139" t="s">
        <v>147</v>
      </c>
      <c r="D585" s="139" t="s">
        <v>731</v>
      </c>
      <c r="E585" s="139" t="s">
        <v>1039</v>
      </c>
      <c r="F585" s="139">
        <v>1653.8</v>
      </c>
      <c r="G585" s="139">
        <v>907.44</v>
      </c>
    </row>
    <row r="586" spans="1:7" x14ac:dyDescent="0.2">
      <c r="A586" s="139">
        <v>585</v>
      </c>
      <c r="B586" s="139" t="s">
        <v>146</v>
      </c>
      <c r="C586" s="139" t="s">
        <v>147</v>
      </c>
      <c r="D586" s="139" t="s">
        <v>732</v>
      </c>
      <c r="E586" s="139" t="s">
        <v>1039</v>
      </c>
      <c r="F586" s="139">
        <v>1653.8</v>
      </c>
      <c r="G586" s="139">
        <v>907.44</v>
      </c>
    </row>
    <row r="587" spans="1:7" x14ac:dyDescent="0.2">
      <c r="A587" s="139">
        <v>586</v>
      </c>
      <c r="B587" s="139" t="s">
        <v>146</v>
      </c>
      <c r="C587" s="139" t="s">
        <v>147</v>
      </c>
      <c r="D587" s="139" t="s">
        <v>733</v>
      </c>
      <c r="E587" s="139" t="s">
        <v>1039</v>
      </c>
      <c r="F587" s="139">
        <v>1653.8</v>
      </c>
      <c r="G587" s="139">
        <v>907.44</v>
      </c>
    </row>
    <row r="588" spans="1:7" x14ac:dyDescent="0.2">
      <c r="A588" s="139">
        <v>587</v>
      </c>
      <c r="B588" s="139" t="s">
        <v>146</v>
      </c>
      <c r="C588" s="139" t="s">
        <v>147</v>
      </c>
      <c r="D588" s="139" t="s">
        <v>734</v>
      </c>
      <c r="E588" s="139" t="s">
        <v>1039</v>
      </c>
      <c r="F588" s="139">
        <v>1653.8</v>
      </c>
      <c r="G588" s="139">
        <v>907.44</v>
      </c>
    </row>
    <row r="589" spans="1:7" x14ac:dyDescent="0.2">
      <c r="A589" s="139">
        <v>588</v>
      </c>
      <c r="B589" s="139" t="s">
        <v>146</v>
      </c>
      <c r="C589" s="139" t="s">
        <v>147</v>
      </c>
      <c r="D589" s="139" t="s">
        <v>735</v>
      </c>
      <c r="E589" s="139" t="s">
        <v>1039</v>
      </c>
      <c r="F589" s="139">
        <v>1653.8</v>
      </c>
      <c r="G589" s="139">
        <v>907.44</v>
      </c>
    </row>
    <row r="590" spans="1:7" x14ac:dyDescent="0.2">
      <c r="A590" s="139">
        <v>589</v>
      </c>
      <c r="B590" s="139" t="s">
        <v>146</v>
      </c>
      <c r="C590" s="139" t="s">
        <v>147</v>
      </c>
      <c r="D590" s="139" t="s">
        <v>736</v>
      </c>
      <c r="E590" s="139" t="s">
        <v>1039</v>
      </c>
      <c r="F590" s="139">
        <v>1653.8</v>
      </c>
      <c r="G590" s="139">
        <v>907.44</v>
      </c>
    </row>
    <row r="591" spans="1:7" x14ac:dyDescent="0.2">
      <c r="A591" s="139">
        <v>590</v>
      </c>
      <c r="B591" s="139" t="s">
        <v>146</v>
      </c>
      <c r="C591" s="139" t="s">
        <v>147</v>
      </c>
      <c r="D591" s="139" t="s">
        <v>737</v>
      </c>
      <c r="E591" s="139" t="s">
        <v>1039</v>
      </c>
      <c r="F591" s="139">
        <v>1653.8</v>
      </c>
      <c r="G591" s="139">
        <v>907.44</v>
      </c>
    </row>
    <row r="592" spans="1:7" x14ac:dyDescent="0.2">
      <c r="A592" s="139">
        <v>591</v>
      </c>
      <c r="B592" s="139" t="s">
        <v>146</v>
      </c>
      <c r="C592" s="139" t="s">
        <v>147</v>
      </c>
      <c r="D592" s="139" t="s">
        <v>738</v>
      </c>
      <c r="E592" s="139" t="s">
        <v>1039</v>
      </c>
      <c r="F592" s="139">
        <v>1653.8</v>
      </c>
      <c r="G592" s="139">
        <v>907.44</v>
      </c>
    </row>
    <row r="593" spans="1:7" x14ac:dyDescent="0.2">
      <c r="A593" s="139">
        <v>592</v>
      </c>
      <c r="B593" s="139" t="s">
        <v>146</v>
      </c>
      <c r="C593" s="139" t="s">
        <v>147</v>
      </c>
      <c r="D593" s="139" t="s">
        <v>739</v>
      </c>
      <c r="E593" s="139" t="s">
        <v>1039</v>
      </c>
      <c r="F593" s="139">
        <v>1653.8</v>
      </c>
      <c r="G593" s="139">
        <v>907.44</v>
      </c>
    </row>
    <row r="594" spans="1:7" x14ac:dyDescent="0.2">
      <c r="A594" s="139">
        <v>593</v>
      </c>
      <c r="B594" s="139" t="s">
        <v>146</v>
      </c>
      <c r="C594" s="139" t="s">
        <v>147</v>
      </c>
      <c r="D594" s="139" t="s">
        <v>740</v>
      </c>
      <c r="E594" s="139" t="s">
        <v>1039</v>
      </c>
      <c r="F594" s="139">
        <v>1653.8</v>
      </c>
      <c r="G594" s="139">
        <v>907.44</v>
      </c>
    </row>
    <row r="595" spans="1:7" x14ac:dyDescent="0.2">
      <c r="A595" s="139">
        <v>594</v>
      </c>
      <c r="B595" s="139" t="s">
        <v>146</v>
      </c>
      <c r="C595" s="139" t="s">
        <v>147</v>
      </c>
      <c r="D595" s="139" t="s">
        <v>741</v>
      </c>
      <c r="E595" s="139" t="s">
        <v>1039</v>
      </c>
      <c r="F595" s="139">
        <v>1653.8</v>
      </c>
      <c r="G595" s="139">
        <v>907.44</v>
      </c>
    </row>
    <row r="596" spans="1:7" x14ac:dyDescent="0.2">
      <c r="A596" s="139">
        <v>595</v>
      </c>
      <c r="B596" s="139" t="s">
        <v>146</v>
      </c>
      <c r="C596" s="139" t="s">
        <v>147</v>
      </c>
      <c r="D596" s="139" t="s">
        <v>742</v>
      </c>
      <c r="E596" s="139" t="s">
        <v>1039</v>
      </c>
      <c r="F596" s="139">
        <v>1653.8</v>
      </c>
      <c r="G596" s="139">
        <v>907.44</v>
      </c>
    </row>
    <row r="597" spans="1:7" x14ac:dyDescent="0.2">
      <c r="A597" s="139">
        <v>596</v>
      </c>
      <c r="B597" s="139" t="s">
        <v>146</v>
      </c>
      <c r="C597" s="139" t="s">
        <v>147</v>
      </c>
      <c r="D597" s="139" t="s">
        <v>743</v>
      </c>
      <c r="E597" s="139" t="s">
        <v>1039</v>
      </c>
      <c r="F597" s="139">
        <v>1653.8</v>
      </c>
      <c r="G597" s="139">
        <v>907.44</v>
      </c>
    </row>
    <row r="598" spans="1:7" x14ac:dyDescent="0.2">
      <c r="A598" s="139">
        <v>597</v>
      </c>
      <c r="B598" s="139" t="s">
        <v>146</v>
      </c>
      <c r="C598" s="139" t="s">
        <v>147</v>
      </c>
      <c r="D598" s="139" t="s">
        <v>744</v>
      </c>
      <c r="E598" s="139" t="s">
        <v>1039</v>
      </c>
      <c r="F598" s="139">
        <v>1653.8</v>
      </c>
      <c r="G598" s="139">
        <v>907.44</v>
      </c>
    </row>
    <row r="599" spans="1:7" x14ac:dyDescent="0.2">
      <c r="A599" s="139">
        <v>598</v>
      </c>
      <c r="B599" s="139" t="s">
        <v>146</v>
      </c>
      <c r="C599" s="139" t="s">
        <v>147</v>
      </c>
      <c r="D599" s="139" t="s">
        <v>745</v>
      </c>
      <c r="E599" s="139" t="s">
        <v>1039</v>
      </c>
      <c r="F599" s="139">
        <v>1653.8</v>
      </c>
      <c r="G599" s="139">
        <v>907.44</v>
      </c>
    </row>
    <row r="600" spans="1:7" x14ac:dyDescent="0.2">
      <c r="A600" s="139">
        <v>599</v>
      </c>
      <c r="B600" s="139" t="s">
        <v>146</v>
      </c>
      <c r="C600" s="139" t="s">
        <v>147</v>
      </c>
      <c r="D600" s="139" t="s">
        <v>746</v>
      </c>
      <c r="E600" s="139" t="s">
        <v>1039</v>
      </c>
      <c r="F600" s="139">
        <v>1653.8</v>
      </c>
      <c r="G600" s="139">
        <v>907.44</v>
      </c>
    </row>
    <row r="601" spans="1:7" x14ac:dyDescent="0.2">
      <c r="A601" s="139">
        <v>600</v>
      </c>
      <c r="B601" s="139" t="s">
        <v>146</v>
      </c>
      <c r="C601" s="139" t="s">
        <v>147</v>
      </c>
      <c r="D601" s="139" t="s">
        <v>747</v>
      </c>
      <c r="E601" s="139" t="s">
        <v>1039</v>
      </c>
      <c r="F601" s="139">
        <v>1653.8</v>
      </c>
      <c r="G601" s="139">
        <v>907.44</v>
      </c>
    </row>
    <row r="602" spans="1:7" x14ac:dyDescent="0.2">
      <c r="A602" s="139">
        <v>601</v>
      </c>
      <c r="B602" s="139" t="s">
        <v>146</v>
      </c>
      <c r="C602" s="139" t="s">
        <v>147</v>
      </c>
      <c r="D602" s="139" t="s">
        <v>748</v>
      </c>
      <c r="E602" s="139" t="s">
        <v>1039</v>
      </c>
      <c r="F602" s="139">
        <v>1653.8</v>
      </c>
      <c r="G602" s="139">
        <v>907.44</v>
      </c>
    </row>
    <row r="603" spans="1:7" x14ac:dyDescent="0.2">
      <c r="A603" s="139">
        <v>602</v>
      </c>
      <c r="B603" s="139" t="s">
        <v>146</v>
      </c>
      <c r="C603" s="139" t="s">
        <v>147</v>
      </c>
      <c r="D603" s="139" t="s">
        <v>749</v>
      </c>
      <c r="E603" s="139" t="s">
        <v>1039</v>
      </c>
      <c r="F603" s="139">
        <v>1653.8</v>
      </c>
      <c r="G603" s="139">
        <v>907.44</v>
      </c>
    </row>
    <row r="604" spans="1:7" x14ac:dyDescent="0.2">
      <c r="A604" s="139">
        <v>603</v>
      </c>
      <c r="B604" s="139" t="s">
        <v>146</v>
      </c>
      <c r="C604" s="139" t="s">
        <v>147</v>
      </c>
      <c r="D604" s="139" t="s">
        <v>750</v>
      </c>
      <c r="E604" s="139" t="s">
        <v>1039</v>
      </c>
      <c r="F604" s="139">
        <v>1653.8</v>
      </c>
      <c r="G604" s="139">
        <v>907.44</v>
      </c>
    </row>
    <row r="605" spans="1:7" x14ac:dyDescent="0.2">
      <c r="A605" s="139">
        <v>604</v>
      </c>
      <c r="B605" s="139" t="s">
        <v>146</v>
      </c>
      <c r="C605" s="139" t="s">
        <v>147</v>
      </c>
      <c r="D605" s="139" t="s">
        <v>751</v>
      </c>
      <c r="E605" s="139" t="s">
        <v>1039</v>
      </c>
      <c r="F605" s="139">
        <v>1653.8</v>
      </c>
      <c r="G605" s="139">
        <v>907.44</v>
      </c>
    </row>
    <row r="606" spans="1:7" x14ac:dyDescent="0.2">
      <c r="A606" s="139">
        <v>605</v>
      </c>
      <c r="B606" s="139" t="s">
        <v>146</v>
      </c>
      <c r="C606" s="139" t="s">
        <v>147</v>
      </c>
      <c r="D606" s="139" t="s">
        <v>752</v>
      </c>
      <c r="E606" s="139" t="s">
        <v>1039</v>
      </c>
      <c r="F606" s="139">
        <v>1653.8</v>
      </c>
      <c r="G606" s="139">
        <v>907.44</v>
      </c>
    </row>
    <row r="607" spans="1:7" x14ac:dyDescent="0.2">
      <c r="A607" s="139">
        <v>606</v>
      </c>
      <c r="B607" s="139" t="s">
        <v>146</v>
      </c>
      <c r="C607" s="139" t="s">
        <v>147</v>
      </c>
      <c r="D607" s="139" t="s">
        <v>753</v>
      </c>
      <c r="E607" s="139" t="s">
        <v>1039</v>
      </c>
      <c r="F607" s="139">
        <v>1653.8</v>
      </c>
      <c r="G607" s="139">
        <v>907.44</v>
      </c>
    </row>
    <row r="608" spans="1:7" x14ac:dyDescent="0.2">
      <c r="A608" s="139">
        <v>607</v>
      </c>
      <c r="B608" s="139" t="s">
        <v>146</v>
      </c>
      <c r="C608" s="139" t="s">
        <v>147</v>
      </c>
      <c r="D608" s="139" t="s">
        <v>754</v>
      </c>
      <c r="E608" s="139" t="s">
        <v>1039</v>
      </c>
      <c r="F608" s="139">
        <v>1653.8</v>
      </c>
      <c r="G608" s="139">
        <v>907.44</v>
      </c>
    </row>
    <row r="609" spans="1:7" x14ac:dyDescent="0.2">
      <c r="A609" s="139">
        <v>608</v>
      </c>
      <c r="B609" s="139" t="s">
        <v>146</v>
      </c>
      <c r="C609" s="139" t="s">
        <v>147</v>
      </c>
      <c r="D609" s="139" t="s">
        <v>755</v>
      </c>
      <c r="E609" s="139" t="s">
        <v>1039</v>
      </c>
      <c r="F609" s="139">
        <v>1653.8</v>
      </c>
      <c r="G609" s="139">
        <v>907.44</v>
      </c>
    </row>
    <row r="610" spans="1:7" x14ac:dyDescent="0.2">
      <c r="A610" s="139">
        <v>609</v>
      </c>
      <c r="B610" s="139" t="s">
        <v>146</v>
      </c>
      <c r="C610" s="139" t="s">
        <v>147</v>
      </c>
      <c r="D610" s="139" t="s">
        <v>756</v>
      </c>
      <c r="E610" s="139" t="s">
        <v>1039</v>
      </c>
      <c r="F610" s="139">
        <v>1653.8</v>
      </c>
      <c r="G610" s="139">
        <v>907.44</v>
      </c>
    </row>
    <row r="611" spans="1:7" x14ac:dyDescent="0.2">
      <c r="A611" s="139">
        <v>610</v>
      </c>
      <c r="B611" s="139" t="s">
        <v>146</v>
      </c>
      <c r="C611" s="139" t="s">
        <v>147</v>
      </c>
      <c r="D611" s="139" t="s">
        <v>757</v>
      </c>
      <c r="E611" s="139" t="s">
        <v>1039</v>
      </c>
      <c r="F611" s="139">
        <v>1653.8</v>
      </c>
      <c r="G611" s="139">
        <v>907.44</v>
      </c>
    </row>
    <row r="612" spans="1:7" x14ac:dyDescent="0.2">
      <c r="A612" s="139">
        <v>611</v>
      </c>
      <c r="B612" s="139" t="s">
        <v>146</v>
      </c>
      <c r="C612" s="139" t="s">
        <v>147</v>
      </c>
      <c r="D612" s="139" t="s">
        <v>758</v>
      </c>
      <c r="E612" s="139" t="s">
        <v>1039</v>
      </c>
      <c r="F612" s="139">
        <v>1653.8</v>
      </c>
      <c r="G612" s="139">
        <v>907.44</v>
      </c>
    </row>
    <row r="613" spans="1:7" x14ac:dyDescent="0.2">
      <c r="A613" s="139">
        <v>612</v>
      </c>
      <c r="B613" s="139" t="s">
        <v>146</v>
      </c>
      <c r="C613" s="139" t="s">
        <v>147</v>
      </c>
      <c r="D613" s="139" t="s">
        <v>759</v>
      </c>
      <c r="E613" s="139" t="s">
        <v>1039</v>
      </c>
      <c r="F613" s="139">
        <v>1653.8</v>
      </c>
      <c r="G613" s="139">
        <v>907.44</v>
      </c>
    </row>
    <row r="614" spans="1:7" x14ac:dyDescent="0.2">
      <c r="A614" s="139">
        <v>613</v>
      </c>
      <c r="B614" s="139" t="s">
        <v>146</v>
      </c>
      <c r="C614" s="139" t="s">
        <v>147</v>
      </c>
      <c r="D614" s="139" t="s">
        <v>760</v>
      </c>
      <c r="E614" s="139" t="s">
        <v>1039</v>
      </c>
      <c r="F614" s="139">
        <v>1653.8</v>
      </c>
      <c r="G614" s="139">
        <v>907.44</v>
      </c>
    </row>
    <row r="615" spans="1:7" x14ac:dyDescent="0.2">
      <c r="A615" s="139">
        <v>614</v>
      </c>
      <c r="B615" s="139" t="s">
        <v>146</v>
      </c>
      <c r="C615" s="139" t="s">
        <v>147</v>
      </c>
      <c r="D615" s="139" t="s">
        <v>761</v>
      </c>
      <c r="E615" s="139" t="s">
        <v>1039</v>
      </c>
      <c r="F615" s="139">
        <v>1653.8</v>
      </c>
      <c r="G615" s="139">
        <v>907.44</v>
      </c>
    </row>
    <row r="616" spans="1:7" x14ac:dyDescent="0.2">
      <c r="A616" s="139">
        <v>615</v>
      </c>
      <c r="B616" s="139" t="s">
        <v>146</v>
      </c>
      <c r="C616" s="139" t="s">
        <v>147</v>
      </c>
      <c r="D616" s="139" t="s">
        <v>762</v>
      </c>
      <c r="E616" s="139" t="s">
        <v>1039</v>
      </c>
      <c r="F616" s="139">
        <v>1653.8</v>
      </c>
      <c r="G616" s="139">
        <v>907.44</v>
      </c>
    </row>
    <row r="617" spans="1:7" x14ac:dyDescent="0.2">
      <c r="A617" s="139">
        <v>616</v>
      </c>
      <c r="B617" s="139" t="s">
        <v>146</v>
      </c>
      <c r="C617" s="139" t="s">
        <v>147</v>
      </c>
      <c r="D617" s="139" t="s">
        <v>763</v>
      </c>
      <c r="E617" s="139" t="s">
        <v>1039</v>
      </c>
      <c r="F617" s="139">
        <v>1653.8</v>
      </c>
      <c r="G617" s="139">
        <v>907.44</v>
      </c>
    </row>
    <row r="618" spans="1:7" x14ac:dyDescent="0.2">
      <c r="A618" s="139">
        <v>617</v>
      </c>
      <c r="B618" s="139" t="s">
        <v>146</v>
      </c>
      <c r="C618" s="139" t="s">
        <v>147</v>
      </c>
      <c r="D618" s="139" t="s">
        <v>764</v>
      </c>
      <c r="E618" s="139" t="s">
        <v>1039</v>
      </c>
      <c r="F618" s="139">
        <v>1653.8</v>
      </c>
      <c r="G618" s="139">
        <v>907.44</v>
      </c>
    </row>
    <row r="619" spans="1:7" x14ac:dyDescent="0.2">
      <c r="A619" s="139">
        <v>618</v>
      </c>
      <c r="B619" s="139" t="s">
        <v>146</v>
      </c>
      <c r="C619" s="139" t="s">
        <v>147</v>
      </c>
      <c r="D619" s="139" t="s">
        <v>765</v>
      </c>
      <c r="E619" s="139" t="s">
        <v>1039</v>
      </c>
      <c r="F619" s="139">
        <v>1653.8</v>
      </c>
      <c r="G619" s="139">
        <v>907.44</v>
      </c>
    </row>
    <row r="620" spans="1:7" x14ac:dyDescent="0.2">
      <c r="A620" s="139">
        <v>619</v>
      </c>
      <c r="B620" s="139" t="s">
        <v>146</v>
      </c>
      <c r="C620" s="139" t="s">
        <v>147</v>
      </c>
      <c r="D620" s="139" t="s">
        <v>766</v>
      </c>
      <c r="E620" s="139" t="s">
        <v>1039</v>
      </c>
      <c r="F620" s="139">
        <v>1653.8</v>
      </c>
      <c r="G620" s="139">
        <v>907.44</v>
      </c>
    </row>
    <row r="621" spans="1:7" x14ac:dyDescent="0.2">
      <c r="A621" s="139">
        <v>620</v>
      </c>
      <c r="B621" s="139" t="s">
        <v>146</v>
      </c>
      <c r="C621" s="139" t="s">
        <v>147</v>
      </c>
      <c r="D621" s="139" t="s">
        <v>767</v>
      </c>
      <c r="E621" s="139" t="s">
        <v>1039</v>
      </c>
      <c r="F621" s="139">
        <v>1653.8</v>
      </c>
      <c r="G621" s="139">
        <v>907.44</v>
      </c>
    </row>
    <row r="622" spans="1:7" x14ac:dyDescent="0.2">
      <c r="A622" s="139">
        <v>621</v>
      </c>
      <c r="B622" s="139" t="s">
        <v>146</v>
      </c>
      <c r="C622" s="139" t="s">
        <v>147</v>
      </c>
      <c r="D622" s="139" t="s">
        <v>768</v>
      </c>
      <c r="E622" s="139" t="s">
        <v>1039</v>
      </c>
      <c r="F622" s="139">
        <v>1653.8</v>
      </c>
      <c r="G622" s="139">
        <v>907.44</v>
      </c>
    </row>
    <row r="623" spans="1:7" x14ac:dyDescent="0.2">
      <c r="A623" s="139">
        <v>622</v>
      </c>
      <c r="B623" s="139" t="s">
        <v>146</v>
      </c>
      <c r="C623" s="139" t="s">
        <v>147</v>
      </c>
      <c r="D623" s="139" t="s">
        <v>769</v>
      </c>
      <c r="E623" s="139" t="s">
        <v>1039</v>
      </c>
      <c r="F623" s="139">
        <v>1653.8</v>
      </c>
      <c r="G623" s="139">
        <v>907.44</v>
      </c>
    </row>
    <row r="624" spans="1:7" x14ac:dyDescent="0.2">
      <c r="A624" s="139">
        <v>623</v>
      </c>
      <c r="B624" s="139" t="s">
        <v>146</v>
      </c>
      <c r="C624" s="139" t="s">
        <v>147</v>
      </c>
      <c r="D624" s="139" t="s">
        <v>770</v>
      </c>
      <c r="E624" s="139" t="s">
        <v>1039</v>
      </c>
      <c r="F624" s="139">
        <v>1653.8</v>
      </c>
      <c r="G624" s="139">
        <v>907.44</v>
      </c>
    </row>
    <row r="625" spans="1:7" x14ac:dyDescent="0.2">
      <c r="A625" s="139">
        <v>624</v>
      </c>
      <c r="B625" s="139" t="s">
        <v>146</v>
      </c>
      <c r="C625" s="139" t="s">
        <v>147</v>
      </c>
      <c r="D625" s="139" t="s">
        <v>771</v>
      </c>
      <c r="E625" s="139" t="s">
        <v>1039</v>
      </c>
      <c r="F625" s="139">
        <v>1653.8</v>
      </c>
      <c r="G625" s="139">
        <v>907.44</v>
      </c>
    </row>
    <row r="626" spans="1:7" x14ac:dyDescent="0.2">
      <c r="A626" s="139">
        <v>625</v>
      </c>
      <c r="B626" s="139" t="s">
        <v>146</v>
      </c>
      <c r="C626" s="139" t="s">
        <v>147</v>
      </c>
      <c r="D626" s="139" t="s">
        <v>772</v>
      </c>
      <c r="E626" s="139" t="s">
        <v>1039</v>
      </c>
      <c r="F626" s="139">
        <v>1653.8</v>
      </c>
      <c r="G626" s="139">
        <v>907.44</v>
      </c>
    </row>
    <row r="627" spans="1:7" x14ac:dyDescent="0.2">
      <c r="A627" s="139">
        <v>626</v>
      </c>
      <c r="B627" s="139" t="s">
        <v>146</v>
      </c>
      <c r="C627" s="139" t="s">
        <v>147</v>
      </c>
      <c r="D627" s="139" t="s">
        <v>773</v>
      </c>
      <c r="E627" s="139" t="s">
        <v>1039</v>
      </c>
      <c r="F627" s="139">
        <v>1653.8</v>
      </c>
      <c r="G627" s="139">
        <v>907.44</v>
      </c>
    </row>
    <row r="628" spans="1:7" x14ac:dyDescent="0.2">
      <c r="A628" s="139">
        <v>627</v>
      </c>
      <c r="B628" s="139" t="s">
        <v>146</v>
      </c>
      <c r="C628" s="139" t="s">
        <v>147</v>
      </c>
      <c r="D628" s="139" t="s">
        <v>774</v>
      </c>
      <c r="E628" s="139" t="s">
        <v>1039</v>
      </c>
      <c r="F628" s="139">
        <v>1653.8</v>
      </c>
      <c r="G628" s="139">
        <v>907.44</v>
      </c>
    </row>
    <row r="629" spans="1:7" x14ac:dyDescent="0.2">
      <c r="A629" s="139">
        <v>628</v>
      </c>
      <c r="B629" s="139" t="s">
        <v>146</v>
      </c>
      <c r="C629" s="139" t="s">
        <v>147</v>
      </c>
      <c r="D629" s="139" t="s">
        <v>775</v>
      </c>
      <c r="E629" s="139" t="s">
        <v>1039</v>
      </c>
      <c r="F629" s="139">
        <v>1653.8</v>
      </c>
      <c r="G629" s="139">
        <v>907.44</v>
      </c>
    </row>
    <row r="630" spans="1:7" x14ac:dyDescent="0.2">
      <c r="A630" s="139">
        <v>629</v>
      </c>
      <c r="B630" s="139" t="s">
        <v>146</v>
      </c>
      <c r="C630" s="139" t="s">
        <v>147</v>
      </c>
      <c r="D630" s="139" t="s">
        <v>776</v>
      </c>
      <c r="E630" s="139" t="s">
        <v>1039</v>
      </c>
      <c r="F630" s="139">
        <v>1653.8</v>
      </c>
      <c r="G630" s="139">
        <v>907.44</v>
      </c>
    </row>
    <row r="631" spans="1:7" x14ac:dyDescent="0.2">
      <c r="A631" s="139">
        <v>630</v>
      </c>
      <c r="B631" s="139" t="s">
        <v>146</v>
      </c>
      <c r="C631" s="139" t="s">
        <v>147</v>
      </c>
      <c r="D631" s="139" t="s">
        <v>777</v>
      </c>
      <c r="E631" s="139" t="s">
        <v>1039</v>
      </c>
      <c r="F631" s="139">
        <v>1653.8</v>
      </c>
      <c r="G631" s="139">
        <v>907.44</v>
      </c>
    </row>
    <row r="632" spans="1:7" x14ac:dyDescent="0.2">
      <c r="A632" s="139">
        <v>631</v>
      </c>
      <c r="B632" s="139" t="s">
        <v>146</v>
      </c>
      <c r="C632" s="139" t="s">
        <v>147</v>
      </c>
      <c r="D632" s="139" t="s">
        <v>778</v>
      </c>
      <c r="E632" s="139" t="s">
        <v>1039</v>
      </c>
      <c r="F632" s="139">
        <v>1653.8</v>
      </c>
      <c r="G632" s="139">
        <v>907.44</v>
      </c>
    </row>
    <row r="633" spans="1:7" x14ac:dyDescent="0.2">
      <c r="A633" s="139">
        <v>632</v>
      </c>
      <c r="B633" s="139" t="s">
        <v>146</v>
      </c>
      <c r="C633" s="139" t="s">
        <v>147</v>
      </c>
      <c r="D633" s="139" t="s">
        <v>779</v>
      </c>
      <c r="E633" s="139" t="s">
        <v>1039</v>
      </c>
      <c r="F633" s="139">
        <v>1653.8</v>
      </c>
      <c r="G633" s="139">
        <v>907.44</v>
      </c>
    </row>
    <row r="634" spans="1:7" x14ac:dyDescent="0.2">
      <c r="A634" s="139">
        <v>633</v>
      </c>
      <c r="B634" s="139" t="s">
        <v>146</v>
      </c>
      <c r="C634" s="139" t="s">
        <v>147</v>
      </c>
      <c r="D634" s="139" t="s">
        <v>780</v>
      </c>
      <c r="E634" s="139" t="s">
        <v>1039</v>
      </c>
      <c r="F634" s="139">
        <v>1653.8</v>
      </c>
      <c r="G634" s="139">
        <v>907.44</v>
      </c>
    </row>
    <row r="635" spans="1:7" x14ac:dyDescent="0.2">
      <c r="A635" s="139">
        <v>634</v>
      </c>
      <c r="B635" s="139" t="s">
        <v>146</v>
      </c>
      <c r="C635" s="139" t="s">
        <v>147</v>
      </c>
      <c r="D635" s="139" t="s">
        <v>781</v>
      </c>
      <c r="E635" s="139" t="s">
        <v>1039</v>
      </c>
      <c r="F635" s="139">
        <v>1653.8</v>
      </c>
      <c r="G635" s="139">
        <v>907.44</v>
      </c>
    </row>
    <row r="636" spans="1:7" x14ac:dyDescent="0.2">
      <c r="A636" s="139">
        <v>635</v>
      </c>
      <c r="B636" s="139" t="s">
        <v>146</v>
      </c>
      <c r="C636" s="139" t="s">
        <v>147</v>
      </c>
      <c r="D636" s="139" t="s">
        <v>782</v>
      </c>
      <c r="E636" s="139" t="s">
        <v>1039</v>
      </c>
      <c r="F636" s="139">
        <v>1653.8</v>
      </c>
      <c r="G636" s="139">
        <v>907.44</v>
      </c>
    </row>
    <row r="637" spans="1:7" x14ac:dyDescent="0.2">
      <c r="A637" s="139">
        <v>636</v>
      </c>
      <c r="B637" s="139" t="s">
        <v>146</v>
      </c>
      <c r="C637" s="139" t="s">
        <v>147</v>
      </c>
      <c r="D637" s="139" t="s">
        <v>783</v>
      </c>
      <c r="E637" s="139" t="s">
        <v>1039</v>
      </c>
      <c r="F637" s="139">
        <v>1653.8</v>
      </c>
      <c r="G637" s="139">
        <v>907.44</v>
      </c>
    </row>
    <row r="638" spans="1:7" x14ac:dyDescent="0.2">
      <c r="A638" s="139">
        <v>637</v>
      </c>
      <c r="B638" s="139" t="s">
        <v>146</v>
      </c>
      <c r="C638" s="139" t="s">
        <v>147</v>
      </c>
      <c r="D638" s="139" t="s">
        <v>784</v>
      </c>
      <c r="E638" s="139" t="s">
        <v>1039</v>
      </c>
      <c r="F638" s="139">
        <v>1653.8</v>
      </c>
      <c r="G638" s="139">
        <v>907.44</v>
      </c>
    </row>
    <row r="639" spans="1:7" x14ac:dyDescent="0.2">
      <c r="A639" s="139">
        <v>638</v>
      </c>
      <c r="B639" s="139" t="s">
        <v>146</v>
      </c>
      <c r="C639" s="139" t="s">
        <v>147</v>
      </c>
      <c r="D639" s="139" t="s">
        <v>785</v>
      </c>
      <c r="E639" s="139" t="s">
        <v>1039</v>
      </c>
      <c r="F639" s="139">
        <v>1653.8</v>
      </c>
      <c r="G639" s="139">
        <v>907.44</v>
      </c>
    </row>
    <row r="640" spans="1:7" x14ac:dyDescent="0.2">
      <c r="A640" s="139">
        <v>639</v>
      </c>
      <c r="B640" s="139" t="s">
        <v>146</v>
      </c>
      <c r="C640" s="139" t="s">
        <v>147</v>
      </c>
      <c r="D640" s="139" t="s">
        <v>786</v>
      </c>
      <c r="E640" s="139" t="s">
        <v>1039</v>
      </c>
      <c r="F640" s="139">
        <v>1653.8</v>
      </c>
      <c r="G640" s="139">
        <v>907.44</v>
      </c>
    </row>
    <row r="641" spans="1:7" x14ac:dyDescent="0.2">
      <c r="A641" s="139">
        <v>640</v>
      </c>
      <c r="B641" s="139" t="s">
        <v>146</v>
      </c>
      <c r="C641" s="139" t="s">
        <v>147</v>
      </c>
      <c r="D641" s="139" t="s">
        <v>787</v>
      </c>
      <c r="E641" s="139" t="s">
        <v>1039</v>
      </c>
      <c r="F641" s="139">
        <v>1653.8</v>
      </c>
      <c r="G641" s="139">
        <v>907.44</v>
      </c>
    </row>
    <row r="642" spans="1:7" x14ac:dyDescent="0.2">
      <c r="A642" s="139">
        <v>641</v>
      </c>
      <c r="B642" s="139" t="s">
        <v>146</v>
      </c>
      <c r="C642" s="139" t="s">
        <v>147</v>
      </c>
      <c r="D642" s="139" t="s">
        <v>788</v>
      </c>
      <c r="E642" s="139" t="s">
        <v>1039</v>
      </c>
      <c r="F642" s="139">
        <v>1653.8</v>
      </c>
      <c r="G642" s="139">
        <v>907.44</v>
      </c>
    </row>
    <row r="643" spans="1:7" x14ac:dyDescent="0.2">
      <c r="A643" s="139">
        <v>642</v>
      </c>
      <c r="B643" s="139" t="s">
        <v>146</v>
      </c>
      <c r="C643" s="139" t="s">
        <v>147</v>
      </c>
      <c r="D643" s="139" t="s">
        <v>789</v>
      </c>
      <c r="E643" s="139" t="s">
        <v>1039</v>
      </c>
      <c r="F643" s="139">
        <v>1653.8</v>
      </c>
      <c r="G643" s="139">
        <v>907.44</v>
      </c>
    </row>
    <row r="644" spans="1:7" x14ac:dyDescent="0.2">
      <c r="A644" s="139">
        <v>643</v>
      </c>
      <c r="B644" s="139" t="s">
        <v>146</v>
      </c>
      <c r="C644" s="139" t="s">
        <v>147</v>
      </c>
      <c r="D644" s="139" t="s">
        <v>790</v>
      </c>
      <c r="E644" s="139" t="s">
        <v>1039</v>
      </c>
      <c r="F644" s="139">
        <v>1653.8</v>
      </c>
      <c r="G644" s="139">
        <v>907.44</v>
      </c>
    </row>
    <row r="645" spans="1:7" x14ac:dyDescent="0.2">
      <c r="A645" s="139">
        <v>644</v>
      </c>
      <c r="B645" s="139" t="s">
        <v>146</v>
      </c>
      <c r="C645" s="139" t="s">
        <v>147</v>
      </c>
      <c r="D645" s="139" t="s">
        <v>791</v>
      </c>
      <c r="E645" s="139" t="s">
        <v>1039</v>
      </c>
      <c r="F645" s="139">
        <v>1653.8</v>
      </c>
      <c r="G645" s="139">
        <v>907.44</v>
      </c>
    </row>
    <row r="646" spans="1:7" x14ac:dyDescent="0.2">
      <c r="A646" s="139">
        <v>645</v>
      </c>
      <c r="B646" s="139" t="s">
        <v>146</v>
      </c>
      <c r="C646" s="139" t="s">
        <v>147</v>
      </c>
      <c r="D646" s="139" t="s">
        <v>792</v>
      </c>
      <c r="E646" s="139" t="s">
        <v>1039</v>
      </c>
      <c r="F646" s="139">
        <v>1653.8</v>
      </c>
      <c r="G646" s="139">
        <v>907.44</v>
      </c>
    </row>
    <row r="647" spans="1:7" x14ac:dyDescent="0.2">
      <c r="A647" s="139">
        <v>646</v>
      </c>
      <c r="B647" s="139" t="s">
        <v>146</v>
      </c>
      <c r="C647" s="139" t="s">
        <v>147</v>
      </c>
      <c r="D647" s="139" t="s">
        <v>793</v>
      </c>
      <c r="E647" s="139" t="s">
        <v>1039</v>
      </c>
      <c r="F647" s="139">
        <v>1653.8</v>
      </c>
      <c r="G647" s="139">
        <v>907.44</v>
      </c>
    </row>
    <row r="648" spans="1:7" x14ac:dyDescent="0.2">
      <c r="A648" s="139">
        <v>647</v>
      </c>
      <c r="B648" s="139" t="s">
        <v>146</v>
      </c>
      <c r="C648" s="139" t="s">
        <v>147</v>
      </c>
      <c r="D648" s="139" t="s">
        <v>794</v>
      </c>
      <c r="E648" s="139" t="s">
        <v>1039</v>
      </c>
      <c r="F648" s="139">
        <v>1653.8</v>
      </c>
      <c r="G648" s="139">
        <v>907.44</v>
      </c>
    </row>
    <row r="649" spans="1:7" x14ac:dyDescent="0.2">
      <c r="A649" s="139">
        <v>648</v>
      </c>
      <c r="B649" s="139" t="s">
        <v>146</v>
      </c>
      <c r="C649" s="139" t="s">
        <v>147</v>
      </c>
      <c r="D649" s="139" t="s">
        <v>795</v>
      </c>
      <c r="E649" s="139" t="s">
        <v>1039</v>
      </c>
      <c r="F649" s="139">
        <v>1653.8</v>
      </c>
      <c r="G649" s="139">
        <v>907.44</v>
      </c>
    </row>
    <row r="650" spans="1:7" x14ac:dyDescent="0.2">
      <c r="A650" s="139">
        <v>649</v>
      </c>
      <c r="B650" s="139" t="s">
        <v>146</v>
      </c>
      <c r="C650" s="139" t="s">
        <v>147</v>
      </c>
      <c r="D650" s="139" t="s">
        <v>796</v>
      </c>
      <c r="E650" s="139" t="s">
        <v>1039</v>
      </c>
      <c r="F650" s="139">
        <v>1653.8</v>
      </c>
      <c r="G650" s="139">
        <v>907.44</v>
      </c>
    </row>
    <row r="651" spans="1:7" x14ac:dyDescent="0.2">
      <c r="A651" s="139">
        <v>650</v>
      </c>
      <c r="B651" s="139" t="s">
        <v>146</v>
      </c>
      <c r="C651" s="139" t="s">
        <v>147</v>
      </c>
      <c r="D651" s="139" t="s">
        <v>797</v>
      </c>
      <c r="E651" s="139" t="s">
        <v>1039</v>
      </c>
      <c r="F651" s="139">
        <v>1653.8</v>
      </c>
      <c r="G651" s="139">
        <v>907.44</v>
      </c>
    </row>
    <row r="652" spans="1:7" x14ac:dyDescent="0.2">
      <c r="A652" s="139">
        <v>651</v>
      </c>
      <c r="B652" s="139" t="s">
        <v>146</v>
      </c>
      <c r="C652" s="139" t="s">
        <v>147</v>
      </c>
      <c r="D652" s="139" t="s">
        <v>798</v>
      </c>
      <c r="E652" s="139" t="s">
        <v>1039</v>
      </c>
      <c r="F652" s="139">
        <v>1653.8</v>
      </c>
      <c r="G652" s="139">
        <v>907.44</v>
      </c>
    </row>
    <row r="653" spans="1:7" x14ac:dyDescent="0.2">
      <c r="A653" s="139">
        <v>652</v>
      </c>
      <c r="B653" s="139" t="s">
        <v>146</v>
      </c>
      <c r="C653" s="139" t="s">
        <v>147</v>
      </c>
      <c r="D653" s="139" t="s">
        <v>799</v>
      </c>
      <c r="E653" s="139" t="s">
        <v>1039</v>
      </c>
      <c r="F653" s="139">
        <v>1653.8</v>
      </c>
      <c r="G653" s="139">
        <v>907.44</v>
      </c>
    </row>
    <row r="654" spans="1:7" x14ac:dyDescent="0.2">
      <c r="A654" s="139">
        <v>653</v>
      </c>
      <c r="B654" s="139" t="s">
        <v>146</v>
      </c>
      <c r="C654" s="139" t="s">
        <v>147</v>
      </c>
      <c r="D654" s="139" t="s">
        <v>800</v>
      </c>
      <c r="E654" s="139" t="s">
        <v>1039</v>
      </c>
      <c r="F654" s="139">
        <v>1653.8</v>
      </c>
      <c r="G654" s="139">
        <v>907.44</v>
      </c>
    </row>
    <row r="655" spans="1:7" x14ac:dyDescent="0.2">
      <c r="A655" s="139">
        <v>654</v>
      </c>
      <c r="B655" s="139" t="s">
        <v>146</v>
      </c>
      <c r="C655" s="139" t="s">
        <v>147</v>
      </c>
      <c r="D655" s="139" t="s">
        <v>801</v>
      </c>
      <c r="E655" s="139" t="s">
        <v>1039</v>
      </c>
      <c r="F655" s="139">
        <v>1653.8</v>
      </c>
      <c r="G655" s="139">
        <v>907.44</v>
      </c>
    </row>
    <row r="656" spans="1:7" x14ac:dyDescent="0.2">
      <c r="A656" s="139">
        <v>655</v>
      </c>
      <c r="B656" s="139" t="s">
        <v>146</v>
      </c>
      <c r="C656" s="139" t="s">
        <v>147</v>
      </c>
      <c r="D656" s="139" t="s">
        <v>802</v>
      </c>
      <c r="E656" s="139" t="s">
        <v>1039</v>
      </c>
      <c r="F656" s="139">
        <v>1653.8</v>
      </c>
      <c r="G656" s="139">
        <v>907.44</v>
      </c>
    </row>
    <row r="657" spans="1:7" x14ac:dyDescent="0.2">
      <c r="A657" s="139">
        <v>656</v>
      </c>
      <c r="B657" s="139" t="s">
        <v>146</v>
      </c>
      <c r="C657" s="139" t="s">
        <v>147</v>
      </c>
      <c r="D657" s="139" t="s">
        <v>803</v>
      </c>
      <c r="E657" s="139" t="s">
        <v>1039</v>
      </c>
      <c r="F657" s="139">
        <v>1653.8</v>
      </c>
      <c r="G657" s="139">
        <v>907.44</v>
      </c>
    </row>
    <row r="658" spans="1:7" x14ac:dyDescent="0.2">
      <c r="A658" s="139">
        <v>657</v>
      </c>
      <c r="B658" s="139" t="s">
        <v>146</v>
      </c>
      <c r="C658" s="139" t="s">
        <v>147</v>
      </c>
      <c r="D658" s="139" t="s">
        <v>804</v>
      </c>
      <c r="E658" s="139" t="s">
        <v>1039</v>
      </c>
      <c r="F658" s="139">
        <v>1653.8</v>
      </c>
      <c r="G658" s="139">
        <v>907.44</v>
      </c>
    </row>
    <row r="659" spans="1:7" x14ac:dyDescent="0.2">
      <c r="A659" s="139">
        <v>658</v>
      </c>
      <c r="B659" s="139" t="s">
        <v>146</v>
      </c>
      <c r="C659" s="139" t="s">
        <v>147</v>
      </c>
      <c r="D659" s="139" t="s">
        <v>805</v>
      </c>
      <c r="E659" s="139" t="s">
        <v>1039</v>
      </c>
      <c r="F659" s="139">
        <v>1653.8</v>
      </c>
      <c r="G659" s="139">
        <v>907.44</v>
      </c>
    </row>
    <row r="660" spans="1:7" x14ac:dyDescent="0.2">
      <c r="A660" s="139">
        <v>659</v>
      </c>
      <c r="B660" s="139" t="s">
        <v>146</v>
      </c>
      <c r="C660" s="139" t="s">
        <v>147</v>
      </c>
      <c r="D660" s="139" t="s">
        <v>806</v>
      </c>
      <c r="E660" s="139" t="s">
        <v>1039</v>
      </c>
      <c r="F660" s="139">
        <v>1653.8</v>
      </c>
      <c r="G660" s="139">
        <v>907.44</v>
      </c>
    </row>
    <row r="661" spans="1:7" x14ac:dyDescent="0.2">
      <c r="A661" s="139">
        <v>660</v>
      </c>
      <c r="B661" s="139" t="s">
        <v>146</v>
      </c>
      <c r="C661" s="139" t="s">
        <v>147</v>
      </c>
      <c r="D661" s="139" t="s">
        <v>807</v>
      </c>
      <c r="E661" s="139" t="s">
        <v>1039</v>
      </c>
      <c r="F661" s="139">
        <v>1653.8</v>
      </c>
      <c r="G661" s="139">
        <v>907.44</v>
      </c>
    </row>
    <row r="662" spans="1:7" x14ac:dyDescent="0.2">
      <c r="A662" s="139">
        <v>661</v>
      </c>
      <c r="B662" s="139" t="s">
        <v>146</v>
      </c>
      <c r="C662" s="139" t="s">
        <v>147</v>
      </c>
      <c r="D662" s="139" t="s">
        <v>808</v>
      </c>
      <c r="E662" s="139" t="s">
        <v>1039</v>
      </c>
      <c r="F662" s="139">
        <v>1653.8</v>
      </c>
      <c r="G662" s="139">
        <v>907.44</v>
      </c>
    </row>
    <row r="663" spans="1:7" x14ac:dyDescent="0.2">
      <c r="A663" s="139">
        <v>662</v>
      </c>
      <c r="B663" s="139" t="s">
        <v>146</v>
      </c>
      <c r="C663" s="139" t="s">
        <v>147</v>
      </c>
      <c r="D663" s="139" t="s">
        <v>809</v>
      </c>
      <c r="E663" s="139" t="s">
        <v>1039</v>
      </c>
      <c r="F663" s="139">
        <v>1653.8</v>
      </c>
      <c r="G663" s="139">
        <v>907.44</v>
      </c>
    </row>
    <row r="664" spans="1:7" x14ac:dyDescent="0.2">
      <c r="A664" s="139">
        <v>663</v>
      </c>
      <c r="B664" s="139" t="s">
        <v>146</v>
      </c>
      <c r="C664" s="139" t="s">
        <v>147</v>
      </c>
      <c r="D664" s="139" t="s">
        <v>810</v>
      </c>
      <c r="E664" s="139" t="s">
        <v>1039</v>
      </c>
      <c r="F664" s="139">
        <v>1653.8</v>
      </c>
      <c r="G664" s="139">
        <v>907.44</v>
      </c>
    </row>
    <row r="665" spans="1:7" x14ac:dyDescent="0.2">
      <c r="A665" s="139">
        <v>664</v>
      </c>
      <c r="B665" s="139" t="s">
        <v>146</v>
      </c>
      <c r="C665" s="139" t="s">
        <v>147</v>
      </c>
      <c r="D665" s="139" t="s">
        <v>811</v>
      </c>
      <c r="E665" s="139" t="s">
        <v>1039</v>
      </c>
      <c r="F665" s="139">
        <v>1653.8</v>
      </c>
      <c r="G665" s="139">
        <v>907.44</v>
      </c>
    </row>
    <row r="666" spans="1:7" x14ac:dyDescent="0.2">
      <c r="A666" s="139">
        <v>665</v>
      </c>
      <c r="B666" s="139" t="s">
        <v>146</v>
      </c>
      <c r="C666" s="139" t="s">
        <v>147</v>
      </c>
      <c r="D666" s="139" t="s">
        <v>812</v>
      </c>
      <c r="E666" s="139" t="s">
        <v>1039</v>
      </c>
      <c r="F666" s="139">
        <v>1653.8</v>
      </c>
      <c r="G666" s="139">
        <v>907.44</v>
      </c>
    </row>
    <row r="667" spans="1:7" x14ac:dyDescent="0.2">
      <c r="A667" s="139">
        <v>666</v>
      </c>
      <c r="B667" s="139" t="s">
        <v>146</v>
      </c>
      <c r="C667" s="139" t="s">
        <v>147</v>
      </c>
      <c r="D667" s="139" t="s">
        <v>813</v>
      </c>
      <c r="E667" s="139" t="s">
        <v>1039</v>
      </c>
      <c r="F667" s="139">
        <v>1653.8</v>
      </c>
      <c r="G667" s="139">
        <v>907.44</v>
      </c>
    </row>
    <row r="668" spans="1:7" x14ac:dyDescent="0.2">
      <c r="A668" s="139">
        <v>667</v>
      </c>
      <c r="B668" s="139" t="s">
        <v>146</v>
      </c>
      <c r="C668" s="139" t="s">
        <v>147</v>
      </c>
      <c r="D668" s="139" t="s">
        <v>814</v>
      </c>
      <c r="E668" s="139" t="s">
        <v>1039</v>
      </c>
      <c r="F668" s="139">
        <v>1653.8</v>
      </c>
      <c r="G668" s="139">
        <v>907.44</v>
      </c>
    </row>
    <row r="669" spans="1:7" x14ac:dyDescent="0.2">
      <c r="A669" s="139">
        <v>668</v>
      </c>
      <c r="B669" s="139" t="s">
        <v>146</v>
      </c>
      <c r="C669" s="139" t="s">
        <v>147</v>
      </c>
      <c r="D669" s="139" t="s">
        <v>815</v>
      </c>
      <c r="E669" s="139" t="s">
        <v>1039</v>
      </c>
      <c r="F669" s="139">
        <v>1653.8</v>
      </c>
      <c r="G669" s="139">
        <v>907.44</v>
      </c>
    </row>
    <row r="670" spans="1:7" x14ac:dyDescent="0.2">
      <c r="A670" s="139">
        <v>669</v>
      </c>
      <c r="B670" s="139" t="s">
        <v>146</v>
      </c>
      <c r="C670" s="139" t="s">
        <v>147</v>
      </c>
      <c r="D670" s="139" t="s">
        <v>816</v>
      </c>
      <c r="E670" s="139" t="s">
        <v>1039</v>
      </c>
      <c r="F670" s="139">
        <v>1653.8</v>
      </c>
      <c r="G670" s="139">
        <v>907.44</v>
      </c>
    </row>
    <row r="671" spans="1:7" x14ac:dyDescent="0.2">
      <c r="A671" s="139">
        <v>670</v>
      </c>
      <c r="B671" s="139" t="s">
        <v>146</v>
      </c>
      <c r="C671" s="139" t="s">
        <v>147</v>
      </c>
      <c r="D671" s="139" t="s">
        <v>817</v>
      </c>
      <c r="E671" s="139" t="s">
        <v>1039</v>
      </c>
      <c r="F671" s="139">
        <v>1653.8</v>
      </c>
      <c r="G671" s="139">
        <v>907.44</v>
      </c>
    </row>
    <row r="672" spans="1:7" x14ac:dyDescent="0.2">
      <c r="A672" s="139">
        <v>671</v>
      </c>
      <c r="B672" s="139" t="s">
        <v>146</v>
      </c>
      <c r="C672" s="139" t="s">
        <v>147</v>
      </c>
      <c r="D672" s="139" t="s">
        <v>818</v>
      </c>
      <c r="E672" s="139" t="s">
        <v>1039</v>
      </c>
      <c r="F672" s="139">
        <v>1653.8</v>
      </c>
      <c r="G672" s="139">
        <v>907.44</v>
      </c>
    </row>
    <row r="673" spans="1:7" x14ac:dyDescent="0.2">
      <c r="A673" s="139">
        <v>672</v>
      </c>
      <c r="B673" s="139" t="s">
        <v>146</v>
      </c>
      <c r="C673" s="139" t="s">
        <v>147</v>
      </c>
      <c r="D673" s="139" t="s">
        <v>819</v>
      </c>
      <c r="E673" s="139" t="s">
        <v>1039</v>
      </c>
      <c r="F673" s="139">
        <v>1653.8</v>
      </c>
      <c r="G673" s="139">
        <v>907.44</v>
      </c>
    </row>
    <row r="674" spans="1:7" x14ac:dyDescent="0.2">
      <c r="A674" s="139">
        <v>673</v>
      </c>
      <c r="B674" s="139" t="s">
        <v>146</v>
      </c>
      <c r="C674" s="139" t="s">
        <v>147</v>
      </c>
      <c r="D674" s="139" t="s">
        <v>820</v>
      </c>
      <c r="E674" s="139" t="s">
        <v>1039</v>
      </c>
      <c r="F674" s="139">
        <v>1653.8</v>
      </c>
      <c r="G674" s="139">
        <v>907.44</v>
      </c>
    </row>
    <row r="675" spans="1:7" x14ac:dyDescent="0.2">
      <c r="A675" s="139">
        <v>674</v>
      </c>
      <c r="B675" s="139" t="s">
        <v>146</v>
      </c>
      <c r="C675" s="139" t="s">
        <v>147</v>
      </c>
      <c r="D675" s="139" t="s">
        <v>821</v>
      </c>
      <c r="E675" s="139" t="s">
        <v>1039</v>
      </c>
      <c r="F675" s="139">
        <v>1653.8</v>
      </c>
      <c r="G675" s="139">
        <v>907.44</v>
      </c>
    </row>
    <row r="676" spans="1:7" x14ac:dyDescent="0.2">
      <c r="A676" s="139">
        <v>675</v>
      </c>
      <c r="B676" s="139" t="s">
        <v>146</v>
      </c>
      <c r="C676" s="139" t="s">
        <v>147</v>
      </c>
      <c r="D676" s="139" t="s">
        <v>822</v>
      </c>
      <c r="E676" s="139" t="s">
        <v>1039</v>
      </c>
      <c r="F676" s="139">
        <v>1653.8</v>
      </c>
      <c r="G676" s="139">
        <v>907.44</v>
      </c>
    </row>
    <row r="677" spans="1:7" x14ac:dyDescent="0.2">
      <c r="A677" s="139">
        <v>676</v>
      </c>
      <c r="B677" s="139" t="s">
        <v>146</v>
      </c>
      <c r="C677" s="139" t="s">
        <v>147</v>
      </c>
      <c r="D677" s="139" t="s">
        <v>823</v>
      </c>
      <c r="E677" s="139" t="s">
        <v>1039</v>
      </c>
      <c r="F677" s="139">
        <v>1653.8</v>
      </c>
      <c r="G677" s="139">
        <v>907.44</v>
      </c>
    </row>
    <row r="678" spans="1:7" x14ac:dyDescent="0.2">
      <c r="A678" s="139">
        <v>677</v>
      </c>
      <c r="B678" s="139" t="s">
        <v>146</v>
      </c>
      <c r="C678" s="139" t="s">
        <v>147</v>
      </c>
      <c r="D678" s="139" t="s">
        <v>824</v>
      </c>
      <c r="E678" s="139" t="s">
        <v>1039</v>
      </c>
      <c r="F678" s="139">
        <v>1653.8</v>
      </c>
      <c r="G678" s="139">
        <v>907.44</v>
      </c>
    </row>
    <row r="679" spans="1:7" x14ac:dyDescent="0.2">
      <c r="A679" s="139">
        <v>678</v>
      </c>
      <c r="B679" s="139" t="s">
        <v>146</v>
      </c>
      <c r="C679" s="139" t="s">
        <v>147</v>
      </c>
      <c r="D679" s="139" t="s">
        <v>825</v>
      </c>
      <c r="E679" s="139" t="s">
        <v>1039</v>
      </c>
      <c r="F679" s="139">
        <v>1653.8</v>
      </c>
      <c r="G679" s="139">
        <v>907.44</v>
      </c>
    </row>
    <row r="680" spans="1:7" x14ac:dyDescent="0.2">
      <c r="A680" s="139">
        <v>679</v>
      </c>
      <c r="B680" s="139" t="s">
        <v>146</v>
      </c>
      <c r="C680" s="139" t="s">
        <v>147</v>
      </c>
      <c r="D680" s="139" t="s">
        <v>826</v>
      </c>
      <c r="E680" s="139" t="s">
        <v>1039</v>
      </c>
      <c r="F680" s="139">
        <v>1653.8</v>
      </c>
      <c r="G680" s="139">
        <v>907.44</v>
      </c>
    </row>
    <row r="681" spans="1:7" x14ac:dyDescent="0.2">
      <c r="A681" s="139">
        <v>680</v>
      </c>
      <c r="B681" s="139" t="s">
        <v>146</v>
      </c>
      <c r="C681" s="139" t="s">
        <v>147</v>
      </c>
      <c r="D681" s="139" t="s">
        <v>827</v>
      </c>
      <c r="E681" s="139" t="s">
        <v>1039</v>
      </c>
      <c r="F681" s="139">
        <v>1653.8</v>
      </c>
      <c r="G681" s="139">
        <v>907.44</v>
      </c>
    </row>
    <row r="682" spans="1:7" x14ac:dyDescent="0.2">
      <c r="A682" s="139">
        <v>681</v>
      </c>
      <c r="B682" s="139" t="s">
        <v>146</v>
      </c>
      <c r="C682" s="139" t="s">
        <v>147</v>
      </c>
      <c r="D682" s="139" t="s">
        <v>828</v>
      </c>
      <c r="E682" s="139" t="s">
        <v>1039</v>
      </c>
      <c r="F682" s="139">
        <v>1653.8</v>
      </c>
      <c r="G682" s="139">
        <v>907.44</v>
      </c>
    </row>
    <row r="683" spans="1:7" x14ac:dyDescent="0.2">
      <c r="A683" s="139">
        <v>682</v>
      </c>
      <c r="B683" s="139" t="s">
        <v>146</v>
      </c>
      <c r="C683" s="139" t="s">
        <v>147</v>
      </c>
      <c r="D683" s="139" t="s">
        <v>829</v>
      </c>
      <c r="E683" s="139" t="s">
        <v>1039</v>
      </c>
      <c r="F683" s="139">
        <v>1653.8</v>
      </c>
      <c r="G683" s="139">
        <v>907.44</v>
      </c>
    </row>
    <row r="684" spans="1:7" x14ac:dyDescent="0.2">
      <c r="A684" s="139">
        <v>683</v>
      </c>
      <c r="B684" s="139" t="s">
        <v>146</v>
      </c>
      <c r="C684" s="139" t="s">
        <v>147</v>
      </c>
      <c r="D684" s="139" t="s">
        <v>830</v>
      </c>
      <c r="E684" s="139" t="s">
        <v>1039</v>
      </c>
      <c r="F684" s="139">
        <v>1653.8</v>
      </c>
      <c r="G684" s="139">
        <v>907.44</v>
      </c>
    </row>
    <row r="685" spans="1:7" x14ac:dyDescent="0.2">
      <c r="A685" s="139">
        <v>684</v>
      </c>
      <c r="B685" s="139" t="s">
        <v>146</v>
      </c>
      <c r="C685" s="139" t="s">
        <v>147</v>
      </c>
      <c r="D685" s="139" t="s">
        <v>831</v>
      </c>
      <c r="E685" s="139" t="s">
        <v>1039</v>
      </c>
      <c r="F685" s="139">
        <v>1653.8</v>
      </c>
      <c r="G685" s="139">
        <v>907.44</v>
      </c>
    </row>
    <row r="686" spans="1:7" x14ac:dyDescent="0.2">
      <c r="A686" s="139">
        <v>685</v>
      </c>
      <c r="B686" s="139" t="s">
        <v>146</v>
      </c>
      <c r="C686" s="139" t="s">
        <v>147</v>
      </c>
      <c r="D686" s="139" t="s">
        <v>832</v>
      </c>
      <c r="E686" s="139" t="s">
        <v>1039</v>
      </c>
      <c r="F686" s="139">
        <v>1653.8</v>
      </c>
      <c r="G686" s="139">
        <v>907.44</v>
      </c>
    </row>
    <row r="687" spans="1:7" x14ac:dyDescent="0.2">
      <c r="A687" s="139">
        <v>686</v>
      </c>
      <c r="B687" s="139" t="s">
        <v>146</v>
      </c>
      <c r="C687" s="139" t="s">
        <v>147</v>
      </c>
      <c r="D687" s="139" t="s">
        <v>833</v>
      </c>
      <c r="E687" s="139" t="s">
        <v>1039</v>
      </c>
      <c r="F687" s="139">
        <v>1653.8</v>
      </c>
      <c r="G687" s="139">
        <v>907.44</v>
      </c>
    </row>
    <row r="688" spans="1:7" x14ac:dyDescent="0.2">
      <c r="A688" s="139">
        <v>687</v>
      </c>
      <c r="B688" s="139" t="s">
        <v>146</v>
      </c>
      <c r="C688" s="139" t="s">
        <v>147</v>
      </c>
      <c r="D688" s="139" t="s">
        <v>834</v>
      </c>
      <c r="E688" s="139" t="s">
        <v>1039</v>
      </c>
      <c r="F688" s="139">
        <v>1653.8</v>
      </c>
      <c r="G688" s="139">
        <v>907.44</v>
      </c>
    </row>
    <row r="689" spans="1:7" x14ac:dyDescent="0.2">
      <c r="A689" s="139">
        <v>688</v>
      </c>
      <c r="B689" s="139" t="s">
        <v>146</v>
      </c>
      <c r="C689" s="139" t="s">
        <v>147</v>
      </c>
      <c r="D689" s="139" t="s">
        <v>835</v>
      </c>
      <c r="E689" s="139" t="s">
        <v>1039</v>
      </c>
      <c r="F689" s="139">
        <v>1653.8</v>
      </c>
      <c r="G689" s="139">
        <v>907.44</v>
      </c>
    </row>
    <row r="690" spans="1:7" x14ac:dyDescent="0.2">
      <c r="A690" s="139">
        <v>689</v>
      </c>
      <c r="B690" s="139" t="s">
        <v>146</v>
      </c>
      <c r="C690" s="139" t="s">
        <v>147</v>
      </c>
      <c r="D690" s="139" t="s">
        <v>836</v>
      </c>
      <c r="E690" s="139" t="s">
        <v>1039</v>
      </c>
      <c r="F690" s="139">
        <v>1653.8</v>
      </c>
      <c r="G690" s="139">
        <v>907.44</v>
      </c>
    </row>
    <row r="691" spans="1:7" x14ac:dyDescent="0.2">
      <c r="A691" s="139">
        <v>690</v>
      </c>
      <c r="B691" s="139" t="s">
        <v>146</v>
      </c>
      <c r="C691" s="139" t="s">
        <v>147</v>
      </c>
      <c r="D691" s="139" t="s">
        <v>837</v>
      </c>
      <c r="E691" s="139" t="s">
        <v>1039</v>
      </c>
      <c r="F691" s="139">
        <v>1653.8</v>
      </c>
      <c r="G691" s="139">
        <v>907.44</v>
      </c>
    </row>
    <row r="692" spans="1:7" x14ac:dyDescent="0.2">
      <c r="A692" s="139">
        <v>691</v>
      </c>
      <c r="B692" s="139" t="s">
        <v>146</v>
      </c>
      <c r="C692" s="139" t="s">
        <v>147</v>
      </c>
      <c r="D692" s="139" t="s">
        <v>838</v>
      </c>
      <c r="E692" s="139" t="s">
        <v>1039</v>
      </c>
      <c r="F692" s="139">
        <v>1653.8</v>
      </c>
      <c r="G692" s="139">
        <v>907.44</v>
      </c>
    </row>
    <row r="693" spans="1:7" x14ac:dyDescent="0.2">
      <c r="A693" s="139">
        <v>692</v>
      </c>
      <c r="B693" s="139" t="s">
        <v>146</v>
      </c>
      <c r="C693" s="139" t="s">
        <v>147</v>
      </c>
      <c r="D693" s="139" t="s">
        <v>839</v>
      </c>
      <c r="E693" s="139" t="s">
        <v>1039</v>
      </c>
      <c r="F693" s="139">
        <v>1653.8</v>
      </c>
      <c r="G693" s="139">
        <v>907.44</v>
      </c>
    </row>
    <row r="694" spans="1:7" x14ac:dyDescent="0.2">
      <c r="A694" s="139">
        <v>693</v>
      </c>
      <c r="B694" s="139" t="s">
        <v>146</v>
      </c>
      <c r="C694" s="139" t="s">
        <v>147</v>
      </c>
      <c r="D694" s="139" t="s">
        <v>840</v>
      </c>
      <c r="E694" s="139" t="s">
        <v>1039</v>
      </c>
      <c r="F694" s="139">
        <v>1653.8</v>
      </c>
      <c r="G694" s="139">
        <v>907.44</v>
      </c>
    </row>
    <row r="695" spans="1:7" x14ac:dyDescent="0.2">
      <c r="A695" s="139">
        <v>694</v>
      </c>
      <c r="B695" s="139" t="s">
        <v>146</v>
      </c>
      <c r="C695" s="139" t="s">
        <v>147</v>
      </c>
      <c r="D695" s="139" t="s">
        <v>841</v>
      </c>
      <c r="E695" s="139" t="s">
        <v>1039</v>
      </c>
      <c r="F695" s="139">
        <v>1653.8</v>
      </c>
      <c r="G695" s="139">
        <v>907.44</v>
      </c>
    </row>
    <row r="696" spans="1:7" x14ac:dyDescent="0.2">
      <c r="A696" s="139">
        <v>695</v>
      </c>
      <c r="B696" s="139" t="s">
        <v>146</v>
      </c>
      <c r="C696" s="139" t="s">
        <v>147</v>
      </c>
      <c r="D696" s="139" t="s">
        <v>842</v>
      </c>
      <c r="E696" s="139" t="s">
        <v>1039</v>
      </c>
      <c r="F696" s="139">
        <v>1653.8</v>
      </c>
      <c r="G696" s="139">
        <v>907.44</v>
      </c>
    </row>
    <row r="697" spans="1:7" x14ac:dyDescent="0.2">
      <c r="A697" s="139">
        <v>696</v>
      </c>
      <c r="B697" s="139" t="s">
        <v>146</v>
      </c>
      <c r="C697" s="139" t="s">
        <v>147</v>
      </c>
      <c r="D697" s="139" t="s">
        <v>843</v>
      </c>
      <c r="E697" s="139" t="s">
        <v>1039</v>
      </c>
      <c r="F697" s="139">
        <v>1653.8</v>
      </c>
      <c r="G697" s="139">
        <v>907.44</v>
      </c>
    </row>
    <row r="698" spans="1:7" x14ac:dyDescent="0.2">
      <c r="A698" s="139">
        <v>697</v>
      </c>
      <c r="B698" s="139" t="s">
        <v>146</v>
      </c>
      <c r="C698" s="139" t="s">
        <v>147</v>
      </c>
      <c r="D698" s="139" t="s">
        <v>844</v>
      </c>
      <c r="E698" s="139" t="s">
        <v>1039</v>
      </c>
      <c r="F698" s="139">
        <v>1653.8</v>
      </c>
      <c r="G698" s="139">
        <v>907.44</v>
      </c>
    </row>
    <row r="699" spans="1:7" x14ac:dyDescent="0.2">
      <c r="A699" s="139">
        <v>698</v>
      </c>
      <c r="B699" s="139" t="s">
        <v>146</v>
      </c>
      <c r="C699" s="139" t="s">
        <v>147</v>
      </c>
      <c r="D699" s="139" t="s">
        <v>845</v>
      </c>
      <c r="E699" s="139" t="s">
        <v>1039</v>
      </c>
      <c r="F699" s="139">
        <v>1653.8</v>
      </c>
      <c r="G699" s="139">
        <v>907.44</v>
      </c>
    </row>
    <row r="700" spans="1:7" x14ac:dyDescent="0.2">
      <c r="A700" s="139">
        <v>699</v>
      </c>
      <c r="B700" s="139" t="s">
        <v>146</v>
      </c>
      <c r="C700" s="139" t="s">
        <v>147</v>
      </c>
      <c r="D700" s="139" t="s">
        <v>846</v>
      </c>
      <c r="E700" s="139" t="s">
        <v>1039</v>
      </c>
      <c r="F700" s="139">
        <v>1653.8</v>
      </c>
      <c r="G700" s="139">
        <v>907.44</v>
      </c>
    </row>
    <row r="701" spans="1:7" x14ac:dyDescent="0.2">
      <c r="A701" s="139">
        <v>700</v>
      </c>
      <c r="B701" s="139" t="s">
        <v>146</v>
      </c>
      <c r="C701" s="139" t="s">
        <v>147</v>
      </c>
      <c r="D701" s="139" t="s">
        <v>847</v>
      </c>
      <c r="E701" s="139" t="s">
        <v>1039</v>
      </c>
      <c r="F701" s="139">
        <v>1653.8</v>
      </c>
      <c r="G701" s="139">
        <v>907.44</v>
      </c>
    </row>
    <row r="702" spans="1:7" x14ac:dyDescent="0.2">
      <c r="A702" s="139">
        <v>701</v>
      </c>
      <c r="B702" s="139" t="s">
        <v>146</v>
      </c>
      <c r="C702" s="139" t="s">
        <v>147</v>
      </c>
      <c r="D702" s="139" t="s">
        <v>848</v>
      </c>
      <c r="E702" s="139" t="s">
        <v>1039</v>
      </c>
      <c r="F702" s="139">
        <v>1653.8</v>
      </c>
      <c r="G702" s="139">
        <v>907.44</v>
      </c>
    </row>
    <row r="703" spans="1:7" x14ac:dyDescent="0.2">
      <c r="A703" s="139">
        <v>702</v>
      </c>
      <c r="B703" s="139" t="s">
        <v>146</v>
      </c>
      <c r="C703" s="139" t="s">
        <v>147</v>
      </c>
      <c r="D703" s="139" t="s">
        <v>849</v>
      </c>
      <c r="E703" s="139" t="s">
        <v>1039</v>
      </c>
      <c r="F703" s="139">
        <v>1653.8</v>
      </c>
      <c r="G703" s="139">
        <v>907.44</v>
      </c>
    </row>
    <row r="704" spans="1:7" x14ac:dyDescent="0.2">
      <c r="A704" s="139">
        <v>703</v>
      </c>
      <c r="B704" s="139" t="s">
        <v>146</v>
      </c>
      <c r="C704" s="139" t="s">
        <v>147</v>
      </c>
      <c r="D704" s="139" t="s">
        <v>850</v>
      </c>
      <c r="E704" s="139" t="s">
        <v>1039</v>
      </c>
      <c r="F704" s="139">
        <v>1653.8</v>
      </c>
      <c r="G704" s="139">
        <v>907.44</v>
      </c>
    </row>
    <row r="705" spans="1:7" x14ac:dyDescent="0.2">
      <c r="A705" s="139">
        <v>704</v>
      </c>
      <c r="B705" s="139" t="s">
        <v>146</v>
      </c>
      <c r="C705" s="139" t="s">
        <v>147</v>
      </c>
      <c r="D705" s="139" t="s">
        <v>851</v>
      </c>
      <c r="E705" s="139" t="s">
        <v>1039</v>
      </c>
      <c r="F705" s="139">
        <v>1653.8</v>
      </c>
      <c r="G705" s="139">
        <v>907.44</v>
      </c>
    </row>
    <row r="706" spans="1:7" x14ac:dyDescent="0.2">
      <c r="A706" s="139">
        <v>705</v>
      </c>
      <c r="B706" s="139" t="s">
        <v>146</v>
      </c>
      <c r="C706" s="139" t="s">
        <v>147</v>
      </c>
      <c r="D706" s="139" t="s">
        <v>852</v>
      </c>
      <c r="E706" s="139" t="s">
        <v>1039</v>
      </c>
      <c r="F706" s="139">
        <v>1653.8</v>
      </c>
      <c r="G706" s="139">
        <v>907.44</v>
      </c>
    </row>
    <row r="707" spans="1:7" x14ac:dyDescent="0.2">
      <c r="A707" s="139">
        <v>706</v>
      </c>
      <c r="B707" s="139" t="s">
        <v>146</v>
      </c>
      <c r="C707" s="139" t="s">
        <v>147</v>
      </c>
      <c r="D707" s="139" t="s">
        <v>853</v>
      </c>
      <c r="E707" s="139" t="s">
        <v>1039</v>
      </c>
      <c r="F707" s="139">
        <v>1653.8</v>
      </c>
      <c r="G707" s="139">
        <v>907.44</v>
      </c>
    </row>
    <row r="708" spans="1:7" x14ac:dyDescent="0.2">
      <c r="A708" s="139">
        <v>707</v>
      </c>
      <c r="B708" s="139" t="s">
        <v>146</v>
      </c>
      <c r="C708" s="139" t="s">
        <v>147</v>
      </c>
      <c r="D708" s="139" t="s">
        <v>854</v>
      </c>
      <c r="E708" s="139" t="s">
        <v>1039</v>
      </c>
      <c r="F708" s="139">
        <v>1653.8</v>
      </c>
      <c r="G708" s="139">
        <v>907.44</v>
      </c>
    </row>
    <row r="709" spans="1:7" x14ac:dyDescent="0.2">
      <c r="A709" s="139">
        <v>708</v>
      </c>
      <c r="B709" s="139" t="s">
        <v>146</v>
      </c>
      <c r="C709" s="139" t="s">
        <v>147</v>
      </c>
      <c r="D709" s="139" t="s">
        <v>855</v>
      </c>
      <c r="E709" s="139" t="s">
        <v>1039</v>
      </c>
      <c r="F709" s="139">
        <v>1653.8</v>
      </c>
      <c r="G709" s="139">
        <v>907.44</v>
      </c>
    </row>
    <row r="710" spans="1:7" x14ac:dyDescent="0.2">
      <c r="A710" s="139">
        <v>709</v>
      </c>
      <c r="B710" s="139" t="s">
        <v>146</v>
      </c>
      <c r="C710" s="139" t="s">
        <v>147</v>
      </c>
      <c r="D710" s="139" t="s">
        <v>856</v>
      </c>
      <c r="E710" s="139" t="s">
        <v>1036</v>
      </c>
      <c r="F710" s="139">
        <v>1653.8</v>
      </c>
      <c r="G710" s="139">
        <v>907.44</v>
      </c>
    </row>
    <row r="711" spans="1:7" x14ac:dyDescent="0.2">
      <c r="A711" s="139">
        <v>710</v>
      </c>
      <c r="B711" s="139" t="s">
        <v>146</v>
      </c>
      <c r="C711" s="139" t="s">
        <v>147</v>
      </c>
      <c r="D711" s="139" t="s">
        <v>857</v>
      </c>
      <c r="E711" s="139" t="s">
        <v>1036</v>
      </c>
      <c r="F711" s="139">
        <v>1653.8</v>
      </c>
      <c r="G711" s="139">
        <v>907.44</v>
      </c>
    </row>
    <row r="712" spans="1:7" x14ac:dyDescent="0.2">
      <c r="A712" s="139">
        <v>711</v>
      </c>
      <c r="B712" s="139" t="s">
        <v>146</v>
      </c>
      <c r="C712" s="139" t="s">
        <v>147</v>
      </c>
      <c r="D712" s="139" t="s">
        <v>858</v>
      </c>
      <c r="E712" s="139" t="s">
        <v>1036</v>
      </c>
      <c r="F712" s="139">
        <v>1653.8</v>
      </c>
      <c r="G712" s="139">
        <v>907.44</v>
      </c>
    </row>
    <row r="713" spans="1:7" x14ac:dyDescent="0.2">
      <c r="A713" s="139">
        <v>712</v>
      </c>
      <c r="B713" s="139" t="s">
        <v>146</v>
      </c>
      <c r="C713" s="139" t="s">
        <v>147</v>
      </c>
      <c r="D713" s="139" t="s">
        <v>859</v>
      </c>
      <c r="E713" s="139" t="s">
        <v>1036</v>
      </c>
      <c r="F713" s="139">
        <v>1653.8</v>
      </c>
      <c r="G713" s="139">
        <v>907.44</v>
      </c>
    </row>
    <row r="714" spans="1:7" x14ac:dyDescent="0.2">
      <c r="A714" s="139">
        <v>713</v>
      </c>
      <c r="B714" s="139" t="s">
        <v>146</v>
      </c>
      <c r="C714" s="139" t="s">
        <v>147</v>
      </c>
      <c r="D714" s="139" t="s">
        <v>860</v>
      </c>
      <c r="E714" s="139" t="s">
        <v>1036</v>
      </c>
      <c r="F714" s="139">
        <v>1653.8</v>
      </c>
      <c r="G714" s="139">
        <v>907.44</v>
      </c>
    </row>
    <row r="715" spans="1:7" x14ac:dyDescent="0.2">
      <c r="A715" s="139">
        <v>714</v>
      </c>
      <c r="B715" s="139" t="s">
        <v>146</v>
      </c>
      <c r="C715" s="139" t="s">
        <v>147</v>
      </c>
      <c r="D715" s="139" t="s">
        <v>861</v>
      </c>
      <c r="E715" s="139" t="s">
        <v>1036</v>
      </c>
      <c r="F715" s="139">
        <v>1653.8</v>
      </c>
      <c r="G715" s="139">
        <v>907.44</v>
      </c>
    </row>
    <row r="716" spans="1:7" x14ac:dyDescent="0.2">
      <c r="A716" s="139">
        <v>715</v>
      </c>
      <c r="B716" s="139" t="s">
        <v>146</v>
      </c>
      <c r="C716" s="139" t="s">
        <v>147</v>
      </c>
      <c r="D716" s="139" t="s">
        <v>862</v>
      </c>
      <c r="E716" s="139" t="s">
        <v>1036</v>
      </c>
      <c r="F716" s="139">
        <v>1653.8</v>
      </c>
      <c r="G716" s="139">
        <v>907.44</v>
      </c>
    </row>
    <row r="717" spans="1:7" x14ac:dyDescent="0.2">
      <c r="A717" s="139">
        <v>716</v>
      </c>
      <c r="B717" s="139" t="s">
        <v>146</v>
      </c>
      <c r="C717" s="139" t="s">
        <v>147</v>
      </c>
      <c r="D717" s="139" t="s">
        <v>863</v>
      </c>
      <c r="E717" s="139" t="s">
        <v>1036</v>
      </c>
      <c r="F717" s="139">
        <v>1653.8</v>
      </c>
      <c r="G717" s="139">
        <v>907.44</v>
      </c>
    </row>
    <row r="718" spans="1:7" x14ac:dyDescent="0.2">
      <c r="A718" s="139">
        <v>717</v>
      </c>
      <c r="B718" s="139" t="s">
        <v>146</v>
      </c>
      <c r="C718" s="139" t="s">
        <v>147</v>
      </c>
      <c r="D718" s="139" t="s">
        <v>864</v>
      </c>
      <c r="E718" s="139" t="s">
        <v>1036</v>
      </c>
      <c r="F718" s="139">
        <v>1653.8</v>
      </c>
      <c r="G718" s="139">
        <v>907.44</v>
      </c>
    </row>
    <row r="719" spans="1:7" x14ac:dyDescent="0.2">
      <c r="A719" s="139">
        <v>718</v>
      </c>
      <c r="B719" s="139" t="s">
        <v>146</v>
      </c>
      <c r="C719" s="139" t="s">
        <v>147</v>
      </c>
      <c r="D719" s="139" t="s">
        <v>865</v>
      </c>
      <c r="E719" s="139" t="s">
        <v>1036</v>
      </c>
      <c r="F719" s="139">
        <v>1653.8</v>
      </c>
      <c r="G719" s="139">
        <v>907.44</v>
      </c>
    </row>
    <row r="720" spans="1:7" x14ac:dyDescent="0.2">
      <c r="A720" s="139">
        <v>719</v>
      </c>
      <c r="B720" s="139" t="s">
        <v>146</v>
      </c>
      <c r="C720" s="139" t="s">
        <v>147</v>
      </c>
      <c r="D720" s="139" t="s">
        <v>866</v>
      </c>
      <c r="E720" s="139" t="s">
        <v>1036</v>
      </c>
      <c r="F720" s="139">
        <v>1653.8</v>
      </c>
      <c r="G720" s="139">
        <v>907.44</v>
      </c>
    </row>
    <row r="721" spans="1:7" x14ac:dyDescent="0.2">
      <c r="A721" s="139">
        <v>720</v>
      </c>
      <c r="B721" s="139" t="s">
        <v>146</v>
      </c>
      <c r="C721" s="139" t="s">
        <v>147</v>
      </c>
      <c r="D721" s="139" t="s">
        <v>867</v>
      </c>
      <c r="E721" s="139" t="s">
        <v>1036</v>
      </c>
      <c r="F721" s="139">
        <v>1653.8</v>
      </c>
      <c r="G721" s="139">
        <v>907.44</v>
      </c>
    </row>
    <row r="722" spans="1:7" x14ac:dyDescent="0.2">
      <c r="A722" s="139">
        <v>721</v>
      </c>
      <c r="B722" s="139" t="s">
        <v>146</v>
      </c>
      <c r="C722" s="139" t="s">
        <v>147</v>
      </c>
      <c r="D722" s="139" t="s">
        <v>868</v>
      </c>
      <c r="E722" s="139" t="s">
        <v>1036</v>
      </c>
      <c r="F722" s="139">
        <v>1653.8</v>
      </c>
      <c r="G722" s="139">
        <v>907.44</v>
      </c>
    </row>
    <row r="723" spans="1:7" x14ac:dyDescent="0.2">
      <c r="A723" s="139">
        <v>722</v>
      </c>
      <c r="B723" s="139" t="s">
        <v>146</v>
      </c>
      <c r="C723" s="139" t="s">
        <v>147</v>
      </c>
      <c r="D723" s="139" t="s">
        <v>869</v>
      </c>
      <c r="E723" s="139" t="s">
        <v>1036</v>
      </c>
      <c r="F723" s="139">
        <v>1653.8</v>
      </c>
      <c r="G723" s="139">
        <v>907.44</v>
      </c>
    </row>
    <row r="724" spans="1:7" x14ac:dyDescent="0.2">
      <c r="A724" s="139">
        <v>723</v>
      </c>
      <c r="B724" s="139" t="s">
        <v>146</v>
      </c>
      <c r="C724" s="139" t="s">
        <v>147</v>
      </c>
      <c r="D724" s="139" t="s">
        <v>870</v>
      </c>
      <c r="E724" s="139" t="s">
        <v>1036</v>
      </c>
      <c r="F724" s="139">
        <v>1653.8</v>
      </c>
      <c r="G724" s="139">
        <v>907.44</v>
      </c>
    </row>
    <row r="725" spans="1:7" x14ac:dyDescent="0.2">
      <c r="A725" s="139">
        <v>724</v>
      </c>
      <c r="B725" s="139" t="s">
        <v>146</v>
      </c>
      <c r="C725" s="139" t="s">
        <v>147</v>
      </c>
      <c r="D725" s="139" t="s">
        <v>871</v>
      </c>
      <c r="E725" s="139" t="s">
        <v>1036</v>
      </c>
      <c r="F725" s="139">
        <v>1653.8</v>
      </c>
      <c r="G725" s="139">
        <v>907.44</v>
      </c>
    </row>
    <row r="726" spans="1:7" x14ac:dyDescent="0.2">
      <c r="A726" s="139">
        <v>725</v>
      </c>
      <c r="B726" s="139" t="s">
        <v>146</v>
      </c>
      <c r="C726" s="139" t="s">
        <v>147</v>
      </c>
      <c r="D726" s="139" t="s">
        <v>872</v>
      </c>
      <c r="E726" s="139" t="s">
        <v>1036</v>
      </c>
      <c r="F726" s="139">
        <v>1653.8</v>
      </c>
      <c r="G726" s="139">
        <v>907.44</v>
      </c>
    </row>
    <row r="727" spans="1:7" x14ac:dyDescent="0.2">
      <c r="A727" s="139">
        <v>726</v>
      </c>
      <c r="B727" s="139" t="s">
        <v>146</v>
      </c>
      <c r="C727" s="139" t="s">
        <v>147</v>
      </c>
      <c r="D727" s="139" t="s">
        <v>873</v>
      </c>
      <c r="E727" s="139" t="s">
        <v>1036</v>
      </c>
      <c r="F727" s="139">
        <v>1653.8</v>
      </c>
      <c r="G727" s="139">
        <v>907.44</v>
      </c>
    </row>
    <row r="728" spans="1:7" x14ac:dyDescent="0.2">
      <c r="A728" s="139">
        <v>727</v>
      </c>
      <c r="B728" s="139" t="s">
        <v>146</v>
      </c>
      <c r="C728" s="139" t="s">
        <v>147</v>
      </c>
      <c r="D728" s="139" t="s">
        <v>874</v>
      </c>
      <c r="E728" s="139" t="s">
        <v>1036</v>
      </c>
      <c r="F728" s="139">
        <v>1653.8</v>
      </c>
      <c r="G728" s="139">
        <v>907.44</v>
      </c>
    </row>
    <row r="729" spans="1:7" x14ac:dyDescent="0.2">
      <c r="A729" s="139">
        <v>728</v>
      </c>
      <c r="B729" s="139" t="s">
        <v>146</v>
      </c>
      <c r="C729" s="139" t="s">
        <v>147</v>
      </c>
      <c r="D729" s="139" t="s">
        <v>875</v>
      </c>
      <c r="E729" s="139" t="s">
        <v>1036</v>
      </c>
      <c r="F729" s="139">
        <v>1653.8</v>
      </c>
      <c r="G729" s="139">
        <v>907.44</v>
      </c>
    </row>
    <row r="730" spans="1:7" x14ac:dyDescent="0.2">
      <c r="A730" s="139">
        <v>729</v>
      </c>
      <c r="B730" s="139" t="s">
        <v>146</v>
      </c>
      <c r="C730" s="139" t="s">
        <v>147</v>
      </c>
      <c r="D730" s="139" t="s">
        <v>876</v>
      </c>
      <c r="E730" s="139" t="s">
        <v>1036</v>
      </c>
      <c r="F730" s="139">
        <v>1653.8</v>
      </c>
      <c r="G730" s="139">
        <v>907.44</v>
      </c>
    </row>
    <row r="731" spans="1:7" x14ac:dyDescent="0.2">
      <c r="A731" s="139">
        <v>730</v>
      </c>
      <c r="B731" s="139" t="s">
        <v>146</v>
      </c>
      <c r="C731" s="139" t="s">
        <v>147</v>
      </c>
      <c r="D731" s="139" t="s">
        <v>877</v>
      </c>
      <c r="E731" s="139" t="s">
        <v>1036</v>
      </c>
      <c r="F731" s="139">
        <v>1653.8</v>
      </c>
      <c r="G731" s="139">
        <v>907.44</v>
      </c>
    </row>
    <row r="732" spans="1:7" x14ac:dyDescent="0.2">
      <c r="A732" s="139">
        <v>731</v>
      </c>
      <c r="B732" s="139" t="s">
        <v>146</v>
      </c>
      <c r="C732" s="139" t="s">
        <v>147</v>
      </c>
      <c r="D732" s="139" t="s">
        <v>878</v>
      </c>
      <c r="E732" s="139" t="s">
        <v>1036</v>
      </c>
      <c r="F732" s="139">
        <v>1653.8</v>
      </c>
      <c r="G732" s="139">
        <v>907.44</v>
      </c>
    </row>
    <row r="733" spans="1:7" x14ac:dyDescent="0.2">
      <c r="A733" s="139">
        <v>732</v>
      </c>
      <c r="B733" s="139" t="s">
        <v>146</v>
      </c>
      <c r="C733" s="139" t="s">
        <v>147</v>
      </c>
      <c r="D733" s="139" t="s">
        <v>879</v>
      </c>
      <c r="E733" s="139" t="s">
        <v>1036</v>
      </c>
      <c r="F733" s="139">
        <v>1653.8</v>
      </c>
      <c r="G733" s="139">
        <v>907.44</v>
      </c>
    </row>
    <row r="734" spans="1:7" x14ac:dyDescent="0.2">
      <c r="A734" s="139">
        <v>733</v>
      </c>
      <c r="B734" s="139" t="s">
        <v>146</v>
      </c>
      <c r="C734" s="139" t="s">
        <v>147</v>
      </c>
      <c r="D734" s="139" t="s">
        <v>880</v>
      </c>
      <c r="E734" s="139" t="s">
        <v>1036</v>
      </c>
      <c r="F734" s="139">
        <v>1653.8</v>
      </c>
      <c r="G734" s="139">
        <v>907.44</v>
      </c>
    </row>
    <row r="735" spans="1:7" x14ac:dyDescent="0.2">
      <c r="A735" s="139">
        <v>734</v>
      </c>
      <c r="B735" s="139" t="s">
        <v>146</v>
      </c>
      <c r="C735" s="139" t="s">
        <v>147</v>
      </c>
      <c r="D735" s="139" t="s">
        <v>881</v>
      </c>
      <c r="E735" s="139" t="s">
        <v>1036</v>
      </c>
      <c r="F735" s="139">
        <v>1653.8</v>
      </c>
      <c r="G735" s="139">
        <v>907.44</v>
      </c>
    </row>
    <row r="736" spans="1:7" x14ac:dyDescent="0.2">
      <c r="A736" s="139">
        <v>735</v>
      </c>
      <c r="B736" s="139" t="s">
        <v>146</v>
      </c>
      <c r="C736" s="139" t="s">
        <v>147</v>
      </c>
      <c r="D736" s="139" t="s">
        <v>882</v>
      </c>
      <c r="E736" s="139" t="s">
        <v>1036</v>
      </c>
      <c r="F736" s="139">
        <v>1653.8</v>
      </c>
      <c r="G736" s="139">
        <v>907.44</v>
      </c>
    </row>
    <row r="737" spans="1:7" x14ac:dyDescent="0.2">
      <c r="A737" s="139">
        <v>736</v>
      </c>
      <c r="B737" s="139" t="s">
        <v>146</v>
      </c>
      <c r="C737" s="139" t="s">
        <v>147</v>
      </c>
      <c r="D737" s="139" t="s">
        <v>883</v>
      </c>
      <c r="E737" s="139" t="s">
        <v>1036</v>
      </c>
      <c r="F737" s="139">
        <v>1653.8</v>
      </c>
      <c r="G737" s="139">
        <v>907.44</v>
      </c>
    </row>
    <row r="738" spans="1:7" x14ac:dyDescent="0.2">
      <c r="A738" s="139">
        <v>737</v>
      </c>
      <c r="B738" s="139" t="s">
        <v>146</v>
      </c>
      <c r="C738" s="139" t="s">
        <v>147</v>
      </c>
      <c r="D738" s="139" t="s">
        <v>884</v>
      </c>
      <c r="E738" s="139" t="s">
        <v>1036</v>
      </c>
      <c r="F738" s="139">
        <v>1653.8</v>
      </c>
      <c r="G738" s="139">
        <v>907.44</v>
      </c>
    </row>
    <row r="739" spans="1:7" x14ac:dyDescent="0.2">
      <c r="A739" s="139">
        <v>738</v>
      </c>
      <c r="B739" s="139" t="s">
        <v>146</v>
      </c>
      <c r="C739" s="139" t="s">
        <v>147</v>
      </c>
      <c r="D739" s="139" t="s">
        <v>885</v>
      </c>
      <c r="E739" s="139" t="s">
        <v>1036</v>
      </c>
      <c r="F739" s="139">
        <v>1653.8</v>
      </c>
      <c r="G739" s="139">
        <v>907.44</v>
      </c>
    </row>
    <row r="740" spans="1:7" x14ac:dyDescent="0.2">
      <c r="A740" s="139">
        <v>739</v>
      </c>
      <c r="B740" s="139" t="s">
        <v>146</v>
      </c>
      <c r="C740" s="139" t="s">
        <v>147</v>
      </c>
      <c r="D740" s="139" t="s">
        <v>886</v>
      </c>
      <c r="E740" s="139" t="s">
        <v>1036</v>
      </c>
      <c r="F740" s="139">
        <v>1653.8</v>
      </c>
      <c r="G740" s="139">
        <v>907.44</v>
      </c>
    </row>
    <row r="741" spans="1:7" x14ac:dyDescent="0.2">
      <c r="A741" s="139">
        <v>740</v>
      </c>
      <c r="B741" s="139" t="s">
        <v>146</v>
      </c>
      <c r="C741" s="139" t="s">
        <v>147</v>
      </c>
      <c r="D741" s="139" t="s">
        <v>887</v>
      </c>
      <c r="E741" s="139" t="s">
        <v>1036</v>
      </c>
      <c r="F741" s="139">
        <v>1653.8</v>
      </c>
      <c r="G741" s="139">
        <v>907.44</v>
      </c>
    </row>
    <row r="742" spans="1:7" x14ac:dyDescent="0.2">
      <c r="A742" s="139">
        <v>741</v>
      </c>
      <c r="B742" s="139" t="s">
        <v>146</v>
      </c>
      <c r="C742" s="139" t="s">
        <v>147</v>
      </c>
      <c r="D742" s="139" t="s">
        <v>888</v>
      </c>
      <c r="E742" s="139" t="s">
        <v>1036</v>
      </c>
      <c r="F742" s="139">
        <v>1653.8</v>
      </c>
      <c r="G742" s="139">
        <v>907.44</v>
      </c>
    </row>
    <row r="743" spans="1:7" x14ac:dyDescent="0.2">
      <c r="A743" s="139">
        <v>742</v>
      </c>
      <c r="B743" s="139" t="s">
        <v>146</v>
      </c>
      <c r="C743" s="139" t="s">
        <v>147</v>
      </c>
      <c r="D743" s="139" t="s">
        <v>889</v>
      </c>
      <c r="E743" s="139" t="s">
        <v>1036</v>
      </c>
      <c r="F743" s="139">
        <v>1653.8</v>
      </c>
      <c r="G743" s="139">
        <v>907.44</v>
      </c>
    </row>
    <row r="744" spans="1:7" x14ac:dyDescent="0.2">
      <c r="A744" s="139">
        <v>743</v>
      </c>
      <c r="B744" s="139" t="s">
        <v>146</v>
      </c>
      <c r="C744" s="139" t="s">
        <v>147</v>
      </c>
      <c r="D744" s="139" t="s">
        <v>890</v>
      </c>
      <c r="E744" s="139" t="s">
        <v>1036</v>
      </c>
      <c r="F744" s="139">
        <v>1653.8</v>
      </c>
      <c r="G744" s="139">
        <v>907.44</v>
      </c>
    </row>
    <row r="745" spans="1:7" x14ac:dyDescent="0.2">
      <c r="A745" s="139">
        <v>744</v>
      </c>
      <c r="B745" s="139" t="s">
        <v>146</v>
      </c>
      <c r="C745" s="139" t="s">
        <v>147</v>
      </c>
      <c r="D745" s="139" t="s">
        <v>891</v>
      </c>
      <c r="E745" s="139" t="s">
        <v>1036</v>
      </c>
      <c r="F745" s="139">
        <v>1653.8</v>
      </c>
      <c r="G745" s="139">
        <v>907.44</v>
      </c>
    </row>
    <row r="746" spans="1:7" x14ac:dyDescent="0.2">
      <c r="A746" s="139">
        <v>745</v>
      </c>
      <c r="B746" s="139" t="s">
        <v>146</v>
      </c>
      <c r="C746" s="139" t="s">
        <v>147</v>
      </c>
      <c r="D746" s="139" t="s">
        <v>892</v>
      </c>
      <c r="E746" s="139" t="s">
        <v>1036</v>
      </c>
      <c r="F746" s="139">
        <v>1653.8</v>
      </c>
      <c r="G746" s="139">
        <v>907.44</v>
      </c>
    </row>
    <row r="747" spans="1:7" x14ac:dyDescent="0.2">
      <c r="A747" s="139">
        <v>746</v>
      </c>
      <c r="B747" s="139" t="s">
        <v>146</v>
      </c>
      <c r="C747" s="139" t="s">
        <v>147</v>
      </c>
      <c r="D747" s="139" t="s">
        <v>893</v>
      </c>
      <c r="E747" s="139" t="s">
        <v>1036</v>
      </c>
      <c r="F747" s="139">
        <v>1653.8</v>
      </c>
      <c r="G747" s="139">
        <v>907.44</v>
      </c>
    </row>
    <row r="748" spans="1:7" x14ac:dyDescent="0.2">
      <c r="A748" s="139">
        <v>747</v>
      </c>
      <c r="B748" s="139" t="s">
        <v>146</v>
      </c>
      <c r="C748" s="139" t="s">
        <v>147</v>
      </c>
      <c r="D748" s="139" t="s">
        <v>894</v>
      </c>
      <c r="E748" s="139" t="s">
        <v>1036</v>
      </c>
      <c r="F748" s="139">
        <v>1653.8</v>
      </c>
      <c r="G748" s="139">
        <v>907.44</v>
      </c>
    </row>
    <row r="749" spans="1:7" x14ac:dyDescent="0.2">
      <c r="A749" s="139">
        <v>748</v>
      </c>
      <c r="B749" s="139" t="s">
        <v>146</v>
      </c>
      <c r="C749" s="139" t="s">
        <v>147</v>
      </c>
      <c r="D749" s="139" t="s">
        <v>895</v>
      </c>
      <c r="E749" s="139" t="s">
        <v>1036</v>
      </c>
      <c r="F749" s="139">
        <v>1653.8</v>
      </c>
      <c r="G749" s="139">
        <v>907.44</v>
      </c>
    </row>
    <row r="750" spans="1:7" x14ac:dyDescent="0.2">
      <c r="A750" s="139">
        <v>749</v>
      </c>
      <c r="B750" s="139" t="s">
        <v>146</v>
      </c>
      <c r="C750" s="139" t="s">
        <v>147</v>
      </c>
      <c r="D750" s="139" t="s">
        <v>896</v>
      </c>
      <c r="E750" s="139" t="s">
        <v>1036</v>
      </c>
      <c r="F750" s="139">
        <v>1653.8</v>
      </c>
      <c r="G750" s="139">
        <v>907.44</v>
      </c>
    </row>
    <row r="751" spans="1:7" x14ac:dyDescent="0.2">
      <c r="A751" s="139">
        <v>750</v>
      </c>
      <c r="B751" s="139" t="s">
        <v>146</v>
      </c>
      <c r="C751" s="139" t="s">
        <v>147</v>
      </c>
      <c r="D751" s="139" t="s">
        <v>897</v>
      </c>
      <c r="E751" s="139" t="s">
        <v>1036</v>
      </c>
      <c r="F751" s="139">
        <v>1653.8</v>
      </c>
      <c r="G751" s="139">
        <v>907.44</v>
      </c>
    </row>
    <row r="752" spans="1:7" x14ac:dyDescent="0.2">
      <c r="A752" s="139">
        <v>751</v>
      </c>
      <c r="B752" s="139" t="s">
        <v>146</v>
      </c>
      <c r="C752" s="139" t="s">
        <v>147</v>
      </c>
      <c r="D752" s="139" t="s">
        <v>898</v>
      </c>
      <c r="E752" s="139" t="s">
        <v>1036</v>
      </c>
      <c r="F752" s="139">
        <v>1653.8</v>
      </c>
      <c r="G752" s="139">
        <v>907.44</v>
      </c>
    </row>
    <row r="753" spans="1:7" x14ac:dyDescent="0.2">
      <c r="A753" s="139">
        <v>752</v>
      </c>
      <c r="B753" s="139" t="s">
        <v>146</v>
      </c>
      <c r="C753" s="139" t="s">
        <v>147</v>
      </c>
      <c r="D753" s="139" t="s">
        <v>899</v>
      </c>
      <c r="E753" s="139" t="s">
        <v>1036</v>
      </c>
      <c r="F753" s="139">
        <v>1653.8</v>
      </c>
      <c r="G753" s="139">
        <v>907.44</v>
      </c>
    </row>
    <row r="754" spans="1:7" x14ac:dyDescent="0.2">
      <c r="A754" s="139">
        <v>753</v>
      </c>
      <c r="B754" s="139" t="s">
        <v>146</v>
      </c>
      <c r="C754" s="139" t="s">
        <v>147</v>
      </c>
      <c r="D754" s="139" t="s">
        <v>900</v>
      </c>
      <c r="E754" s="139" t="s">
        <v>1036</v>
      </c>
      <c r="F754" s="139">
        <v>1653.8</v>
      </c>
      <c r="G754" s="139">
        <v>907.44</v>
      </c>
    </row>
    <row r="755" spans="1:7" x14ac:dyDescent="0.2">
      <c r="A755" s="139">
        <v>754</v>
      </c>
      <c r="B755" s="139" t="s">
        <v>146</v>
      </c>
      <c r="C755" s="139" t="s">
        <v>147</v>
      </c>
      <c r="D755" s="139" t="s">
        <v>901</v>
      </c>
      <c r="E755" s="139" t="s">
        <v>1036</v>
      </c>
      <c r="F755" s="139">
        <v>1653.8</v>
      </c>
      <c r="G755" s="139">
        <v>907.44</v>
      </c>
    </row>
    <row r="756" spans="1:7" x14ac:dyDescent="0.2">
      <c r="A756" s="139">
        <v>755</v>
      </c>
      <c r="B756" s="139" t="s">
        <v>146</v>
      </c>
      <c r="C756" s="139" t="s">
        <v>147</v>
      </c>
      <c r="D756" s="139" t="s">
        <v>902</v>
      </c>
      <c r="E756" s="139" t="s">
        <v>1036</v>
      </c>
      <c r="F756" s="139">
        <v>1653.8</v>
      </c>
      <c r="G756" s="139">
        <v>907.44</v>
      </c>
    </row>
    <row r="757" spans="1:7" x14ac:dyDescent="0.2">
      <c r="A757" s="139">
        <v>756</v>
      </c>
      <c r="B757" s="139" t="s">
        <v>146</v>
      </c>
      <c r="C757" s="139" t="s">
        <v>147</v>
      </c>
      <c r="D757" s="139" t="s">
        <v>903</v>
      </c>
      <c r="E757" s="139" t="s">
        <v>1036</v>
      </c>
      <c r="F757" s="139">
        <v>1653.8</v>
      </c>
      <c r="G757" s="139">
        <v>907.44</v>
      </c>
    </row>
    <row r="758" spans="1:7" x14ac:dyDescent="0.2">
      <c r="A758" s="139">
        <v>757</v>
      </c>
      <c r="B758" s="139" t="s">
        <v>146</v>
      </c>
      <c r="C758" s="139" t="s">
        <v>147</v>
      </c>
      <c r="D758" s="139" t="s">
        <v>904</v>
      </c>
      <c r="E758" s="139" t="s">
        <v>1036</v>
      </c>
      <c r="F758" s="139">
        <v>1653.8</v>
      </c>
      <c r="G758" s="139">
        <v>907.44</v>
      </c>
    </row>
    <row r="759" spans="1:7" x14ac:dyDescent="0.2">
      <c r="A759" s="139">
        <v>758</v>
      </c>
      <c r="B759" s="139" t="s">
        <v>146</v>
      </c>
      <c r="C759" s="139" t="s">
        <v>147</v>
      </c>
      <c r="D759" s="139" t="s">
        <v>905</v>
      </c>
      <c r="E759" s="139" t="s">
        <v>1036</v>
      </c>
      <c r="F759" s="139">
        <v>1653.8</v>
      </c>
      <c r="G759" s="139">
        <v>907.44</v>
      </c>
    </row>
    <row r="760" spans="1:7" x14ac:dyDescent="0.2">
      <c r="A760" s="139">
        <v>759</v>
      </c>
      <c r="B760" s="139" t="s">
        <v>146</v>
      </c>
      <c r="C760" s="139" t="s">
        <v>147</v>
      </c>
      <c r="D760" s="139" t="s">
        <v>906</v>
      </c>
      <c r="E760" s="139" t="s">
        <v>1036</v>
      </c>
      <c r="F760" s="139">
        <v>1653.8</v>
      </c>
      <c r="G760" s="139">
        <v>907.44</v>
      </c>
    </row>
    <row r="761" spans="1:7" x14ac:dyDescent="0.2">
      <c r="A761" s="139">
        <v>760</v>
      </c>
      <c r="B761" s="139" t="s">
        <v>146</v>
      </c>
      <c r="C761" s="139" t="s">
        <v>147</v>
      </c>
      <c r="D761" s="139" t="s">
        <v>907</v>
      </c>
      <c r="E761" s="139" t="s">
        <v>1036</v>
      </c>
      <c r="F761" s="139">
        <v>1653.8</v>
      </c>
      <c r="G761" s="139">
        <v>907.44</v>
      </c>
    </row>
    <row r="762" spans="1:7" x14ac:dyDescent="0.2">
      <c r="A762" s="139">
        <v>761</v>
      </c>
      <c r="B762" s="139" t="s">
        <v>146</v>
      </c>
      <c r="C762" s="139" t="s">
        <v>147</v>
      </c>
      <c r="D762" s="139" t="s">
        <v>908</v>
      </c>
      <c r="E762" s="139" t="s">
        <v>1036</v>
      </c>
      <c r="F762" s="139">
        <v>1653.8</v>
      </c>
      <c r="G762" s="139">
        <v>907.44</v>
      </c>
    </row>
    <row r="763" spans="1:7" x14ac:dyDescent="0.2">
      <c r="A763" s="139">
        <v>762</v>
      </c>
      <c r="B763" s="139" t="s">
        <v>146</v>
      </c>
      <c r="C763" s="139" t="s">
        <v>147</v>
      </c>
      <c r="D763" s="139" t="s">
        <v>909</v>
      </c>
      <c r="E763" s="139" t="s">
        <v>1036</v>
      </c>
      <c r="F763" s="139">
        <v>1653.8</v>
      </c>
      <c r="G763" s="139">
        <v>907.44</v>
      </c>
    </row>
    <row r="764" spans="1:7" x14ac:dyDescent="0.2">
      <c r="A764" s="139">
        <v>763</v>
      </c>
      <c r="B764" s="139" t="s">
        <v>146</v>
      </c>
      <c r="C764" s="139" t="s">
        <v>147</v>
      </c>
      <c r="D764" s="139" t="s">
        <v>910</v>
      </c>
      <c r="E764" s="139" t="s">
        <v>1036</v>
      </c>
      <c r="F764" s="139">
        <v>1653.8</v>
      </c>
      <c r="G764" s="139">
        <v>907.44</v>
      </c>
    </row>
    <row r="765" spans="1:7" x14ac:dyDescent="0.2">
      <c r="A765" s="139">
        <v>764</v>
      </c>
      <c r="B765" s="139" t="s">
        <v>146</v>
      </c>
      <c r="C765" s="139" t="s">
        <v>147</v>
      </c>
      <c r="D765" s="139" t="s">
        <v>911</v>
      </c>
      <c r="E765" s="139" t="s">
        <v>1036</v>
      </c>
      <c r="F765" s="139">
        <v>1653.8</v>
      </c>
      <c r="G765" s="139">
        <v>907.44</v>
      </c>
    </row>
    <row r="766" spans="1:7" x14ac:dyDescent="0.2">
      <c r="A766" s="139">
        <v>765</v>
      </c>
      <c r="B766" s="139" t="s">
        <v>146</v>
      </c>
      <c r="C766" s="139" t="s">
        <v>147</v>
      </c>
      <c r="D766" s="139" t="s">
        <v>912</v>
      </c>
      <c r="E766" s="139" t="s">
        <v>1036</v>
      </c>
      <c r="F766" s="139">
        <v>1653.8</v>
      </c>
      <c r="G766" s="139">
        <v>907.44</v>
      </c>
    </row>
    <row r="767" spans="1:7" x14ac:dyDescent="0.2">
      <c r="A767" s="139">
        <v>766</v>
      </c>
      <c r="B767" s="139" t="s">
        <v>146</v>
      </c>
      <c r="C767" s="139" t="s">
        <v>147</v>
      </c>
      <c r="D767" s="139" t="s">
        <v>913</v>
      </c>
      <c r="E767" s="139" t="s">
        <v>1036</v>
      </c>
      <c r="F767" s="139">
        <v>1653.8</v>
      </c>
      <c r="G767" s="139">
        <v>907.44</v>
      </c>
    </row>
    <row r="768" spans="1:7" x14ac:dyDescent="0.2">
      <c r="A768" s="139">
        <v>767</v>
      </c>
      <c r="B768" s="139" t="s">
        <v>146</v>
      </c>
      <c r="C768" s="139" t="s">
        <v>147</v>
      </c>
      <c r="D768" s="139" t="s">
        <v>914</v>
      </c>
      <c r="E768" s="139" t="s">
        <v>1036</v>
      </c>
      <c r="F768" s="139">
        <v>1653.8</v>
      </c>
      <c r="G768" s="139">
        <v>907.44</v>
      </c>
    </row>
    <row r="769" spans="1:7" x14ac:dyDescent="0.2">
      <c r="A769" s="139">
        <v>768</v>
      </c>
      <c r="B769" s="139" t="s">
        <v>146</v>
      </c>
      <c r="C769" s="139" t="s">
        <v>147</v>
      </c>
      <c r="D769" s="139" t="s">
        <v>915</v>
      </c>
      <c r="E769" s="139" t="s">
        <v>1036</v>
      </c>
      <c r="F769" s="139">
        <v>1653.8</v>
      </c>
      <c r="G769" s="139">
        <v>907.44</v>
      </c>
    </row>
    <row r="770" spans="1:7" x14ac:dyDescent="0.2">
      <c r="A770" s="139">
        <v>769</v>
      </c>
      <c r="B770" s="139" t="s">
        <v>146</v>
      </c>
      <c r="C770" s="139" t="s">
        <v>147</v>
      </c>
      <c r="D770" s="139" t="s">
        <v>916</v>
      </c>
      <c r="E770" s="139" t="s">
        <v>1036</v>
      </c>
      <c r="F770" s="139">
        <v>1653.8</v>
      </c>
      <c r="G770" s="139">
        <v>907.44</v>
      </c>
    </row>
    <row r="771" spans="1:7" x14ac:dyDescent="0.2">
      <c r="A771" s="139">
        <v>770</v>
      </c>
      <c r="B771" s="139" t="s">
        <v>146</v>
      </c>
      <c r="C771" s="139" t="s">
        <v>147</v>
      </c>
      <c r="D771" s="139" t="s">
        <v>917</v>
      </c>
      <c r="E771" s="139" t="s">
        <v>1036</v>
      </c>
      <c r="F771" s="139">
        <v>1653.8</v>
      </c>
      <c r="G771" s="139">
        <v>907.44</v>
      </c>
    </row>
    <row r="772" spans="1:7" x14ac:dyDescent="0.2">
      <c r="A772" s="139">
        <v>771</v>
      </c>
      <c r="B772" s="139" t="s">
        <v>146</v>
      </c>
      <c r="C772" s="139" t="s">
        <v>147</v>
      </c>
      <c r="D772" s="139" t="s">
        <v>918</v>
      </c>
      <c r="E772" s="139" t="s">
        <v>1036</v>
      </c>
      <c r="F772" s="139">
        <v>1653.8</v>
      </c>
      <c r="G772" s="139">
        <v>907.44</v>
      </c>
    </row>
    <row r="773" spans="1:7" x14ac:dyDescent="0.2">
      <c r="A773" s="139">
        <v>772</v>
      </c>
      <c r="B773" s="139" t="s">
        <v>146</v>
      </c>
      <c r="C773" s="139" t="s">
        <v>147</v>
      </c>
      <c r="D773" s="139" t="s">
        <v>919</v>
      </c>
      <c r="E773" s="139" t="s">
        <v>1036</v>
      </c>
      <c r="F773" s="139">
        <v>1653.8</v>
      </c>
      <c r="G773" s="139">
        <v>907.44</v>
      </c>
    </row>
    <row r="774" spans="1:7" x14ac:dyDescent="0.2">
      <c r="A774" s="139">
        <v>773</v>
      </c>
      <c r="B774" s="139" t="s">
        <v>146</v>
      </c>
      <c r="C774" s="139" t="s">
        <v>147</v>
      </c>
      <c r="D774" s="139" t="s">
        <v>920</v>
      </c>
      <c r="E774" s="139" t="s">
        <v>1036</v>
      </c>
      <c r="F774" s="139">
        <v>1653.8</v>
      </c>
      <c r="G774" s="139">
        <v>907.44</v>
      </c>
    </row>
    <row r="775" spans="1:7" x14ac:dyDescent="0.2">
      <c r="A775" s="139">
        <v>774</v>
      </c>
      <c r="B775" s="139" t="s">
        <v>146</v>
      </c>
      <c r="C775" s="139" t="s">
        <v>147</v>
      </c>
      <c r="D775" s="139" t="s">
        <v>921</v>
      </c>
      <c r="E775" s="139" t="s">
        <v>1036</v>
      </c>
      <c r="F775" s="139">
        <v>1653.8</v>
      </c>
      <c r="G775" s="139">
        <v>907.44</v>
      </c>
    </row>
    <row r="776" spans="1:7" x14ac:dyDescent="0.2">
      <c r="A776" s="139">
        <v>775</v>
      </c>
      <c r="B776" s="139" t="s">
        <v>146</v>
      </c>
      <c r="C776" s="139" t="s">
        <v>147</v>
      </c>
      <c r="D776" s="139" t="s">
        <v>922</v>
      </c>
      <c r="E776" s="139" t="s">
        <v>1036</v>
      </c>
      <c r="F776" s="139">
        <v>1653.8</v>
      </c>
      <c r="G776" s="139">
        <v>907.44</v>
      </c>
    </row>
    <row r="777" spans="1:7" x14ac:dyDescent="0.2">
      <c r="A777" s="139">
        <v>776</v>
      </c>
      <c r="B777" s="139" t="s">
        <v>146</v>
      </c>
      <c r="C777" s="139" t="s">
        <v>147</v>
      </c>
      <c r="D777" s="139" t="s">
        <v>923</v>
      </c>
      <c r="E777" s="139" t="s">
        <v>1036</v>
      </c>
      <c r="F777" s="139">
        <v>1653.8</v>
      </c>
      <c r="G777" s="139">
        <v>907.44</v>
      </c>
    </row>
    <row r="778" spans="1:7" x14ac:dyDescent="0.2">
      <c r="A778" s="139">
        <v>777</v>
      </c>
      <c r="B778" s="139" t="s">
        <v>146</v>
      </c>
      <c r="C778" s="139" t="s">
        <v>147</v>
      </c>
      <c r="D778" s="139" t="s">
        <v>924</v>
      </c>
      <c r="E778" s="139" t="s">
        <v>1036</v>
      </c>
      <c r="F778" s="139">
        <v>1653.8</v>
      </c>
      <c r="G778" s="139">
        <v>907.44</v>
      </c>
    </row>
    <row r="779" spans="1:7" x14ac:dyDescent="0.2">
      <c r="A779" s="139">
        <v>778</v>
      </c>
      <c r="B779" s="139" t="s">
        <v>146</v>
      </c>
      <c r="C779" s="139" t="s">
        <v>147</v>
      </c>
      <c r="D779" s="139" t="s">
        <v>925</v>
      </c>
      <c r="E779" s="139" t="s">
        <v>1036</v>
      </c>
      <c r="F779" s="139">
        <v>1653.8</v>
      </c>
      <c r="G779" s="139">
        <v>907.44</v>
      </c>
    </row>
    <row r="780" spans="1:7" x14ac:dyDescent="0.2">
      <c r="A780" s="139">
        <v>779</v>
      </c>
      <c r="B780" s="139" t="s">
        <v>146</v>
      </c>
      <c r="C780" s="139" t="s">
        <v>147</v>
      </c>
      <c r="D780" s="139" t="s">
        <v>926</v>
      </c>
      <c r="E780" s="139" t="s">
        <v>1036</v>
      </c>
      <c r="F780" s="139">
        <v>1653.8</v>
      </c>
      <c r="G780" s="139">
        <v>907.44</v>
      </c>
    </row>
    <row r="781" spans="1:7" x14ac:dyDescent="0.2">
      <c r="A781" s="139">
        <v>780</v>
      </c>
      <c r="B781" s="139" t="s">
        <v>146</v>
      </c>
      <c r="C781" s="139" t="s">
        <v>147</v>
      </c>
      <c r="D781" s="139" t="s">
        <v>927</v>
      </c>
      <c r="E781" s="139" t="s">
        <v>1036</v>
      </c>
      <c r="F781" s="139">
        <v>1653.8</v>
      </c>
      <c r="G781" s="139">
        <v>907.44</v>
      </c>
    </row>
    <row r="782" spans="1:7" x14ac:dyDescent="0.2">
      <c r="A782" s="139">
        <v>781</v>
      </c>
      <c r="B782" s="139" t="s">
        <v>146</v>
      </c>
      <c r="C782" s="139" t="s">
        <v>147</v>
      </c>
      <c r="D782" s="139" t="s">
        <v>928</v>
      </c>
      <c r="E782" s="139" t="s">
        <v>1036</v>
      </c>
      <c r="F782" s="139">
        <v>1653.8</v>
      </c>
      <c r="G782" s="139">
        <v>907.44</v>
      </c>
    </row>
    <row r="783" spans="1:7" x14ac:dyDescent="0.2">
      <c r="A783" s="139">
        <v>782</v>
      </c>
      <c r="B783" s="139" t="s">
        <v>146</v>
      </c>
      <c r="C783" s="139" t="s">
        <v>147</v>
      </c>
      <c r="D783" s="139" t="s">
        <v>929</v>
      </c>
      <c r="E783" s="139" t="s">
        <v>1036</v>
      </c>
      <c r="F783" s="139">
        <v>1653.8</v>
      </c>
      <c r="G783" s="139">
        <v>907.44</v>
      </c>
    </row>
    <row r="784" spans="1:7" x14ac:dyDescent="0.2">
      <c r="A784" s="139">
        <v>783</v>
      </c>
      <c r="B784" s="139" t="s">
        <v>146</v>
      </c>
      <c r="C784" s="139" t="s">
        <v>147</v>
      </c>
      <c r="D784" s="139" t="s">
        <v>930</v>
      </c>
      <c r="E784" s="139" t="s">
        <v>1036</v>
      </c>
      <c r="F784" s="139">
        <v>1653.8</v>
      </c>
      <c r="G784" s="139">
        <v>907.44</v>
      </c>
    </row>
    <row r="785" spans="1:7" x14ac:dyDescent="0.2">
      <c r="A785" s="139">
        <v>784</v>
      </c>
      <c r="B785" s="139" t="s">
        <v>146</v>
      </c>
      <c r="C785" s="139" t="s">
        <v>147</v>
      </c>
      <c r="D785" s="139" t="s">
        <v>931</v>
      </c>
      <c r="E785" s="139" t="s">
        <v>1036</v>
      </c>
      <c r="F785" s="139">
        <v>1653.8</v>
      </c>
      <c r="G785" s="139">
        <v>907.44</v>
      </c>
    </row>
    <row r="786" spans="1:7" x14ac:dyDescent="0.2">
      <c r="A786" s="139">
        <v>785</v>
      </c>
      <c r="B786" s="139" t="s">
        <v>146</v>
      </c>
      <c r="C786" s="139" t="s">
        <v>147</v>
      </c>
      <c r="D786" s="139" t="s">
        <v>932</v>
      </c>
      <c r="E786" s="139" t="s">
        <v>1036</v>
      </c>
      <c r="F786" s="139">
        <v>1653.8</v>
      </c>
      <c r="G786" s="139">
        <v>907.44</v>
      </c>
    </row>
    <row r="787" spans="1:7" x14ac:dyDescent="0.2">
      <c r="A787" s="139">
        <v>786</v>
      </c>
      <c r="B787" s="139" t="s">
        <v>146</v>
      </c>
      <c r="C787" s="139" t="s">
        <v>147</v>
      </c>
      <c r="D787" s="139" t="s">
        <v>933</v>
      </c>
      <c r="E787" s="139" t="s">
        <v>1036</v>
      </c>
      <c r="F787" s="139">
        <v>1653.8</v>
      </c>
      <c r="G787" s="139">
        <v>907.44</v>
      </c>
    </row>
    <row r="788" spans="1:7" x14ac:dyDescent="0.2">
      <c r="A788" s="139">
        <v>787</v>
      </c>
      <c r="B788" s="139" t="s">
        <v>146</v>
      </c>
      <c r="C788" s="139" t="s">
        <v>147</v>
      </c>
      <c r="D788" s="139" t="s">
        <v>934</v>
      </c>
      <c r="E788" s="139" t="s">
        <v>1036</v>
      </c>
      <c r="F788" s="139">
        <v>1653.8</v>
      </c>
      <c r="G788" s="139">
        <v>907.44</v>
      </c>
    </row>
    <row r="789" spans="1:7" x14ac:dyDescent="0.2">
      <c r="A789" s="139">
        <v>788</v>
      </c>
      <c r="B789" s="139" t="s">
        <v>146</v>
      </c>
      <c r="C789" s="139" t="s">
        <v>147</v>
      </c>
      <c r="D789" s="139" t="s">
        <v>935</v>
      </c>
      <c r="E789" s="139" t="s">
        <v>1036</v>
      </c>
      <c r="F789" s="139">
        <v>1653.8</v>
      </c>
      <c r="G789" s="139">
        <v>907.44</v>
      </c>
    </row>
    <row r="790" spans="1:7" x14ac:dyDescent="0.2">
      <c r="A790" s="139">
        <v>789</v>
      </c>
      <c r="B790" s="139" t="s">
        <v>146</v>
      </c>
      <c r="C790" s="139" t="s">
        <v>147</v>
      </c>
      <c r="D790" s="139" t="s">
        <v>936</v>
      </c>
      <c r="E790" s="139" t="s">
        <v>1036</v>
      </c>
      <c r="F790" s="139">
        <v>1653.8</v>
      </c>
      <c r="G790" s="139">
        <v>907.44</v>
      </c>
    </row>
    <row r="791" spans="1:7" x14ac:dyDescent="0.2">
      <c r="A791" s="139">
        <v>790</v>
      </c>
      <c r="B791" s="139" t="s">
        <v>146</v>
      </c>
      <c r="C791" s="139" t="s">
        <v>147</v>
      </c>
      <c r="D791" s="139" t="s">
        <v>937</v>
      </c>
      <c r="E791" s="139" t="s">
        <v>1036</v>
      </c>
      <c r="F791" s="139">
        <v>1653.8</v>
      </c>
      <c r="G791" s="139">
        <v>907.44</v>
      </c>
    </row>
    <row r="792" spans="1:7" x14ac:dyDescent="0.2">
      <c r="A792" s="139">
        <v>791</v>
      </c>
      <c r="B792" s="139" t="s">
        <v>146</v>
      </c>
      <c r="C792" s="139" t="s">
        <v>147</v>
      </c>
      <c r="D792" s="139" t="s">
        <v>938</v>
      </c>
      <c r="E792" s="139" t="s">
        <v>1036</v>
      </c>
      <c r="F792" s="139">
        <v>1653.8</v>
      </c>
      <c r="G792" s="139">
        <v>907.44</v>
      </c>
    </row>
    <row r="793" spans="1:7" x14ac:dyDescent="0.2">
      <c r="A793" s="139">
        <v>792</v>
      </c>
      <c r="B793" s="139" t="s">
        <v>146</v>
      </c>
      <c r="C793" s="139" t="s">
        <v>147</v>
      </c>
      <c r="D793" s="139" t="s">
        <v>939</v>
      </c>
      <c r="E793" s="139" t="s">
        <v>1036</v>
      </c>
      <c r="F793" s="139">
        <v>1653.8</v>
      </c>
      <c r="G793" s="139">
        <v>907.44</v>
      </c>
    </row>
    <row r="794" spans="1:7" x14ac:dyDescent="0.2">
      <c r="A794" s="139">
        <v>793</v>
      </c>
      <c r="B794" s="139" t="s">
        <v>146</v>
      </c>
      <c r="C794" s="139" t="s">
        <v>147</v>
      </c>
      <c r="D794" s="139" t="s">
        <v>940</v>
      </c>
      <c r="E794" s="139" t="s">
        <v>1036</v>
      </c>
      <c r="F794" s="139">
        <v>1653.8</v>
      </c>
      <c r="G794" s="139">
        <v>907.44</v>
      </c>
    </row>
    <row r="795" spans="1:7" x14ac:dyDescent="0.2">
      <c r="A795" s="139">
        <v>794</v>
      </c>
      <c r="B795" s="139" t="s">
        <v>146</v>
      </c>
      <c r="C795" s="139" t="s">
        <v>147</v>
      </c>
      <c r="D795" s="139" t="s">
        <v>941</v>
      </c>
      <c r="E795" s="139" t="s">
        <v>1036</v>
      </c>
      <c r="F795" s="139">
        <v>1653.8</v>
      </c>
      <c r="G795" s="139">
        <v>907.44</v>
      </c>
    </row>
    <row r="796" spans="1:7" x14ac:dyDescent="0.2">
      <c r="A796" s="139">
        <v>795</v>
      </c>
      <c r="B796" s="139" t="s">
        <v>146</v>
      </c>
      <c r="C796" s="139" t="s">
        <v>147</v>
      </c>
      <c r="D796" s="139" t="s">
        <v>942</v>
      </c>
      <c r="E796" s="139" t="s">
        <v>1036</v>
      </c>
      <c r="F796" s="139">
        <v>1653.8</v>
      </c>
      <c r="G796" s="139">
        <v>907.44</v>
      </c>
    </row>
    <row r="797" spans="1:7" x14ac:dyDescent="0.2">
      <c r="A797" s="139">
        <v>796</v>
      </c>
      <c r="B797" s="139" t="s">
        <v>146</v>
      </c>
      <c r="C797" s="139" t="s">
        <v>147</v>
      </c>
      <c r="D797" s="139" t="s">
        <v>943</v>
      </c>
      <c r="E797" s="139" t="s">
        <v>1036</v>
      </c>
      <c r="F797" s="139">
        <v>1653.8</v>
      </c>
      <c r="G797" s="139">
        <v>907.44</v>
      </c>
    </row>
    <row r="798" spans="1:7" x14ac:dyDescent="0.2">
      <c r="A798" s="139">
        <v>797</v>
      </c>
      <c r="B798" s="139" t="s">
        <v>146</v>
      </c>
      <c r="C798" s="139" t="s">
        <v>147</v>
      </c>
      <c r="D798" s="139" t="s">
        <v>944</v>
      </c>
      <c r="E798" s="139" t="s">
        <v>1036</v>
      </c>
      <c r="F798" s="139">
        <v>1653.8</v>
      </c>
      <c r="G798" s="139">
        <v>907.44</v>
      </c>
    </row>
    <row r="799" spans="1:7" x14ac:dyDescent="0.2">
      <c r="A799" s="139">
        <v>798</v>
      </c>
      <c r="B799" s="139" t="s">
        <v>146</v>
      </c>
      <c r="C799" s="139" t="s">
        <v>147</v>
      </c>
      <c r="D799" s="139" t="s">
        <v>945</v>
      </c>
      <c r="E799" s="139" t="s">
        <v>1036</v>
      </c>
      <c r="F799" s="139">
        <v>1653.8</v>
      </c>
      <c r="G799" s="139">
        <v>907.44</v>
      </c>
    </row>
    <row r="800" spans="1:7" x14ac:dyDescent="0.2">
      <c r="A800" s="139">
        <v>799</v>
      </c>
      <c r="B800" s="139" t="s">
        <v>146</v>
      </c>
      <c r="C800" s="139" t="s">
        <v>147</v>
      </c>
      <c r="D800" s="139" t="s">
        <v>946</v>
      </c>
      <c r="E800" s="139" t="s">
        <v>1036</v>
      </c>
      <c r="F800" s="139">
        <v>1656.54</v>
      </c>
      <c r="G800" s="139">
        <v>908.94</v>
      </c>
    </row>
    <row r="801" spans="1:7" x14ac:dyDescent="0.2">
      <c r="A801" s="139">
        <v>800</v>
      </c>
      <c r="B801" s="139" t="s">
        <v>146</v>
      </c>
      <c r="C801" s="139" t="s">
        <v>147</v>
      </c>
      <c r="D801" s="139" t="s">
        <v>947</v>
      </c>
      <c r="E801" s="139" t="s">
        <v>1036</v>
      </c>
      <c r="F801" s="139">
        <v>1656.54</v>
      </c>
      <c r="G801" s="139">
        <v>908.94</v>
      </c>
    </row>
    <row r="802" spans="1:7" x14ac:dyDescent="0.2">
      <c r="A802" s="139">
        <v>801</v>
      </c>
      <c r="B802" s="139" t="s">
        <v>146</v>
      </c>
      <c r="C802" s="139" t="s">
        <v>147</v>
      </c>
      <c r="D802" s="139" t="s">
        <v>948</v>
      </c>
      <c r="E802" s="139" t="s">
        <v>1036</v>
      </c>
      <c r="F802" s="139">
        <v>1656.54</v>
      </c>
      <c r="G802" s="139">
        <v>908.94</v>
      </c>
    </row>
    <row r="803" spans="1:7" x14ac:dyDescent="0.2">
      <c r="A803" s="139">
        <v>802</v>
      </c>
      <c r="B803" s="139" t="s">
        <v>146</v>
      </c>
      <c r="C803" s="139" t="s">
        <v>147</v>
      </c>
      <c r="D803" s="139" t="s">
        <v>949</v>
      </c>
      <c r="E803" s="139" t="s">
        <v>1036</v>
      </c>
      <c r="F803" s="139">
        <v>1656.54</v>
      </c>
      <c r="G803" s="139">
        <v>908.94</v>
      </c>
    </row>
    <row r="804" spans="1:7" x14ac:dyDescent="0.2">
      <c r="A804" s="139">
        <v>803</v>
      </c>
      <c r="B804" s="139" t="s">
        <v>146</v>
      </c>
      <c r="C804" s="139" t="s">
        <v>147</v>
      </c>
      <c r="D804" s="139" t="s">
        <v>950</v>
      </c>
      <c r="E804" s="139" t="s">
        <v>1036</v>
      </c>
      <c r="F804" s="139">
        <v>1656.54</v>
      </c>
      <c r="G804" s="139">
        <v>908.94</v>
      </c>
    </row>
    <row r="805" spans="1:7" x14ac:dyDescent="0.2">
      <c r="A805" s="139">
        <v>804</v>
      </c>
      <c r="B805" s="139" t="s">
        <v>146</v>
      </c>
      <c r="C805" s="139" t="s">
        <v>147</v>
      </c>
      <c r="D805" s="139" t="s">
        <v>951</v>
      </c>
      <c r="E805" s="139" t="s">
        <v>1036</v>
      </c>
      <c r="F805" s="139">
        <v>1656.54</v>
      </c>
      <c r="G805" s="139">
        <v>908.94</v>
      </c>
    </row>
    <row r="806" spans="1:7" x14ac:dyDescent="0.2">
      <c r="A806" s="139">
        <v>805</v>
      </c>
      <c r="B806" s="139" t="s">
        <v>146</v>
      </c>
      <c r="C806" s="139" t="s">
        <v>147</v>
      </c>
      <c r="D806" s="139" t="s">
        <v>952</v>
      </c>
      <c r="E806" s="139" t="s">
        <v>1036</v>
      </c>
      <c r="F806" s="139">
        <v>1656.54</v>
      </c>
      <c r="G806" s="139">
        <v>908.94</v>
      </c>
    </row>
    <row r="807" spans="1:7" x14ac:dyDescent="0.2">
      <c r="A807" s="139">
        <v>806</v>
      </c>
      <c r="B807" s="139" t="s">
        <v>146</v>
      </c>
      <c r="C807" s="139" t="s">
        <v>147</v>
      </c>
      <c r="D807" s="139" t="s">
        <v>953</v>
      </c>
      <c r="E807" s="139" t="s">
        <v>1036</v>
      </c>
      <c r="F807" s="139">
        <v>1656.54</v>
      </c>
      <c r="G807" s="139">
        <v>908.94</v>
      </c>
    </row>
    <row r="808" spans="1:7" x14ac:dyDescent="0.2">
      <c r="A808" s="139">
        <v>807</v>
      </c>
      <c r="B808" s="139" t="s">
        <v>146</v>
      </c>
      <c r="C808" s="139" t="s">
        <v>147</v>
      </c>
      <c r="D808" s="139" t="s">
        <v>954</v>
      </c>
      <c r="E808" s="139" t="s">
        <v>1036</v>
      </c>
      <c r="F808" s="139">
        <v>1656.54</v>
      </c>
      <c r="G808" s="139">
        <v>908.94</v>
      </c>
    </row>
    <row r="809" spans="1:7" x14ac:dyDescent="0.2">
      <c r="A809" s="139">
        <v>808</v>
      </c>
      <c r="B809" s="139" t="s">
        <v>146</v>
      </c>
      <c r="C809" s="139" t="s">
        <v>147</v>
      </c>
      <c r="D809" s="139" t="s">
        <v>955</v>
      </c>
      <c r="E809" s="139" t="s">
        <v>1036</v>
      </c>
      <c r="F809" s="139">
        <v>1656.54</v>
      </c>
      <c r="G809" s="139">
        <v>908.94</v>
      </c>
    </row>
    <row r="810" spans="1:7" x14ac:dyDescent="0.2">
      <c r="A810" s="139">
        <v>809</v>
      </c>
      <c r="B810" s="139" t="s">
        <v>146</v>
      </c>
      <c r="C810" s="139" t="s">
        <v>147</v>
      </c>
      <c r="D810" s="139" t="s">
        <v>956</v>
      </c>
      <c r="E810" s="139" t="s">
        <v>1036</v>
      </c>
      <c r="F810" s="139">
        <v>1656.54</v>
      </c>
      <c r="G810" s="139">
        <v>908.94</v>
      </c>
    </row>
    <row r="811" spans="1:7" x14ac:dyDescent="0.2">
      <c r="A811" s="139">
        <v>810</v>
      </c>
      <c r="B811" s="139" t="s">
        <v>146</v>
      </c>
      <c r="C811" s="139" t="s">
        <v>147</v>
      </c>
      <c r="D811" s="139" t="s">
        <v>957</v>
      </c>
      <c r="E811" s="139" t="s">
        <v>1036</v>
      </c>
      <c r="F811" s="139">
        <v>1656.54</v>
      </c>
      <c r="G811" s="139">
        <v>908.94</v>
      </c>
    </row>
    <row r="812" spans="1:7" x14ac:dyDescent="0.2">
      <c r="A812" s="139">
        <v>811</v>
      </c>
      <c r="B812" s="139" t="s">
        <v>146</v>
      </c>
      <c r="C812" s="139" t="s">
        <v>147</v>
      </c>
      <c r="D812" s="139" t="s">
        <v>958</v>
      </c>
      <c r="E812" s="139" t="s">
        <v>1036</v>
      </c>
      <c r="F812" s="139">
        <v>1656.54</v>
      </c>
      <c r="G812" s="139">
        <v>908.94</v>
      </c>
    </row>
    <row r="813" spans="1:7" x14ac:dyDescent="0.2">
      <c r="A813" s="139">
        <v>812</v>
      </c>
      <c r="B813" s="139" t="s">
        <v>146</v>
      </c>
      <c r="C813" s="139" t="s">
        <v>147</v>
      </c>
      <c r="D813" s="139" t="s">
        <v>959</v>
      </c>
      <c r="E813" s="139" t="s">
        <v>1036</v>
      </c>
      <c r="F813" s="139">
        <v>1656.54</v>
      </c>
      <c r="G813" s="139">
        <v>908.94</v>
      </c>
    </row>
    <row r="814" spans="1:7" x14ac:dyDescent="0.2">
      <c r="A814" s="139">
        <v>813</v>
      </c>
      <c r="B814" s="139" t="s">
        <v>146</v>
      </c>
      <c r="C814" s="139" t="s">
        <v>147</v>
      </c>
      <c r="D814" s="139" t="s">
        <v>960</v>
      </c>
      <c r="E814" s="139" t="s">
        <v>1036</v>
      </c>
      <c r="F814" s="139">
        <v>1656.54</v>
      </c>
      <c r="G814" s="139">
        <v>908.94</v>
      </c>
    </row>
    <row r="815" spans="1:7" x14ac:dyDescent="0.2">
      <c r="A815" s="139">
        <v>814</v>
      </c>
      <c r="B815" s="139" t="s">
        <v>146</v>
      </c>
      <c r="C815" s="139" t="s">
        <v>147</v>
      </c>
      <c r="D815" s="139" t="s">
        <v>961</v>
      </c>
      <c r="E815" s="139" t="s">
        <v>1036</v>
      </c>
      <c r="F815" s="139">
        <v>1656.54</v>
      </c>
      <c r="G815" s="139">
        <v>908.94</v>
      </c>
    </row>
    <row r="816" spans="1:7" x14ac:dyDescent="0.2">
      <c r="A816" s="139">
        <v>815</v>
      </c>
      <c r="B816" s="139" t="s">
        <v>146</v>
      </c>
      <c r="C816" s="139" t="s">
        <v>147</v>
      </c>
      <c r="D816" s="139" t="s">
        <v>962</v>
      </c>
      <c r="E816" s="139" t="s">
        <v>1036</v>
      </c>
      <c r="F816" s="139">
        <v>1656.54</v>
      </c>
      <c r="G816" s="139">
        <v>908.94</v>
      </c>
    </row>
    <row r="817" spans="1:7" x14ac:dyDescent="0.2">
      <c r="A817" s="139">
        <v>816</v>
      </c>
      <c r="B817" s="139" t="s">
        <v>146</v>
      </c>
      <c r="C817" s="139" t="s">
        <v>147</v>
      </c>
      <c r="D817" s="139" t="s">
        <v>963</v>
      </c>
      <c r="E817" s="139" t="s">
        <v>1036</v>
      </c>
      <c r="F817" s="139">
        <v>1656.54</v>
      </c>
      <c r="G817" s="139">
        <v>908.94</v>
      </c>
    </row>
    <row r="818" spans="1:7" x14ac:dyDescent="0.2">
      <c r="A818" s="139">
        <v>817</v>
      </c>
      <c r="B818" s="139" t="s">
        <v>146</v>
      </c>
      <c r="C818" s="139" t="s">
        <v>147</v>
      </c>
      <c r="D818" s="139" t="s">
        <v>964</v>
      </c>
      <c r="E818" s="139" t="s">
        <v>1036</v>
      </c>
      <c r="F818" s="139">
        <v>1656.54</v>
      </c>
      <c r="G818" s="139">
        <v>908.94</v>
      </c>
    </row>
    <row r="819" spans="1:7" x14ac:dyDescent="0.2">
      <c r="A819" s="139">
        <v>818</v>
      </c>
      <c r="B819" s="139" t="s">
        <v>146</v>
      </c>
      <c r="C819" s="139" t="s">
        <v>147</v>
      </c>
      <c r="D819" s="139" t="s">
        <v>965</v>
      </c>
      <c r="E819" s="139" t="s">
        <v>1036</v>
      </c>
      <c r="F819" s="139">
        <v>1656.54</v>
      </c>
      <c r="G819" s="139">
        <v>908.94</v>
      </c>
    </row>
    <row r="820" spans="1:7" x14ac:dyDescent="0.2">
      <c r="A820" s="139">
        <v>819</v>
      </c>
      <c r="B820" s="139" t="s">
        <v>146</v>
      </c>
      <c r="C820" s="139" t="s">
        <v>147</v>
      </c>
      <c r="D820" s="139" t="s">
        <v>966</v>
      </c>
      <c r="E820" s="139" t="s">
        <v>1036</v>
      </c>
      <c r="F820" s="139">
        <v>1656.54</v>
      </c>
      <c r="G820" s="139">
        <v>908.94</v>
      </c>
    </row>
    <row r="821" spans="1:7" x14ac:dyDescent="0.2">
      <c r="A821" s="139">
        <v>820</v>
      </c>
      <c r="B821" s="139" t="s">
        <v>146</v>
      </c>
      <c r="C821" s="139" t="s">
        <v>147</v>
      </c>
      <c r="D821" s="139" t="s">
        <v>967</v>
      </c>
      <c r="E821" s="139" t="s">
        <v>1036</v>
      </c>
      <c r="F821" s="139">
        <v>1656.54</v>
      </c>
      <c r="G821" s="139">
        <v>908.94</v>
      </c>
    </row>
    <row r="822" spans="1:7" x14ac:dyDescent="0.2">
      <c r="A822" s="139">
        <v>821</v>
      </c>
      <c r="B822" s="139" t="s">
        <v>146</v>
      </c>
      <c r="C822" s="139" t="s">
        <v>147</v>
      </c>
      <c r="D822" s="139" t="s">
        <v>968</v>
      </c>
      <c r="E822" s="139" t="s">
        <v>1036</v>
      </c>
      <c r="F822" s="139">
        <v>1656.54</v>
      </c>
      <c r="G822" s="139">
        <v>908.94</v>
      </c>
    </row>
    <row r="823" spans="1:7" x14ac:dyDescent="0.2">
      <c r="A823" s="139">
        <v>822</v>
      </c>
      <c r="B823" s="139" t="s">
        <v>146</v>
      </c>
      <c r="C823" s="139" t="s">
        <v>147</v>
      </c>
      <c r="D823" s="139" t="s">
        <v>969</v>
      </c>
      <c r="E823" s="139" t="s">
        <v>1036</v>
      </c>
      <c r="F823" s="139">
        <v>1656.54</v>
      </c>
      <c r="G823" s="139">
        <v>908.94</v>
      </c>
    </row>
    <row r="824" spans="1:7" x14ac:dyDescent="0.2">
      <c r="A824" s="139">
        <v>823</v>
      </c>
      <c r="B824" s="139" t="s">
        <v>146</v>
      </c>
      <c r="C824" s="139" t="s">
        <v>147</v>
      </c>
      <c r="D824" s="139" t="s">
        <v>970</v>
      </c>
      <c r="E824" s="139" t="s">
        <v>1036</v>
      </c>
      <c r="F824" s="139">
        <v>1656.54</v>
      </c>
      <c r="G824" s="139">
        <v>908.94</v>
      </c>
    </row>
    <row r="825" spans="1:7" x14ac:dyDescent="0.2">
      <c r="A825" s="139">
        <v>824</v>
      </c>
      <c r="B825" s="139" t="s">
        <v>146</v>
      </c>
      <c r="C825" s="139" t="s">
        <v>147</v>
      </c>
      <c r="D825" s="139" t="s">
        <v>971</v>
      </c>
      <c r="E825" s="139" t="s">
        <v>1036</v>
      </c>
      <c r="F825" s="139">
        <v>1656.54</v>
      </c>
      <c r="G825" s="139">
        <v>908.94</v>
      </c>
    </row>
    <row r="826" spans="1:7" x14ac:dyDescent="0.2">
      <c r="A826" s="139">
        <v>825</v>
      </c>
      <c r="B826" s="139" t="s">
        <v>146</v>
      </c>
      <c r="C826" s="139" t="s">
        <v>147</v>
      </c>
      <c r="D826" s="139" t="s">
        <v>972</v>
      </c>
      <c r="E826" s="139" t="s">
        <v>1036</v>
      </c>
      <c r="F826" s="139">
        <v>1656.54</v>
      </c>
      <c r="G826" s="139">
        <v>908.94</v>
      </c>
    </row>
    <row r="827" spans="1:7" x14ac:dyDescent="0.2">
      <c r="A827" s="139">
        <v>826</v>
      </c>
      <c r="B827" s="139" t="s">
        <v>146</v>
      </c>
      <c r="C827" s="139" t="s">
        <v>147</v>
      </c>
      <c r="D827" s="139" t="s">
        <v>973</v>
      </c>
      <c r="E827" s="139" t="s">
        <v>1036</v>
      </c>
      <c r="F827" s="139">
        <v>1656.54</v>
      </c>
      <c r="G827" s="139">
        <v>908.94</v>
      </c>
    </row>
    <row r="828" spans="1:7" x14ac:dyDescent="0.2">
      <c r="A828" s="139">
        <v>827</v>
      </c>
      <c r="B828" s="139" t="s">
        <v>146</v>
      </c>
      <c r="C828" s="139" t="s">
        <v>147</v>
      </c>
      <c r="D828" s="139" t="s">
        <v>974</v>
      </c>
      <c r="E828" s="139" t="s">
        <v>1036</v>
      </c>
      <c r="F828" s="139">
        <v>1656.54</v>
      </c>
      <c r="G828" s="139">
        <v>908.94</v>
      </c>
    </row>
    <row r="829" spans="1:7" x14ac:dyDescent="0.2">
      <c r="A829" s="139">
        <v>828</v>
      </c>
      <c r="B829" s="139" t="s">
        <v>146</v>
      </c>
      <c r="C829" s="139" t="s">
        <v>147</v>
      </c>
      <c r="D829" s="139" t="s">
        <v>975</v>
      </c>
      <c r="E829" s="139" t="s">
        <v>1036</v>
      </c>
      <c r="F829" s="139">
        <v>1656.54</v>
      </c>
      <c r="G829" s="139">
        <v>908.94</v>
      </c>
    </row>
    <row r="830" spans="1:7" x14ac:dyDescent="0.2">
      <c r="A830" s="139">
        <v>829</v>
      </c>
      <c r="B830" s="139" t="s">
        <v>146</v>
      </c>
      <c r="C830" s="139" t="s">
        <v>147</v>
      </c>
      <c r="D830" s="139" t="s">
        <v>976</v>
      </c>
      <c r="E830" s="139" t="s">
        <v>1036</v>
      </c>
      <c r="F830" s="139">
        <v>1656.54</v>
      </c>
      <c r="G830" s="139">
        <v>908.94</v>
      </c>
    </row>
    <row r="831" spans="1:7" x14ac:dyDescent="0.2">
      <c r="A831" s="139">
        <v>830</v>
      </c>
      <c r="B831" s="139" t="s">
        <v>146</v>
      </c>
      <c r="C831" s="139" t="s">
        <v>147</v>
      </c>
      <c r="D831" s="139" t="s">
        <v>977</v>
      </c>
      <c r="E831" s="139" t="s">
        <v>1036</v>
      </c>
      <c r="F831" s="139">
        <v>1656.54</v>
      </c>
      <c r="G831" s="139">
        <v>908.94</v>
      </c>
    </row>
    <row r="832" spans="1:7" x14ac:dyDescent="0.2">
      <c r="A832" s="139">
        <v>831</v>
      </c>
      <c r="B832" s="139" t="s">
        <v>146</v>
      </c>
      <c r="C832" s="139" t="s">
        <v>147</v>
      </c>
      <c r="D832" s="139" t="s">
        <v>978</v>
      </c>
      <c r="E832" s="139" t="s">
        <v>1036</v>
      </c>
      <c r="F832" s="139">
        <v>1656.54</v>
      </c>
      <c r="G832" s="139">
        <v>908.94</v>
      </c>
    </row>
    <row r="833" spans="1:7" x14ac:dyDescent="0.2">
      <c r="A833" s="139">
        <v>832</v>
      </c>
      <c r="B833" s="139" t="s">
        <v>146</v>
      </c>
      <c r="C833" s="139" t="s">
        <v>147</v>
      </c>
      <c r="D833" s="139" t="s">
        <v>979</v>
      </c>
      <c r="E833" s="139" t="s">
        <v>1036</v>
      </c>
      <c r="F833" s="139">
        <v>1656.54</v>
      </c>
      <c r="G833" s="139">
        <v>908.94</v>
      </c>
    </row>
    <row r="834" spans="1:7" x14ac:dyDescent="0.2">
      <c r="A834" s="139">
        <v>833</v>
      </c>
      <c r="B834" s="139" t="s">
        <v>146</v>
      </c>
      <c r="C834" s="139" t="s">
        <v>147</v>
      </c>
      <c r="D834" s="139" t="s">
        <v>980</v>
      </c>
      <c r="E834" s="139" t="s">
        <v>1036</v>
      </c>
      <c r="F834" s="139">
        <v>1656.54</v>
      </c>
      <c r="G834" s="139">
        <v>908.94</v>
      </c>
    </row>
    <row r="835" spans="1:7" x14ac:dyDescent="0.2">
      <c r="A835" s="139">
        <v>834</v>
      </c>
      <c r="B835" s="139" t="s">
        <v>146</v>
      </c>
      <c r="C835" s="139" t="s">
        <v>147</v>
      </c>
      <c r="D835" s="139" t="s">
        <v>981</v>
      </c>
      <c r="E835" s="139" t="s">
        <v>1036</v>
      </c>
      <c r="F835" s="139">
        <v>1656.54</v>
      </c>
      <c r="G835" s="139">
        <v>908.94</v>
      </c>
    </row>
    <row r="836" spans="1:7" x14ac:dyDescent="0.2">
      <c r="A836" s="139">
        <v>835</v>
      </c>
      <c r="B836" s="139" t="s">
        <v>146</v>
      </c>
      <c r="C836" s="139" t="s">
        <v>147</v>
      </c>
      <c r="D836" s="139" t="s">
        <v>982</v>
      </c>
      <c r="E836" s="139" t="s">
        <v>1036</v>
      </c>
      <c r="F836" s="139">
        <v>1656.54</v>
      </c>
      <c r="G836" s="139">
        <v>908.94</v>
      </c>
    </row>
    <row r="837" spans="1:7" x14ac:dyDescent="0.2">
      <c r="A837" s="139">
        <v>836</v>
      </c>
      <c r="B837" s="139" t="s">
        <v>146</v>
      </c>
      <c r="C837" s="139" t="s">
        <v>147</v>
      </c>
      <c r="D837" s="139" t="s">
        <v>983</v>
      </c>
      <c r="E837" s="139" t="s">
        <v>1036</v>
      </c>
      <c r="F837" s="139">
        <v>1656.54</v>
      </c>
      <c r="G837" s="139">
        <v>908.94</v>
      </c>
    </row>
    <row r="838" spans="1:7" x14ac:dyDescent="0.2">
      <c r="A838" s="139">
        <v>837</v>
      </c>
      <c r="B838" s="139" t="s">
        <v>146</v>
      </c>
      <c r="C838" s="139" t="s">
        <v>147</v>
      </c>
      <c r="D838" s="139" t="s">
        <v>984</v>
      </c>
      <c r="E838" s="139" t="s">
        <v>1036</v>
      </c>
      <c r="F838" s="139">
        <v>1656.54</v>
      </c>
      <c r="G838" s="139">
        <v>908.94</v>
      </c>
    </row>
    <row r="839" spans="1:7" x14ac:dyDescent="0.2">
      <c r="A839" s="139">
        <v>838</v>
      </c>
      <c r="B839" s="139" t="s">
        <v>146</v>
      </c>
      <c r="C839" s="139" t="s">
        <v>147</v>
      </c>
      <c r="D839" s="139" t="s">
        <v>985</v>
      </c>
      <c r="E839" s="139" t="s">
        <v>1036</v>
      </c>
      <c r="F839" s="139">
        <v>1656.54</v>
      </c>
      <c r="G839" s="139">
        <v>908.94</v>
      </c>
    </row>
    <row r="840" spans="1:7" x14ac:dyDescent="0.2">
      <c r="A840" s="139">
        <v>839</v>
      </c>
      <c r="B840" s="139" t="s">
        <v>146</v>
      </c>
      <c r="C840" s="139" t="s">
        <v>147</v>
      </c>
      <c r="D840" s="139" t="s">
        <v>986</v>
      </c>
      <c r="E840" s="139" t="s">
        <v>1036</v>
      </c>
      <c r="F840" s="139">
        <v>1656.54</v>
      </c>
      <c r="G840" s="139">
        <v>908.94</v>
      </c>
    </row>
    <row r="841" spans="1:7" x14ac:dyDescent="0.2">
      <c r="A841" s="139">
        <v>840</v>
      </c>
      <c r="B841" s="139" t="s">
        <v>146</v>
      </c>
      <c r="C841" s="139" t="s">
        <v>147</v>
      </c>
      <c r="D841" s="139" t="s">
        <v>987</v>
      </c>
      <c r="E841" s="139" t="s">
        <v>1036</v>
      </c>
      <c r="F841" s="139">
        <v>1656.54</v>
      </c>
      <c r="G841" s="139">
        <v>908.94</v>
      </c>
    </row>
    <row r="842" spans="1:7" x14ac:dyDescent="0.2">
      <c r="A842" s="139">
        <v>841</v>
      </c>
      <c r="B842" s="139" t="s">
        <v>146</v>
      </c>
      <c r="C842" s="139" t="s">
        <v>147</v>
      </c>
      <c r="D842" s="139" t="s">
        <v>988</v>
      </c>
      <c r="E842" s="139" t="s">
        <v>1036</v>
      </c>
      <c r="F842" s="139">
        <v>1656.54</v>
      </c>
      <c r="G842" s="139">
        <v>908.94</v>
      </c>
    </row>
    <row r="843" spans="1:7" x14ac:dyDescent="0.2">
      <c r="A843" s="139">
        <v>842</v>
      </c>
      <c r="B843" s="139" t="s">
        <v>146</v>
      </c>
      <c r="C843" s="139" t="s">
        <v>147</v>
      </c>
      <c r="D843" s="139" t="s">
        <v>989</v>
      </c>
      <c r="E843" s="139" t="s">
        <v>1036</v>
      </c>
      <c r="F843" s="139">
        <v>1656.54</v>
      </c>
      <c r="G843" s="139">
        <v>908.94</v>
      </c>
    </row>
    <row r="844" spans="1:7" x14ac:dyDescent="0.2">
      <c r="A844" s="139">
        <v>843</v>
      </c>
      <c r="B844" s="139" t="s">
        <v>146</v>
      </c>
      <c r="C844" s="139" t="s">
        <v>147</v>
      </c>
      <c r="D844" s="139" t="s">
        <v>990</v>
      </c>
      <c r="E844" s="139" t="s">
        <v>1036</v>
      </c>
      <c r="F844" s="139">
        <v>1656.54</v>
      </c>
      <c r="G844" s="139">
        <v>908.94</v>
      </c>
    </row>
    <row r="845" spans="1:7" x14ac:dyDescent="0.2">
      <c r="A845" s="139">
        <v>844</v>
      </c>
      <c r="B845" s="139" t="s">
        <v>146</v>
      </c>
      <c r="C845" s="139" t="s">
        <v>147</v>
      </c>
      <c r="D845" s="139" t="s">
        <v>991</v>
      </c>
      <c r="E845" s="139" t="s">
        <v>1036</v>
      </c>
      <c r="F845" s="139">
        <v>1656.54</v>
      </c>
      <c r="G845" s="139">
        <v>908.94</v>
      </c>
    </row>
    <row r="846" spans="1:7" x14ac:dyDescent="0.2">
      <c r="A846" s="139">
        <v>845</v>
      </c>
      <c r="B846" s="139" t="s">
        <v>146</v>
      </c>
      <c r="C846" s="139" t="s">
        <v>147</v>
      </c>
      <c r="D846" s="139" t="s">
        <v>992</v>
      </c>
      <c r="E846" s="139" t="s">
        <v>1036</v>
      </c>
      <c r="F846" s="139">
        <v>1656.54</v>
      </c>
      <c r="G846" s="139">
        <v>908.94</v>
      </c>
    </row>
    <row r="847" spans="1:7" x14ac:dyDescent="0.2">
      <c r="A847" s="139">
        <v>846</v>
      </c>
      <c r="B847" s="139" t="s">
        <v>146</v>
      </c>
      <c r="C847" s="139" t="s">
        <v>147</v>
      </c>
      <c r="D847" s="139" t="s">
        <v>993</v>
      </c>
      <c r="E847" s="139" t="s">
        <v>1036</v>
      </c>
      <c r="F847" s="139">
        <v>1656.54</v>
      </c>
      <c r="G847" s="139">
        <v>908.94</v>
      </c>
    </row>
    <row r="848" spans="1:7" x14ac:dyDescent="0.2">
      <c r="A848" s="139">
        <v>847</v>
      </c>
      <c r="B848" s="139" t="s">
        <v>146</v>
      </c>
      <c r="C848" s="139" t="s">
        <v>147</v>
      </c>
      <c r="D848" s="139" t="s">
        <v>994</v>
      </c>
      <c r="E848" s="139" t="s">
        <v>1036</v>
      </c>
      <c r="F848" s="139">
        <v>1656.54</v>
      </c>
      <c r="G848" s="139">
        <v>908.94</v>
      </c>
    </row>
    <row r="849" spans="1:7" x14ac:dyDescent="0.2">
      <c r="A849" s="139">
        <v>848</v>
      </c>
      <c r="B849" s="139" t="s">
        <v>146</v>
      </c>
      <c r="C849" s="139" t="s">
        <v>147</v>
      </c>
      <c r="D849" s="139" t="s">
        <v>995</v>
      </c>
      <c r="E849" s="139" t="s">
        <v>1036</v>
      </c>
      <c r="F849" s="139">
        <v>1656.54</v>
      </c>
      <c r="G849" s="139">
        <v>908.94</v>
      </c>
    </row>
    <row r="850" spans="1:7" x14ac:dyDescent="0.2">
      <c r="A850" s="139">
        <v>849</v>
      </c>
      <c r="B850" s="139" t="s">
        <v>146</v>
      </c>
      <c r="C850" s="139" t="s">
        <v>147</v>
      </c>
      <c r="D850" s="139" t="s">
        <v>996</v>
      </c>
      <c r="E850" s="139" t="s">
        <v>1036</v>
      </c>
      <c r="F850" s="139">
        <v>1656.54</v>
      </c>
      <c r="G850" s="139">
        <v>908.94</v>
      </c>
    </row>
    <row r="851" spans="1:7" x14ac:dyDescent="0.2">
      <c r="A851" s="139">
        <v>850</v>
      </c>
      <c r="B851" s="139" t="s">
        <v>146</v>
      </c>
      <c r="C851" s="139" t="s">
        <v>147</v>
      </c>
      <c r="D851" s="139" t="s">
        <v>997</v>
      </c>
      <c r="E851" s="139" t="s">
        <v>1036</v>
      </c>
      <c r="F851" s="139">
        <v>1656.54</v>
      </c>
      <c r="G851" s="139">
        <v>908.94</v>
      </c>
    </row>
    <row r="852" spans="1:7" x14ac:dyDescent="0.2">
      <c r="A852" s="139">
        <v>851</v>
      </c>
      <c r="B852" s="139" t="s">
        <v>146</v>
      </c>
      <c r="C852" s="139" t="s">
        <v>147</v>
      </c>
      <c r="D852" s="139" t="s">
        <v>998</v>
      </c>
      <c r="E852" s="139" t="s">
        <v>1036</v>
      </c>
      <c r="F852" s="139">
        <v>1656.54</v>
      </c>
      <c r="G852" s="139">
        <v>908.94</v>
      </c>
    </row>
    <row r="853" spans="1:7" x14ac:dyDescent="0.2">
      <c r="A853" s="139">
        <v>852</v>
      </c>
      <c r="B853" s="139" t="s">
        <v>146</v>
      </c>
      <c r="C853" s="139" t="s">
        <v>147</v>
      </c>
      <c r="D853" s="139" t="s">
        <v>999</v>
      </c>
      <c r="E853" s="139" t="s">
        <v>1036</v>
      </c>
      <c r="F853" s="139">
        <v>1656.54</v>
      </c>
      <c r="G853" s="139">
        <v>908.94</v>
      </c>
    </row>
    <row r="854" spans="1:7" x14ac:dyDescent="0.2">
      <c r="A854" s="139">
        <v>853</v>
      </c>
      <c r="B854" s="139" t="s">
        <v>146</v>
      </c>
      <c r="C854" s="139" t="s">
        <v>147</v>
      </c>
      <c r="D854" s="139" t="s">
        <v>1000</v>
      </c>
      <c r="E854" s="139" t="s">
        <v>1036</v>
      </c>
      <c r="F854" s="139">
        <v>1656.54</v>
      </c>
      <c r="G854" s="139">
        <v>908.94</v>
      </c>
    </row>
    <row r="855" spans="1:7" x14ac:dyDescent="0.2">
      <c r="A855" s="139">
        <v>854</v>
      </c>
      <c r="B855" s="139" t="s">
        <v>146</v>
      </c>
      <c r="C855" s="139" t="s">
        <v>147</v>
      </c>
      <c r="D855" s="139" t="s">
        <v>1001</v>
      </c>
      <c r="E855" s="139" t="s">
        <v>1036</v>
      </c>
      <c r="F855" s="139">
        <v>1656.54</v>
      </c>
      <c r="G855" s="139">
        <v>908.94</v>
      </c>
    </row>
    <row r="856" spans="1:7" x14ac:dyDescent="0.2">
      <c r="A856" s="139">
        <v>855</v>
      </c>
      <c r="B856" s="139" t="s">
        <v>146</v>
      </c>
      <c r="C856" s="139" t="s">
        <v>147</v>
      </c>
      <c r="D856" s="139" t="s">
        <v>1002</v>
      </c>
      <c r="E856" s="139" t="s">
        <v>1036</v>
      </c>
      <c r="F856" s="139">
        <v>1656.54</v>
      </c>
      <c r="G856" s="139">
        <v>908.94</v>
      </c>
    </row>
    <row r="857" spans="1:7" x14ac:dyDescent="0.2">
      <c r="A857" s="139">
        <v>856</v>
      </c>
      <c r="B857" s="139" t="s">
        <v>146</v>
      </c>
      <c r="C857" s="139" t="s">
        <v>147</v>
      </c>
      <c r="D857" s="139" t="s">
        <v>1003</v>
      </c>
      <c r="E857" s="139" t="s">
        <v>1036</v>
      </c>
      <c r="F857" s="139">
        <v>1656.54</v>
      </c>
      <c r="G857" s="139">
        <v>908.94</v>
      </c>
    </row>
    <row r="858" spans="1:7" x14ac:dyDescent="0.2">
      <c r="A858" s="139">
        <v>857</v>
      </c>
      <c r="B858" s="139" t="s">
        <v>146</v>
      </c>
      <c r="C858" s="139" t="s">
        <v>147</v>
      </c>
      <c r="D858" s="139" t="s">
        <v>1004</v>
      </c>
      <c r="E858" s="139" t="s">
        <v>1036</v>
      </c>
      <c r="F858" s="139">
        <v>1656.54</v>
      </c>
      <c r="G858" s="139">
        <v>908.94</v>
      </c>
    </row>
    <row r="859" spans="1:7" x14ac:dyDescent="0.2">
      <c r="A859" s="139">
        <v>858</v>
      </c>
      <c r="B859" s="139" t="s">
        <v>146</v>
      </c>
      <c r="C859" s="139" t="s">
        <v>147</v>
      </c>
      <c r="D859" s="139" t="s">
        <v>1005</v>
      </c>
      <c r="E859" s="139" t="s">
        <v>1036</v>
      </c>
      <c r="F859" s="139">
        <v>1656.54</v>
      </c>
      <c r="G859" s="139">
        <v>908.94</v>
      </c>
    </row>
    <row r="860" spans="1:7" x14ac:dyDescent="0.2">
      <c r="A860" s="139">
        <v>859</v>
      </c>
      <c r="B860" s="139" t="s">
        <v>146</v>
      </c>
      <c r="C860" s="139" t="s">
        <v>147</v>
      </c>
      <c r="D860" s="139" t="s">
        <v>1006</v>
      </c>
      <c r="E860" s="139" t="s">
        <v>1036</v>
      </c>
      <c r="F860" s="139">
        <v>1656.54</v>
      </c>
      <c r="G860" s="139">
        <v>908.94</v>
      </c>
    </row>
    <row r="861" spans="1:7" x14ac:dyDescent="0.2">
      <c r="A861" s="139">
        <v>860</v>
      </c>
      <c r="B861" s="139" t="s">
        <v>146</v>
      </c>
      <c r="C861" s="139" t="s">
        <v>147</v>
      </c>
      <c r="D861" s="139" t="s">
        <v>1007</v>
      </c>
      <c r="E861" s="139" t="s">
        <v>1036</v>
      </c>
      <c r="F861" s="139">
        <v>1656.54</v>
      </c>
      <c r="G861" s="139">
        <v>908.94</v>
      </c>
    </row>
    <row r="862" spans="1:7" x14ac:dyDescent="0.2">
      <c r="A862" s="139">
        <v>861</v>
      </c>
      <c r="B862" s="139" t="s">
        <v>146</v>
      </c>
      <c r="C862" s="139" t="s">
        <v>147</v>
      </c>
      <c r="D862" s="139" t="s">
        <v>1008</v>
      </c>
      <c r="E862" s="139" t="s">
        <v>1036</v>
      </c>
      <c r="F862" s="139">
        <v>1656.54</v>
      </c>
      <c r="G862" s="139">
        <v>908.94</v>
      </c>
    </row>
    <row r="863" spans="1:7" x14ac:dyDescent="0.2">
      <c r="A863" s="139">
        <v>862</v>
      </c>
      <c r="B863" s="139" t="s">
        <v>146</v>
      </c>
      <c r="C863" s="139" t="s">
        <v>147</v>
      </c>
      <c r="D863" s="139" t="s">
        <v>1009</v>
      </c>
      <c r="E863" s="139" t="s">
        <v>1036</v>
      </c>
      <c r="F863" s="139">
        <v>1656.54</v>
      </c>
      <c r="G863" s="139">
        <v>908.94</v>
      </c>
    </row>
    <row r="864" spans="1:7" x14ac:dyDescent="0.2">
      <c r="A864" s="139">
        <v>863</v>
      </c>
      <c r="B864" s="139" t="s">
        <v>146</v>
      </c>
      <c r="C864" s="139" t="s">
        <v>147</v>
      </c>
      <c r="D864" s="139" t="s">
        <v>1010</v>
      </c>
      <c r="E864" s="139" t="s">
        <v>1036</v>
      </c>
      <c r="F864" s="139">
        <v>1656.54</v>
      </c>
      <c r="G864" s="139">
        <v>908.94</v>
      </c>
    </row>
    <row r="865" spans="1:7" x14ac:dyDescent="0.2">
      <c r="A865" s="139">
        <v>864</v>
      </c>
      <c r="B865" s="139" t="s">
        <v>146</v>
      </c>
      <c r="C865" s="139" t="s">
        <v>147</v>
      </c>
      <c r="D865" s="139" t="s">
        <v>1011</v>
      </c>
      <c r="E865" s="139" t="s">
        <v>1036</v>
      </c>
      <c r="F865" s="139">
        <v>1656.54</v>
      </c>
      <c r="G865" s="139">
        <v>908.94</v>
      </c>
    </row>
    <row r="866" spans="1:7" x14ac:dyDescent="0.2">
      <c r="A866" s="139">
        <v>865</v>
      </c>
      <c r="B866" s="139" t="s">
        <v>146</v>
      </c>
      <c r="C866" s="139" t="s">
        <v>147</v>
      </c>
      <c r="D866" s="139" t="s">
        <v>1012</v>
      </c>
      <c r="E866" s="139" t="s">
        <v>1036</v>
      </c>
      <c r="F866" s="139">
        <v>1656.54</v>
      </c>
      <c r="G866" s="139">
        <v>908.94</v>
      </c>
    </row>
    <row r="867" spans="1:7" x14ac:dyDescent="0.2">
      <c r="A867" s="139">
        <v>866</v>
      </c>
      <c r="B867" s="139" t="s">
        <v>146</v>
      </c>
      <c r="C867" s="139" t="s">
        <v>147</v>
      </c>
      <c r="D867" s="139" t="s">
        <v>1013</v>
      </c>
      <c r="E867" s="139" t="s">
        <v>1036</v>
      </c>
      <c r="F867" s="139">
        <v>1656.54</v>
      </c>
      <c r="G867" s="139">
        <v>908.94</v>
      </c>
    </row>
    <row r="868" spans="1:7" x14ac:dyDescent="0.2">
      <c r="A868" s="139">
        <v>867</v>
      </c>
      <c r="B868" s="139" t="s">
        <v>146</v>
      </c>
      <c r="C868" s="139" t="s">
        <v>147</v>
      </c>
      <c r="D868" s="139" t="s">
        <v>1014</v>
      </c>
      <c r="E868" s="139" t="s">
        <v>1036</v>
      </c>
      <c r="F868" s="139">
        <v>1656.54</v>
      </c>
      <c r="G868" s="139">
        <v>908.94</v>
      </c>
    </row>
    <row r="869" spans="1:7" x14ac:dyDescent="0.2">
      <c r="A869" s="139">
        <v>868</v>
      </c>
      <c r="B869" s="139" t="s">
        <v>146</v>
      </c>
      <c r="C869" s="139" t="s">
        <v>147</v>
      </c>
      <c r="D869" s="139" t="s">
        <v>1015</v>
      </c>
      <c r="E869" s="139" t="s">
        <v>1036</v>
      </c>
      <c r="F869" s="139">
        <v>1656.54</v>
      </c>
      <c r="G869" s="139">
        <v>908.94</v>
      </c>
    </row>
    <row r="870" spans="1:7" x14ac:dyDescent="0.2">
      <c r="A870" s="139">
        <v>869</v>
      </c>
      <c r="B870" s="139" t="s">
        <v>146</v>
      </c>
      <c r="C870" s="139" t="s">
        <v>147</v>
      </c>
      <c r="D870" s="139" t="s">
        <v>1016</v>
      </c>
      <c r="E870" s="139" t="s">
        <v>1036</v>
      </c>
      <c r="F870" s="139">
        <v>1656.54</v>
      </c>
      <c r="G870" s="139">
        <v>908.94</v>
      </c>
    </row>
    <row r="871" spans="1:7" x14ac:dyDescent="0.2">
      <c r="A871" s="139">
        <v>870</v>
      </c>
      <c r="B871" s="139" t="s">
        <v>146</v>
      </c>
      <c r="C871" s="139" t="s">
        <v>147</v>
      </c>
      <c r="D871" s="139" t="s">
        <v>1017</v>
      </c>
      <c r="E871" s="139" t="s">
        <v>1036</v>
      </c>
      <c r="F871" s="139">
        <v>1656.54</v>
      </c>
      <c r="G871" s="139">
        <v>908.94</v>
      </c>
    </row>
    <row r="872" spans="1:7" x14ac:dyDescent="0.2">
      <c r="A872" s="139">
        <v>871</v>
      </c>
      <c r="B872" s="139" t="s">
        <v>146</v>
      </c>
      <c r="C872" s="139" t="s">
        <v>147</v>
      </c>
      <c r="D872" s="139" t="s">
        <v>1018</v>
      </c>
      <c r="E872" s="139" t="s">
        <v>1036</v>
      </c>
      <c r="F872" s="139">
        <v>1656.54</v>
      </c>
      <c r="G872" s="139">
        <v>908.94</v>
      </c>
    </row>
    <row r="873" spans="1:7" x14ac:dyDescent="0.2">
      <c r="A873" s="139">
        <v>872</v>
      </c>
      <c r="B873" s="139" t="s">
        <v>146</v>
      </c>
      <c r="C873" s="139" t="s">
        <v>147</v>
      </c>
      <c r="D873" s="139" t="s">
        <v>1019</v>
      </c>
      <c r="E873" s="139" t="s">
        <v>1036</v>
      </c>
      <c r="F873" s="139">
        <v>1656.54</v>
      </c>
      <c r="G873" s="139">
        <v>908.94</v>
      </c>
    </row>
    <row r="874" spans="1:7" x14ac:dyDescent="0.2">
      <c r="A874" s="139">
        <v>873</v>
      </c>
      <c r="B874" s="139" t="s">
        <v>146</v>
      </c>
      <c r="C874" s="139" t="s">
        <v>147</v>
      </c>
      <c r="D874" s="139" t="s">
        <v>1020</v>
      </c>
      <c r="E874" s="139" t="s">
        <v>1036</v>
      </c>
      <c r="F874" s="139">
        <v>1656.54</v>
      </c>
      <c r="G874" s="139">
        <v>908.94</v>
      </c>
    </row>
    <row r="875" spans="1:7" x14ac:dyDescent="0.2">
      <c r="A875" s="139">
        <v>874</v>
      </c>
      <c r="B875" s="139" t="s">
        <v>146</v>
      </c>
      <c r="C875" s="139" t="s">
        <v>147</v>
      </c>
      <c r="D875" s="139" t="s">
        <v>1021</v>
      </c>
      <c r="E875" s="139" t="s">
        <v>1036</v>
      </c>
      <c r="F875" s="139">
        <v>1656.54</v>
      </c>
      <c r="G875" s="139">
        <v>908.94</v>
      </c>
    </row>
    <row r="876" spans="1:7" x14ac:dyDescent="0.2">
      <c r="A876" s="139">
        <v>875</v>
      </c>
      <c r="B876" s="139" t="s">
        <v>146</v>
      </c>
      <c r="C876" s="139" t="s">
        <v>147</v>
      </c>
      <c r="D876" s="139" t="s">
        <v>1022</v>
      </c>
      <c r="E876" s="139" t="s">
        <v>1036</v>
      </c>
      <c r="F876" s="139">
        <v>1656.54</v>
      </c>
      <c r="G876" s="139">
        <v>908.94</v>
      </c>
    </row>
    <row r="877" spans="1:7" x14ac:dyDescent="0.2">
      <c r="A877" s="139">
        <v>876</v>
      </c>
      <c r="B877" s="139" t="s">
        <v>146</v>
      </c>
      <c r="C877" s="139" t="s">
        <v>147</v>
      </c>
      <c r="D877" s="139" t="s">
        <v>1023</v>
      </c>
      <c r="E877" s="139" t="s">
        <v>1036</v>
      </c>
      <c r="F877" s="139">
        <v>1656.54</v>
      </c>
      <c r="G877" s="139">
        <v>908.94</v>
      </c>
    </row>
    <row r="878" spans="1:7" x14ac:dyDescent="0.2">
      <c r="A878" s="139">
        <v>877</v>
      </c>
      <c r="B878" s="139" t="s">
        <v>146</v>
      </c>
      <c r="C878" s="139" t="s">
        <v>147</v>
      </c>
      <c r="D878" s="139" t="s">
        <v>1024</v>
      </c>
      <c r="E878" s="139" t="s">
        <v>1036</v>
      </c>
      <c r="F878" s="139">
        <v>1656.54</v>
      </c>
      <c r="G878" s="139">
        <v>908.94</v>
      </c>
    </row>
    <row r="879" spans="1:7" x14ac:dyDescent="0.2">
      <c r="A879" s="139">
        <v>878</v>
      </c>
      <c r="B879" s="139" t="s">
        <v>146</v>
      </c>
      <c r="C879" s="139" t="s">
        <v>147</v>
      </c>
      <c r="D879" s="139" t="s">
        <v>1025</v>
      </c>
      <c r="E879" s="139" t="s">
        <v>1036</v>
      </c>
      <c r="F879" s="139">
        <v>1656.54</v>
      </c>
      <c r="G879" s="139">
        <v>908.94</v>
      </c>
    </row>
    <row r="880" spans="1:7" x14ac:dyDescent="0.2">
      <c r="A880" s="139">
        <v>879</v>
      </c>
      <c r="B880" s="139" t="s">
        <v>146</v>
      </c>
      <c r="C880" s="139" t="s">
        <v>147</v>
      </c>
      <c r="D880" s="139" t="s">
        <v>1026</v>
      </c>
      <c r="E880" s="139" t="s">
        <v>1036</v>
      </c>
      <c r="F880" s="139">
        <v>1656.54</v>
      </c>
      <c r="G880" s="139">
        <v>908.94</v>
      </c>
    </row>
    <row r="881" spans="1:10" x14ac:dyDescent="0.2">
      <c r="A881" s="139">
        <v>880</v>
      </c>
      <c r="B881" s="139" t="s">
        <v>146</v>
      </c>
      <c r="C881" s="139" t="s">
        <v>147</v>
      </c>
      <c r="D881" s="139" t="s">
        <v>1027</v>
      </c>
      <c r="E881" s="139" t="s">
        <v>1036</v>
      </c>
      <c r="F881" s="139">
        <v>1656.54</v>
      </c>
      <c r="G881" s="139">
        <v>908.94</v>
      </c>
    </row>
    <row r="882" spans="1:10" x14ac:dyDescent="0.2">
      <c r="A882" s="139">
        <v>881</v>
      </c>
      <c r="B882" s="139" t="s">
        <v>146</v>
      </c>
      <c r="C882" s="139" t="s">
        <v>147</v>
      </c>
      <c r="D882" s="139" t="s">
        <v>1028</v>
      </c>
      <c r="E882" s="139" t="s">
        <v>1036</v>
      </c>
      <c r="F882" s="139">
        <v>1656.54</v>
      </c>
      <c r="G882" s="139">
        <v>908.94</v>
      </c>
      <c r="J882" s="158">
        <f>10.764*173817.77</f>
        <v>1870974.4762799998</v>
      </c>
    </row>
    <row r="883" spans="1:10" x14ac:dyDescent="0.2">
      <c r="A883" s="139">
        <v>882</v>
      </c>
      <c r="B883" s="139" t="s">
        <v>146</v>
      </c>
      <c r="C883" s="139" t="s">
        <v>147</v>
      </c>
      <c r="D883" s="139" t="s">
        <v>1029</v>
      </c>
      <c r="E883" s="139" t="s">
        <v>1036</v>
      </c>
      <c r="F883" s="139">
        <v>1656.54</v>
      </c>
      <c r="G883" s="139">
        <v>908.94</v>
      </c>
    </row>
    <row r="884" spans="1:10" x14ac:dyDescent="0.2">
      <c r="A884" s="139">
        <v>883</v>
      </c>
      <c r="B884" s="139" t="s">
        <v>146</v>
      </c>
      <c r="C884" s="139" t="s">
        <v>147</v>
      </c>
      <c r="D884" s="139" t="s">
        <v>1030</v>
      </c>
      <c r="E884" s="139" t="s">
        <v>1036</v>
      </c>
      <c r="F884" s="139">
        <v>1656.54</v>
      </c>
      <c r="G884" s="139">
        <v>908.94</v>
      </c>
    </row>
    <row r="885" spans="1:10" x14ac:dyDescent="0.2">
      <c r="A885" s="139">
        <v>884</v>
      </c>
      <c r="B885" s="139" t="s">
        <v>146</v>
      </c>
      <c r="C885" s="139" t="s">
        <v>147</v>
      </c>
      <c r="D885" s="139" t="s">
        <v>1031</v>
      </c>
      <c r="E885" s="139" t="s">
        <v>1036</v>
      </c>
      <c r="F885" s="139">
        <v>1656.54</v>
      </c>
      <c r="G885" s="139">
        <v>908.94</v>
      </c>
    </row>
    <row r="886" spans="1:10" x14ac:dyDescent="0.2">
      <c r="A886" s="139">
        <v>885</v>
      </c>
      <c r="B886" s="139" t="s">
        <v>146</v>
      </c>
      <c r="C886" s="139" t="s">
        <v>147</v>
      </c>
      <c r="D886" s="139" t="s">
        <v>1032</v>
      </c>
      <c r="E886" s="139" t="s">
        <v>1036</v>
      </c>
      <c r="F886" s="139">
        <v>1656.54</v>
      </c>
      <c r="G886" s="139">
        <v>908.94</v>
      </c>
    </row>
    <row r="888" spans="1:10" x14ac:dyDescent="0.2">
      <c r="B888" s="140" t="s">
        <v>1033</v>
      </c>
      <c r="F888" s="141">
        <f>SUM(F2:F887)</f>
        <v>1750028.3400000171</v>
      </c>
      <c r="G888" s="141">
        <f>SUM(G2:G887)</f>
        <v>932297.81999997713</v>
      </c>
    </row>
  </sheetData>
  <autoFilter ref="A1:G88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V19"/>
  <sheetViews>
    <sheetView zoomScaleNormal="100" workbookViewId="0">
      <pane xSplit="4" ySplit="5" topLeftCell="F6" activePane="bottomRight" state="frozen"/>
      <selection pane="topRight" activeCell="E1" sqref="E1"/>
      <selection pane="bottomLeft" activeCell="A8" sqref="A8"/>
      <selection pane="bottomRight" activeCell="I6" sqref="I6"/>
    </sheetView>
  </sheetViews>
  <sheetFormatPr defaultRowHeight="15" x14ac:dyDescent="0.25"/>
  <cols>
    <col min="1" max="7" width="9.33203125" style="96"/>
    <col min="8" max="8" width="12.1640625" style="96" customWidth="1"/>
    <col min="9" max="9" width="9.33203125" style="96"/>
    <col min="10" max="10" width="14" style="96" customWidth="1"/>
    <col min="11" max="11" width="13.33203125" style="96" customWidth="1"/>
    <col min="12" max="12" width="13" style="96" customWidth="1"/>
    <col min="13" max="13" width="12.5" style="96" customWidth="1"/>
    <col min="14" max="14" width="9.33203125" style="96"/>
    <col min="15" max="15" width="13.6640625" style="96" bestFit="1" customWidth="1"/>
    <col min="16" max="16" width="9.33203125" style="96"/>
    <col min="17" max="17" width="13.33203125" style="96" customWidth="1"/>
    <col min="18" max="18" width="15" style="96" customWidth="1"/>
    <col min="19" max="19" width="14.6640625" style="96" customWidth="1"/>
    <col min="20" max="22" width="14.83203125" style="96" bestFit="1" customWidth="1"/>
    <col min="23" max="23" width="14.6640625" style="96" customWidth="1"/>
    <col min="24" max="24" width="13.33203125" style="96" customWidth="1"/>
    <col min="25" max="16384" width="9.33203125" style="96"/>
  </cols>
  <sheetData>
    <row r="1" spans="5:22" x14ac:dyDescent="0.25">
      <c r="J1" s="96">
        <v>0.66</v>
      </c>
    </row>
    <row r="2" spans="5:22" ht="15.75" thickBot="1" x14ac:dyDescent="0.3">
      <c r="J2" s="96">
        <v>0.65</v>
      </c>
      <c r="L2" s="96">
        <v>2.64</v>
      </c>
      <c r="S2" s="96" t="s">
        <v>104</v>
      </c>
    </row>
    <row r="3" spans="5:22" ht="15.75" thickBot="1" x14ac:dyDescent="0.3">
      <c r="E3" s="184" t="s">
        <v>1034</v>
      </c>
      <c r="F3" s="185"/>
      <c r="G3" s="185"/>
      <c r="H3" s="185"/>
      <c r="I3" s="185"/>
      <c r="J3" s="185"/>
      <c r="K3" s="185"/>
      <c r="L3" s="185"/>
      <c r="M3" s="185"/>
      <c r="N3" s="185"/>
      <c r="O3" s="186"/>
    </row>
    <row r="4" spans="5:22" ht="60.75" thickBot="1" x14ac:dyDescent="0.3">
      <c r="E4" s="187" t="s">
        <v>105</v>
      </c>
      <c r="F4" s="97" t="s">
        <v>106</v>
      </c>
      <c r="G4" s="187" t="s">
        <v>107</v>
      </c>
      <c r="H4" s="187" t="s">
        <v>121</v>
      </c>
      <c r="I4" s="98" t="s">
        <v>108</v>
      </c>
      <c r="J4" s="98" t="s">
        <v>120</v>
      </c>
      <c r="K4" s="98" t="s">
        <v>109</v>
      </c>
      <c r="L4" s="98" t="s">
        <v>110</v>
      </c>
      <c r="M4" s="98" t="s">
        <v>111</v>
      </c>
      <c r="N4" s="98" t="s">
        <v>112</v>
      </c>
      <c r="O4" s="98" t="s">
        <v>113</v>
      </c>
      <c r="Q4" s="99" t="s">
        <v>120</v>
      </c>
      <c r="R4" s="100" t="s">
        <v>109</v>
      </c>
      <c r="S4" s="100" t="s">
        <v>110</v>
      </c>
      <c r="T4" s="99" t="s">
        <v>25</v>
      </c>
      <c r="U4" s="99" t="s">
        <v>112</v>
      </c>
      <c r="V4" s="99" t="s">
        <v>60</v>
      </c>
    </row>
    <row r="5" spans="5:22" ht="15.75" thickBot="1" x14ac:dyDescent="0.3">
      <c r="E5" s="188"/>
      <c r="F5" s="101"/>
      <c r="G5" s="188"/>
      <c r="H5" s="188"/>
      <c r="I5" s="98" t="s">
        <v>114</v>
      </c>
      <c r="J5" s="98" t="s">
        <v>114</v>
      </c>
      <c r="K5" s="98" t="s">
        <v>114</v>
      </c>
      <c r="L5" s="98" t="s">
        <v>114</v>
      </c>
      <c r="M5" s="98" t="s">
        <v>114</v>
      </c>
      <c r="N5" s="98" t="s">
        <v>114</v>
      </c>
      <c r="O5" s="98" t="s">
        <v>114</v>
      </c>
    </row>
    <row r="6" spans="5:22" ht="15.75" thickBot="1" x14ac:dyDescent="0.3">
      <c r="E6" s="102">
        <v>1</v>
      </c>
      <c r="F6" s="103" t="s">
        <v>1035</v>
      </c>
      <c r="G6" s="103">
        <v>1</v>
      </c>
      <c r="H6" s="109">
        <v>177</v>
      </c>
      <c r="I6" s="104">
        <v>130.05000000000001</v>
      </c>
      <c r="J6" s="104">
        <f>I6*$J$2</f>
        <v>84.532500000000013</v>
      </c>
      <c r="K6" s="114">
        <v>85.643000000000001</v>
      </c>
      <c r="L6" s="110">
        <f>I6*$L$2</f>
        <v>343.33200000000005</v>
      </c>
      <c r="M6" s="110">
        <v>310.5</v>
      </c>
      <c r="N6" s="104">
        <v>537.01599999999996</v>
      </c>
      <c r="O6" s="104">
        <f t="shared" ref="O6:O10" si="0">N6-M6</f>
        <v>226.51599999999996</v>
      </c>
      <c r="Q6" s="111">
        <f>G6*J6</f>
        <v>84.532500000000013</v>
      </c>
      <c r="R6" s="111">
        <f>G6*K6</f>
        <v>85.643000000000001</v>
      </c>
      <c r="S6" s="111">
        <f t="shared" ref="S6" si="1">G6*L6</f>
        <v>343.33200000000005</v>
      </c>
      <c r="T6" s="112">
        <f>G6*M6</f>
        <v>310.5</v>
      </c>
      <c r="U6" s="112">
        <f>G6*N6</f>
        <v>537.01599999999996</v>
      </c>
      <c r="V6" s="112">
        <f>G6*O6</f>
        <v>226.51599999999996</v>
      </c>
    </row>
    <row r="7" spans="5:22" ht="15.75" thickBot="1" x14ac:dyDescent="0.3">
      <c r="E7" s="102">
        <v>2</v>
      </c>
      <c r="F7" s="103" t="s">
        <v>1037</v>
      </c>
      <c r="G7" s="103">
        <v>1</v>
      </c>
      <c r="H7" s="109">
        <v>177</v>
      </c>
      <c r="I7" s="104">
        <v>118.83</v>
      </c>
      <c r="J7" s="104">
        <f>I7*$J$1</f>
        <v>78.427800000000005</v>
      </c>
      <c r="K7" s="114">
        <v>77.935000000000002</v>
      </c>
      <c r="L7" s="110">
        <f t="shared" ref="L7:L10" si="2">I7*$L$2</f>
        <v>313.71120000000002</v>
      </c>
      <c r="M7" s="110">
        <v>279.66800000000001</v>
      </c>
      <c r="N7" s="104">
        <v>487.255</v>
      </c>
      <c r="O7" s="104">
        <f t="shared" si="0"/>
        <v>207.58699999999999</v>
      </c>
      <c r="Q7" s="111">
        <f t="shared" ref="Q7:Q10" si="3">G7*J7</f>
        <v>78.427800000000005</v>
      </c>
      <c r="R7" s="111">
        <f t="shared" ref="R7:R10" si="4">G7*K7</f>
        <v>77.935000000000002</v>
      </c>
      <c r="S7" s="111">
        <f>G7*L7</f>
        <v>313.71120000000002</v>
      </c>
      <c r="T7" s="112">
        <f t="shared" ref="T7:T10" si="5">G7*M7</f>
        <v>279.66800000000001</v>
      </c>
      <c r="U7" s="112">
        <f t="shared" ref="U7:U10" si="6">G7*N7</f>
        <v>487.255</v>
      </c>
      <c r="V7" s="112">
        <f t="shared" ref="V7:V10" si="7">G7*O7</f>
        <v>207.58699999999999</v>
      </c>
    </row>
    <row r="8" spans="5:22" ht="15.75" thickBot="1" x14ac:dyDescent="0.3">
      <c r="E8" s="102"/>
      <c r="F8" s="103" t="s">
        <v>1038</v>
      </c>
      <c r="G8" s="103">
        <v>1</v>
      </c>
      <c r="H8" s="109">
        <v>177</v>
      </c>
      <c r="I8" s="104"/>
      <c r="J8" s="104"/>
      <c r="K8" s="114"/>
      <c r="L8" s="110"/>
      <c r="M8" s="110"/>
      <c r="N8" s="104"/>
      <c r="O8" s="104"/>
      <c r="Q8" s="111"/>
      <c r="R8" s="111"/>
      <c r="S8" s="111"/>
      <c r="T8" s="112"/>
      <c r="U8" s="112"/>
      <c r="V8" s="112"/>
    </row>
    <row r="9" spans="5:22" ht="15.75" thickBot="1" x14ac:dyDescent="0.3">
      <c r="E9" s="102">
        <v>3</v>
      </c>
      <c r="F9" s="103" t="s">
        <v>1039</v>
      </c>
      <c r="G9" s="103">
        <v>1</v>
      </c>
      <c r="H9" s="109">
        <v>177</v>
      </c>
      <c r="I9" s="104">
        <v>100.8</v>
      </c>
      <c r="J9" s="104">
        <f>I9*$J$1</f>
        <v>66.528000000000006</v>
      </c>
      <c r="K9" s="114">
        <v>66.11</v>
      </c>
      <c r="L9" s="110">
        <f t="shared" si="2"/>
        <v>266.11200000000002</v>
      </c>
      <c r="M9" s="110">
        <v>233.886</v>
      </c>
      <c r="N9" s="104">
        <v>413.34800000000001</v>
      </c>
      <c r="O9" s="104">
        <f t="shared" si="0"/>
        <v>179.46200000000002</v>
      </c>
      <c r="Q9" s="111">
        <f t="shared" si="3"/>
        <v>66.528000000000006</v>
      </c>
      <c r="R9" s="111">
        <f t="shared" si="4"/>
        <v>66.11</v>
      </c>
      <c r="S9" s="111">
        <f t="shared" ref="S9:S10" si="8">G9*L9</f>
        <v>266.11200000000002</v>
      </c>
      <c r="T9" s="112">
        <f t="shared" si="5"/>
        <v>233.886</v>
      </c>
      <c r="U9" s="112">
        <f t="shared" si="6"/>
        <v>413.34800000000001</v>
      </c>
      <c r="V9" s="112">
        <f t="shared" si="7"/>
        <v>179.46200000000002</v>
      </c>
    </row>
    <row r="10" spans="5:22" ht="15.75" thickBot="1" x14ac:dyDescent="0.3">
      <c r="E10" s="102">
        <v>5</v>
      </c>
      <c r="F10" s="154" t="s">
        <v>1036</v>
      </c>
      <c r="G10" s="103">
        <v>1</v>
      </c>
      <c r="H10" s="109">
        <v>177</v>
      </c>
      <c r="I10" s="104">
        <v>137.02000000000001</v>
      </c>
      <c r="J10" s="104">
        <f>I10*$J$1</f>
        <v>90.433200000000014</v>
      </c>
      <c r="K10" s="115">
        <v>89.977000000000004</v>
      </c>
      <c r="L10" s="110">
        <f t="shared" si="2"/>
        <v>361.73280000000005</v>
      </c>
      <c r="M10" s="110">
        <v>327.83600000000001</v>
      </c>
      <c r="N10" s="104">
        <v>565.65499999999997</v>
      </c>
      <c r="O10" s="104">
        <f t="shared" si="0"/>
        <v>237.81899999999996</v>
      </c>
      <c r="Q10" s="111">
        <f t="shared" si="3"/>
        <v>90.433200000000014</v>
      </c>
      <c r="R10" s="111">
        <f t="shared" si="4"/>
        <v>89.977000000000004</v>
      </c>
      <c r="S10" s="111">
        <f t="shared" si="8"/>
        <v>361.73280000000005</v>
      </c>
      <c r="T10" s="112">
        <f t="shared" si="5"/>
        <v>327.83600000000001</v>
      </c>
      <c r="U10" s="112">
        <f t="shared" si="6"/>
        <v>565.65499999999997</v>
      </c>
      <c r="V10" s="112">
        <f t="shared" si="7"/>
        <v>237.81899999999996</v>
      </c>
    </row>
    <row r="11" spans="5:22" ht="15.75" thickBot="1" x14ac:dyDescent="0.3">
      <c r="E11" s="182" t="s">
        <v>6</v>
      </c>
      <c r="F11" s="183"/>
      <c r="G11" s="106"/>
      <c r="H11" s="105">
        <f>SUM(H6:H10)</f>
        <v>885</v>
      </c>
      <c r="M11" s="113"/>
      <c r="Q11" s="107">
        <f t="shared" ref="Q11:V11" si="9">SUM(Q6:Q10)</f>
        <v>319.92150000000004</v>
      </c>
      <c r="R11" s="107">
        <f t="shared" si="9"/>
        <v>319.66499999999996</v>
      </c>
      <c r="S11" s="107">
        <f t="shared" si="9"/>
        <v>1284.8880000000001</v>
      </c>
      <c r="T11" s="107">
        <f t="shared" si="9"/>
        <v>1151.8899999999999</v>
      </c>
      <c r="U11" s="107">
        <f t="shared" si="9"/>
        <v>2003.2739999999999</v>
      </c>
      <c r="V11" s="107">
        <f t="shared" si="9"/>
        <v>851.3839999999999</v>
      </c>
    </row>
    <row r="12" spans="5:22" x14ac:dyDescent="0.25">
      <c r="S12" s="108">
        <f>S11*10.7639</f>
        <v>13830.405943200001</v>
      </c>
      <c r="T12" s="108">
        <f>T11*10.7639</f>
        <v>12398.828770999999</v>
      </c>
      <c r="U12" s="108">
        <f t="shared" ref="U12:V12" si="10">U11*10.7639</f>
        <v>21563.041008599997</v>
      </c>
      <c r="V12" s="108">
        <f t="shared" si="10"/>
        <v>9164.2122375999988</v>
      </c>
    </row>
    <row r="14" spans="5:22" x14ac:dyDescent="0.25">
      <c r="T14" s="108"/>
    </row>
    <row r="15" spans="5:22" x14ac:dyDescent="0.25">
      <c r="M15" s="127">
        <f>M6*G6</f>
        <v>310.5</v>
      </c>
    </row>
    <row r="16" spans="5:22" x14ac:dyDescent="0.25">
      <c r="M16" s="127">
        <f>N7*G7</f>
        <v>487.255</v>
      </c>
      <c r="S16" s="96">
        <v>10.763999999999999</v>
      </c>
      <c r="V16" s="108">
        <f>V11*S16</f>
        <v>9164.2973759999986</v>
      </c>
    </row>
    <row r="17" spans="13:21" x14ac:dyDescent="0.25">
      <c r="M17" s="127">
        <f>M9*G9</f>
        <v>233.886</v>
      </c>
    </row>
    <row r="18" spans="13:21" x14ac:dyDescent="0.25">
      <c r="M18" s="127">
        <f>M10*G10</f>
        <v>327.83600000000001</v>
      </c>
      <c r="S18" s="108">
        <f>S11*10.764</f>
        <v>13830.534432</v>
      </c>
    </row>
    <row r="19" spans="13:21" x14ac:dyDescent="0.25">
      <c r="M19" s="128">
        <f>SUM(M15:M18)</f>
        <v>1359.4770000000001</v>
      </c>
      <c r="O19" s="108">
        <f>M19*10.764</f>
        <v>14633.410427999999</v>
      </c>
      <c r="U19" s="108">
        <f>S11+V11</f>
        <v>2136.2719999999999</v>
      </c>
    </row>
  </sheetData>
  <mergeCells count="5">
    <mergeCell ref="E11:F11"/>
    <mergeCell ref="E3:O3"/>
    <mergeCell ref="E4:E5"/>
    <mergeCell ref="H4:H5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Y30"/>
  <sheetViews>
    <sheetView workbookViewId="0">
      <selection activeCell="J24" sqref="I18:J24"/>
    </sheetView>
  </sheetViews>
  <sheetFormatPr defaultRowHeight="12.75" x14ac:dyDescent="0.2"/>
  <cols>
    <col min="3" max="3" width="10.1640625" bestFit="1" customWidth="1"/>
    <col min="6" max="6" width="77.5" bestFit="1" customWidth="1"/>
    <col min="8" max="8" width="10.5" bestFit="1" customWidth="1"/>
    <col min="9" max="9" width="10.33203125" bestFit="1" customWidth="1"/>
    <col min="10" max="10" width="11.83203125" bestFit="1" customWidth="1"/>
    <col min="11" max="11" width="11.6640625" bestFit="1" customWidth="1"/>
    <col min="23" max="23" width="14" bestFit="1" customWidth="1"/>
  </cols>
  <sheetData>
    <row r="3" spans="3:25" ht="15.75" x14ac:dyDescent="0.2">
      <c r="C3" s="132"/>
      <c r="D3" s="132"/>
      <c r="E3" s="132"/>
      <c r="F3" s="132" t="s">
        <v>9</v>
      </c>
      <c r="G3" s="132"/>
      <c r="H3" s="132"/>
      <c r="I3" s="132"/>
      <c r="J3" s="132"/>
      <c r="K3" s="132"/>
    </row>
    <row r="4" spans="3:25" ht="15.75" x14ac:dyDescent="0.2">
      <c r="C4" s="132"/>
      <c r="D4" s="132"/>
      <c r="E4" s="132"/>
      <c r="F4" s="132" t="s">
        <v>130</v>
      </c>
      <c r="G4" s="132"/>
      <c r="H4" s="132"/>
      <c r="I4" s="132"/>
      <c r="J4" s="132"/>
      <c r="K4" s="132"/>
    </row>
    <row r="5" spans="3:25" ht="15.75" x14ac:dyDescent="0.2">
      <c r="C5" s="132"/>
      <c r="D5" s="132"/>
      <c r="E5" s="132" t="s">
        <v>131</v>
      </c>
      <c r="F5" s="132" t="s">
        <v>133</v>
      </c>
      <c r="G5" s="132" t="s">
        <v>135</v>
      </c>
      <c r="H5" s="132" t="s">
        <v>136</v>
      </c>
      <c r="I5" s="132" t="s">
        <v>132</v>
      </c>
      <c r="J5" s="132" t="s">
        <v>40</v>
      </c>
      <c r="K5" s="132" t="s">
        <v>138</v>
      </c>
    </row>
    <row r="6" spans="3:25" ht="15.75" x14ac:dyDescent="0.2">
      <c r="C6" s="132" t="s">
        <v>129</v>
      </c>
      <c r="D6" s="132">
        <v>1</v>
      </c>
      <c r="E6" s="132">
        <v>6</v>
      </c>
      <c r="F6" s="132">
        <v>3</v>
      </c>
      <c r="G6" s="132">
        <v>14.5</v>
      </c>
      <c r="H6" s="132"/>
      <c r="I6" s="133">
        <f>E6*$X$11+F6*$X$8+G6*$X$9</f>
        <v>26165.478050000002</v>
      </c>
      <c r="J6" s="133">
        <f>I6*$W$15</f>
        <v>31293.650093019503</v>
      </c>
      <c r="K6" s="133">
        <f>I6*$W$14</f>
        <v>281645.20573019999</v>
      </c>
    </row>
    <row r="7" spans="3:25" ht="15.75" x14ac:dyDescent="0.2">
      <c r="C7" s="132" t="s">
        <v>129</v>
      </c>
      <c r="D7" s="132">
        <v>2</v>
      </c>
      <c r="E7" s="132">
        <v>0</v>
      </c>
      <c r="F7" s="132">
        <v>4</v>
      </c>
      <c r="G7" s="132">
        <v>9</v>
      </c>
      <c r="H7" s="132"/>
      <c r="I7" s="133">
        <f t="shared" ref="I7:I11" si="0">E7*$X$11+F7*$X$8+G7*$X$9</f>
        <v>2251.0641000000001</v>
      </c>
      <c r="J7" s="133">
        <f t="shared" ref="J7:J12" si="1">I7*$W$15</f>
        <v>2692.2501529590004</v>
      </c>
      <c r="K7" s="133">
        <f t="shared" ref="K7:K12" si="2">I7*$W$14</f>
        <v>24230.453972399999</v>
      </c>
      <c r="X7" t="s">
        <v>134</v>
      </c>
      <c r="Y7" t="s">
        <v>137</v>
      </c>
    </row>
    <row r="8" spans="3:25" ht="15.75" x14ac:dyDescent="0.2">
      <c r="C8" s="132" t="s">
        <v>129</v>
      </c>
      <c r="D8" s="132">
        <v>3</v>
      </c>
      <c r="E8" s="132">
        <v>0</v>
      </c>
      <c r="F8" s="132">
        <v>7</v>
      </c>
      <c r="G8" s="132">
        <v>12.4</v>
      </c>
      <c r="H8" s="132"/>
      <c r="I8" s="133">
        <f t="shared" si="0"/>
        <v>3854.6309600000004</v>
      </c>
      <c r="J8" s="133">
        <f t="shared" si="1"/>
        <v>4610.1000818504008</v>
      </c>
      <c r="K8" s="133">
        <f t="shared" si="2"/>
        <v>41491.247653440005</v>
      </c>
      <c r="W8" t="s">
        <v>133</v>
      </c>
      <c r="X8">
        <v>505.85700000000003</v>
      </c>
      <c r="Y8">
        <f>X8*W14</f>
        <v>5445.0447480000003</v>
      </c>
    </row>
    <row r="9" spans="3:25" ht="15.75" x14ac:dyDescent="0.2">
      <c r="C9" s="132" t="s">
        <v>129</v>
      </c>
      <c r="D9" s="132">
        <v>4</v>
      </c>
      <c r="E9" s="132">
        <v>0</v>
      </c>
      <c r="F9" s="132">
        <v>49</v>
      </c>
      <c r="G9" s="132">
        <v>3</v>
      </c>
      <c r="H9" s="132"/>
      <c r="I9" s="133">
        <f t="shared" si="0"/>
        <v>24862.871700000003</v>
      </c>
      <c r="J9" s="133">
        <f t="shared" si="1"/>
        <v>29735.745924483006</v>
      </c>
      <c r="K9" s="133">
        <f t="shared" si="2"/>
        <v>267623.95097880001</v>
      </c>
      <c r="W9" t="s">
        <v>135</v>
      </c>
      <c r="X9">
        <v>25.292899999999999</v>
      </c>
      <c r="Y9">
        <f>X9*W14</f>
        <v>272.25277559999995</v>
      </c>
    </row>
    <row r="10" spans="3:25" ht="15.75" x14ac:dyDescent="0.2">
      <c r="C10" s="132" t="s">
        <v>129</v>
      </c>
      <c r="D10" s="132">
        <v>5</v>
      </c>
      <c r="E10" s="132">
        <v>2</v>
      </c>
      <c r="F10" s="132">
        <v>1</v>
      </c>
      <c r="G10" s="132">
        <v>13</v>
      </c>
      <c r="H10" s="132"/>
      <c r="I10" s="133">
        <f t="shared" si="0"/>
        <v>8928.3847000000005</v>
      </c>
      <c r="J10" s="133">
        <f t="shared" si="1"/>
        <v>10678.258817353002</v>
      </c>
      <c r="K10" s="133">
        <f t="shared" si="2"/>
        <v>96105.132910800006</v>
      </c>
      <c r="W10" t="s">
        <v>136</v>
      </c>
      <c r="X10">
        <f>Y10/W14</f>
        <v>2.8102935711631365</v>
      </c>
      <c r="Y10">
        <v>30.25</v>
      </c>
    </row>
    <row r="11" spans="3:25" ht="15.75" x14ac:dyDescent="0.2">
      <c r="C11" s="132" t="s">
        <v>129</v>
      </c>
      <c r="D11" s="132">
        <v>6</v>
      </c>
      <c r="E11" s="132">
        <v>0</v>
      </c>
      <c r="F11" s="132">
        <v>5</v>
      </c>
      <c r="G11" s="132">
        <v>3</v>
      </c>
      <c r="H11" s="132"/>
      <c r="I11" s="133">
        <f t="shared" si="0"/>
        <v>2605.1637000000005</v>
      </c>
      <c r="J11" s="133">
        <f t="shared" si="1"/>
        <v>3115.749733563001</v>
      </c>
      <c r="K11" s="133">
        <f t="shared" si="2"/>
        <v>28041.982066800003</v>
      </c>
      <c r="W11" t="s">
        <v>131</v>
      </c>
      <c r="X11">
        <v>4046.86</v>
      </c>
      <c r="Y11">
        <f>X11*W14</f>
        <v>43560.401039999997</v>
      </c>
    </row>
    <row r="12" spans="3:25" ht="15.75" x14ac:dyDescent="0.2">
      <c r="C12" s="132"/>
      <c r="D12" s="132"/>
      <c r="E12" s="132"/>
      <c r="F12" s="132"/>
      <c r="G12" s="132"/>
      <c r="H12" s="132"/>
      <c r="I12" s="133">
        <f>SUM(I6:I11)</f>
        <v>68667.593210000006</v>
      </c>
      <c r="J12" s="133">
        <f t="shared" si="1"/>
        <v>82125.754803227916</v>
      </c>
      <c r="K12" s="133">
        <f t="shared" si="2"/>
        <v>739137.97331243998</v>
      </c>
    </row>
    <row r="14" spans="3:25" x14ac:dyDescent="0.2">
      <c r="W14">
        <v>10.763999999999999</v>
      </c>
    </row>
    <row r="15" spans="3:25" x14ac:dyDescent="0.2">
      <c r="V15" t="s">
        <v>139</v>
      </c>
      <c r="W15">
        <v>1.1959900000000001</v>
      </c>
    </row>
    <row r="16" spans="3:25" x14ac:dyDescent="0.2">
      <c r="C16" s="116" t="s">
        <v>140</v>
      </c>
    </row>
    <row r="17" spans="3:23" ht="14.25" x14ac:dyDescent="0.2">
      <c r="C17">
        <v>12.05</v>
      </c>
      <c r="V17" t="s">
        <v>25</v>
      </c>
      <c r="W17" s="136">
        <v>134474.31200000001</v>
      </c>
    </row>
    <row r="18" spans="3:23" x14ac:dyDescent="0.2">
      <c r="C18" s="135">
        <f>C17*X11</f>
        <v>48764.663000000008</v>
      </c>
      <c r="I18" s="164"/>
      <c r="J18" s="164" t="s">
        <v>1067</v>
      </c>
      <c r="W18" s="135">
        <f>W17*W14</f>
        <v>1447481.494368</v>
      </c>
    </row>
    <row r="19" spans="3:23" x14ac:dyDescent="0.2">
      <c r="F19" t="s">
        <v>1065</v>
      </c>
      <c r="I19" s="164">
        <v>5857</v>
      </c>
      <c r="J19" s="165">
        <v>38880</v>
      </c>
      <c r="V19" s="116" t="s">
        <v>60</v>
      </c>
      <c r="W19">
        <v>93112.778999999995</v>
      </c>
    </row>
    <row r="20" spans="3:23" x14ac:dyDescent="0.2">
      <c r="F20" t="s">
        <v>1066</v>
      </c>
      <c r="I20" s="164">
        <v>25207</v>
      </c>
      <c r="J20" s="165">
        <v>40245</v>
      </c>
      <c r="W20" s="134">
        <f>W19*W14</f>
        <v>1002265.9531559999</v>
      </c>
    </row>
    <row r="21" spans="3:23" x14ac:dyDescent="0.2">
      <c r="F21" t="s">
        <v>1063</v>
      </c>
      <c r="I21" s="164">
        <v>251</v>
      </c>
      <c r="J21" s="165">
        <v>40273</v>
      </c>
    </row>
    <row r="22" spans="3:23" x14ac:dyDescent="0.2">
      <c r="F22" t="s">
        <v>1062</v>
      </c>
      <c r="I22" s="164">
        <v>22003</v>
      </c>
      <c r="J22" s="165">
        <v>40485</v>
      </c>
      <c r="W22" s="116">
        <f>3.64*10^7</f>
        <v>36400000</v>
      </c>
    </row>
    <row r="23" spans="3:23" x14ac:dyDescent="0.2">
      <c r="F23" t="s">
        <v>1063</v>
      </c>
      <c r="I23" s="164">
        <v>22864</v>
      </c>
      <c r="J23" s="165">
        <v>40497</v>
      </c>
      <c r="W23">
        <f>W22/2400</f>
        <v>15166.666666666666</v>
      </c>
    </row>
    <row r="24" spans="3:23" x14ac:dyDescent="0.2">
      <c r="F24" t="s">
        <v>1064</v>
      </c>
      <c r="I24" s="164">
        <v>7376</v>
      </c>
      <c r="J24" s="165">
        <v>40345</v>
      </c>
    </row>
    <row r="25" spans="3:23" x14ac:dyDescent="0.2">
      <c r="W25" s="116">
        <f>2.68*10^7/125</f>
        <v>214400</v>
      </c>
    </row>
    <row r="30" spans="3:23" x14ac:dyDescent="0.2">
      <c r="F30" t="s">
        <v>1065</v>
      </c>
      <c r="G30">
        <v>5857</v>
      </c>
      <c r="H30" s="163">
        <v>38880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workbookViewId="0">
      <selection activeCell="K23" sqref="K23"/>
    </sheetView>
  </sheetViews>
  <sheetFormatPr defaultRowHeight="12.75" x14ac:dyDescent="0.2"/>
  <cols>
    <col min="1" max="1" width="14.1640625" customWidth="1"/>
    <col min="2" max="2" width="25" bestFit="1" customWidth="1"/>
    <col min="3" max="3" width="29.33203125" customWidth="1"/>
    <col min="4" max="4" width="28" bestFit="1" customWidth="1"/>
    <col min="5" max="6" width="22" bestFit="1" customWidth="1"/>
  </cols>
  <sheetData>
    <row r="3" spans="1:6" x14ac:dyDescent="0.2">
      <c r="A3" s="9" t="s">
        <v>34</v>
      </c>
      <c r="B3" t="s">
        <v>1040</v>
      </c>
      <c r="C3" t="s">
        <v>1058</v>
      </c>
      <c r="D3" t="s">
        <v>1061</v>
      </c>
    </row>
    <row r="4" spans="1:6" x14ac:dyDescent="0.2">
      <c r="A4" t="s">
        <v>1035</v>
      </c>
      <c r="B4" s="53">
        <v>177</v>
      </c>
      <c r="C4" s="53">
        <v>435691.890000001</v>
      </c>
      <c r="D4" s="53">
        <v>225093.09000000026</v>
      </c>
    </row>
    <row r="5" spans="1:6" x14ac:dyDescent="0.2">
      <c r="A5" t="s">
        <v>1037</v>
      </c>
      <c r="B5" s="53">
        <v>177</v>
      </c>
      <c r="C5" s="53">
        <v>435691.890000001</v>
      </c>
      <c r="D5" s="53">
        <v>225093.08999999941</v>
      </c>
    </row>
    <row r="6" spans="1:6" x14ac:dyDescent="0.2">
      <c r="A6" t="s">
        <v>1038</v>
      </c>
      <c r="B6" s="53">
        <v>177</v>
      </c>
      <c r="C6" s="53">
        <v>292960.97999999882</v>
      </c>
      <c r="D6" s="53">
        <v>160747.3800000003</v>
      </c>
    </row>
    <row r="7" spans="1:6" x14ac:dyDescent="0.2">
      <c r="A7" t="s">
        <v>1039</v>
      </c>
      <c r="B7" s="53">
        <v>177</v>
      </c>
      <c r="C7" s="53">
        <v>292722.59999999905</v>
      </c>
      <c r="D7" s="53">
        <v>160616.8800000003</v>
      </c>
    </row>
    <row r="8" spans="1:6" x14ac:dyDescent="0.2">
      <c r="A8" t="s">
        <v>1036</v>
      </c>
      <c r="B8" s="53">
        <v>177</v>
      </c>
      <c r="C8" s="53">
        <v>292960.98000000021</v>
      </c>
      <c r="D8" s="53">
        <v>160747.3800000003</v>
      </c>
    </row>
    <row r="9" spans="1:6" x14ac:dyDescent="0.2">
      <c r="A9" t="s">
        <v>33</v>
      </c>
      <c r="B9" s="53">
        <v>885</v>
      </c>
      <c r="C9" s="53">
        <v>1750028.3400000171</v>
      </c>
      <c r="D9" s="53">
        <v>932297.81999997713</v>
      </c>
    </row>
    <row r="12" spans="1:6" x14ac:dyDescent="0.2">
      <c r="E12">
        <v>17000</v>
      </c>
      <c r="F12">
        <v>19000</v>
      </c>
    </row>
    <row r="13" spans="1:6" ht="13.5" thickBot="1" x14ac:dyDescent="0.25"/>
    <row r="14" spans="1:6" s="167" customFormat="1" ht="71.25" customHeight="1" x14ac:dyDescent="0.2">
      <c r="A14" s="170" t="s">
        <v>32</v>
      </c>
      <c r="B14" s="171" t="s">
        <v>1070</v>
      </c>
      <c r="C14" s="171" t="s">
        <v>121</v>
      </c>
      <c r="D14" s="171" t="s">
        <v>1074</v>
      </c>
      <c r="E14" s="171" t="s">
        <v>1075</v>
      </c>
      <c r="F14" s="172" t="s">
        <v>1076</v>
      </c>
    </row>
    <row r="15" spans="1:6" ht="15" x14ac:dyDescent="0.2">
      <c r="A15" s="173" t="s">
        <v>1035</v>
      </c>
      <c r="B15" s="168"/>
      <c r="C15" s="168">
        <v>177</v>
      </c>
      <c r="D15" s="168"/>
      <c r="E15" s="168"/>
      <c r="F15" s="174"/>
    </row>
    <row r="16" spans="1:6" x14ac:dyDescent="0.2">
      <c r="A16" s="175" t="s">
        <v>1072</v>
      </c>
      <c r="B16" s="168">
        <v>2459.5700000000002</v>
      </c>
      <c r="C16" s="168">
        <v>90</v>
      </c>
      <c r="D16" s="169">
        <v>221361.30000000002</v>
      </c>
      <c r="E16" s="169">
        <f>D16*$E$12</f>
        <v>3763142100.0000005</v>
      </c>
      <c r="F16" s="176">
        <f>D16*$F$12</f>
        <v>4205864700.0000005</v>
      </c>
    </row>
    <row r="17" spans="1:12" x14ac:dyDescent="0.2">
      <c r="A17" s="175" t="s">
        <v>1073</v>
      </c>
      <c r="B17" s="168">
        <v>2463.5700000000002</v>
      </c>
      <c r="C17" s="168">
        <v>87</v>
      </c>
      <c r="D17" s="169">
        <v>214330.59000000003</v>
      </c>
      <c r="E17" s="169">
        <f>D17*$E$12</f>
        <v>3643620030.0000005</v>
      </c>
      <c r="F17" s="176">
        <f>D17*$F$12</f>
        <v>4072281210.0000005</v>
      </c>
    </row>
    <row r="18" spans="1:12" ht="15" x14ac:dyDescent="0.2">
      <c r="A18" s="173" t="s">
        <v>1037</v>
      </c>
      <c r="B18" s="168"/>
      <c r="C18" s="168">
        <v>177</v>
      </c>
      <c r="D18" s="169"/>
      <c r="E18" s="169"/>
      <c r="F18" s="176"/>
    </row>
    <row r="19" spans="1:12" x14ac:dyDescent="0.2">
      <c r="A19" s="175" t="s">
        <v>1072</v>
      </c>
      <c r="B19" s="168">
        <v>2459.5700000000002</v>
      </c>
      <c r="C19" s="168">
        <v>90</v>
      </c>
      <c r="D19" s="169">
        <v>221361.30000000002</v>
      </c>
      <c r="E19" s="169">
        <f>D19*$E$12</f>
        <v>3763142100.0000005</v>
      </c>
      <c r="F19" s="176">
        <f t="shared" ref="F19:F20" si="0">D19*$F$12</f>
        <v>4205864700.0000005</v>
      </c>
    </row>
    <row r="20" spans="1:12" x14ac:dyDescent="0.2">
      <c r="A20" s="175" t="s">
        <v>1073</v>
      </c>
      <c r="B20" s="168">
        <v>2463.5700000000002</v>
      </c>
      <c r="C20" s="168">
        <v>87</v>
      </c>
      <c r="D20" s="169">
        <v>214330.59000000003</v>
      </c>
      <c r="E20" s="169">
        <f>D20*$E$12</f>
        <v>3643620030.0000005</v>
      </c>
      <c r="F20" s="176">
        <f t="shared" si="0"/>
        <v>4072281210.0000005</v>
      </c>
    </row>
    <row r="21" spans="1:12" ht="15" x14ac:dyDescent="0.2">
      <c r="A21" s="173" t="s">
        <v>1038</v>
      </c>
      <c r="B21" s="168"/>
      <c r="C21" s="168">
        <v>177</v>
      </c>
      <c r="D21" s="169"/>
      <c r="E21" s="169"/>
      <c r="F21" s="176"/>
    </row>
    <row r="22" spans="1:12" x14ac:dyDescent="0.2">
      <c r="A22" s="175" t="s">
        <v>1072</v>
      </c>
      <c r="B22" s="168">
        <v>1653.8</v>
      </c>
      <c r="C22" s="168">
        <v>90</v>
      </c>
      <c r="D22" s="169">
        <v>148842</v>
      </c>
      <c r="E22" s="169">
        <f>D22*$E$12</f>
        <v>2530314000</v>
      </c>
      <c r="F22" s="176">
        <f t="shared" ref="F22:F23" si="1">D22*$F$12</f>
        <v>2827998000</v>
      </c>
      <c r="K22">
        <f>2.31*10^7/1699</f>
        <v>13596.233078281342</v>
      </c>
      <c r="L22">
        <f>4.6*10^7/2290</f>
        <v>20087.336244541486</v>
      </c>
    </row>
    <row r="23" spans="1:12" x14ac:dyDescent="0.2">
      <c r="A23" s="175" t="s">
        <v>1073</v>
      </c>
      <c r="B23" s="168">
        <v>1656.54</v>
      </c>
      <c r="C23" s="168">
        <v>87</v>
      </c>
      <c r="D23" s="169">
        <v>144118.98000000001</v>
      </c>
      <c r="E23" s="169">
        <f>D23*$E$12</f>
        <v>2450022660</v>
      </c>
      <c r="F23" s="176">
        <f t="shared" si="1"/>
        <v>2738260620</v>
      </c>
    </row>
    <row r="24" spans="1:12" ht="15" x14ac:dyDescent="0.2">
      <c r="A24" s="173" t="s">
        <v>1039</v>
      </c>
      <c r="B24" s="168"/>
      <c r="C24" s="168">
        <v>177</v>
      </c>
      <c r="D24" s="169"/>
      <c r="E24" s="169"/>
      <c r="F24" s="176"/>
    </row>
    <row r="25" spans="1:12" x14ac:dyDescent="0.2">
      <c r="A25" s="175" t="s">
        <v>1072</v>
      </c>
      <c r="B25" s="168">
        <v>1653.8</v>
      </c>
      <c r="C25" s="168">
        <v>177</v>
      </c>
      <c r="D25" s="169">
        <v>292722.59999999998</v>
      </c>
      <c r="E25" s="169">
        <f>D25*$E$12</f>
        <v>4976284200</v>
      </c>
      <c r="F25" s="176">
        <f>D25*$F$12</f>
        <v>5561729400</v>
      </c>
    </row>
    <row r="26" spans="1:12" ht="15" x14ac:dyDescent="0.2">
      <c r="A26" s="173" t="s">
        <v>1036</v>
      </c>
      <c r="B26" s="168"/>
      <c r="C26" s="168">
        <v>177</v>
      </c>
      <c r="D26" s="169"/>
      <c r="E26" s="169"/>
      <c r="F26" s="176"/>
    </row>
    <row r="27" spans="1:12" x14ac:dyDescent="0.2">
      <c r="A27" s="175" t="s">
        <v>1072</v>
      </c>
      <c r="B27" s="168">
        <v>1653.8</v>
      </c>
      <c r="C27" s="168">
        <v>90</v>
      </c>
      <c r="D27" s="169">
        <v>148842</v>
      </c>
      <c r="E27" s="169">
        <f t="shared" ref="E27:E28" si="2">D27*$E$12</f>
        <v>2530314000</v>
      </c>
      <c r="F27" s="176">
        <f t="shared" ref="F27:F28" si="3">D27*$F$12</f>
        <v>2827998000</v>
      </c>
    </row>
    <row r="28" spans="1:12" x14ac:dyDescent="0.2">
      <c r="A28" s="175" t="s">
        <v>1073</v>
      </c>
      <c r="B28" s="168">
        <v>1656.54</v>
      </c>
      <c r="C28" s="168">
        <v>87</v>
      </c>
      <c r="D28" s="169">
        <v>144118.98000000001</v>
      </c>
      <c r="E28" s="169">
        <f t="shared" si="2"/>
        <v>2450022660</v>
      </c>
      <c r="F28" s="176">
        <f t="shared" si="3"/>
        <v>2738260620</v>
      </c>
    </row>
    <row r="29" spans="1:12" ht="15.75" thickBot="1" x14ac:dyDescent="0.25">
      <c r="A29" s="177" t="s">
        <v>1071</v>
      </c>
      <c r="B29" s="178"/>
      <c r="C29" s="178">
        <f>SUM(C26+C24+C21+C18+C15)</f>
        <v>885</v>
      </c>
      <c r="D29" s="179">
        <f>SUM(D28+D27+D25+D23+D22+D20+D19+D17+D16)</f>
        <v>1750028.34</v>
      </c>
      <c r="E29" s="180">
        <f>SUM(E28+E27+E25+E23+E22+E20+E19+E17+E16)</f>
        <v>29750481780</v>
      </c>
      <c r="F29" s="181">
        <f>SUM(F28+F27+F25+F23+F22+F20+F19+F17+F16)</f>
        <v>33250538460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S41"/>
  <sheetViews>
    <sheetView zoomScaleNormal="100" workbookViewId="0">
      <selection activeCell="K11" sqref="K11"/>
    </sheetView>
  </sheetViews>
  <sheetFormatPr defaultRowHeight="15" x14ac:dyDescent="0.25"/>
  <cols>
    <col min="1" max="5" width="9.33203125" style="1"/>
    <col min="6" max="6" width="11.33203125" style="1" bestFit="1" customWidth="1"/>
    <col min="7" max="7" width="10.83203125" style="1" customWidth="1"/>
    <col min="8" max="8" width="11" style="1" customWidth="1"/>
    <col min="9" max="9" width="11.33203125" style="1" customWidth="1"/>
    <col min="10" max="10" width="12" style="2" bestFit="1" customWidth="1"/>
    <col min="11" max="12" width="15.83203125" style="1" bestFit="1" customWidth="1"/>
    <col min="13" max="16384" width="9.33203125" style="1"/>
  </cols>
  <sheetData>
    <row r="9" spans="4:13" x14ac:dyDescent="0.25">
      <c r="K9" s="1">
        <v>9500</v>
      </c>
      <c r="L9" s="1">
        <v>10500</v>
      </c>
    </row>
    <row r="10" spans="4:13" ht="68.25" x14ac:dyDescent="0.25">
      <c r="D10" s="118" t="s">
        <v>122</v>
      </c>
      <c r="E10" s="118" t="s">
        <v>123</v>
      </c>
      <c r="F10" s="118" t="s">
        <v>124</v>
      </c>
      <c r="G10" s="118" t="s">
        <v>0</v>
      </c>
      <c r="H10" s="118" t="s">
        <v>1</v>
      </c>
      <c r="I10" s="118" t="s">
        <v>125</v>
      </c>
      <c r="J10" s="119" t="s">
        <v>51</v>
      </c>
      <c r="K10" s="118" t="s">
        <v>127</v>
      </c>
      <c r="L10" s="118" t="s">
        <v>128</v>
      </c>
    </row>
    <row r="11" spans="4:13" x14ac:dyDescent="0.25">
      <c r="D11" s="189" t="s">
        <v>2</v>
      </c>
      <c r="E11" s="78" t="s">
        <v>117</v>
      </c>
      <c r="F11" s="78">
        <f>I11/4</f>
        <v>38</v>
      </c>
      <c r="G11" s="120">
        <f>H11/10.7639</f>
        <v>132.20115385687345</v>
      </c>
      <c r="H11" s="78">
        <v>1423</v>
      </c>
      <c r="I11" s="78">
        <v>152</v>
      </c>
      <c r="J11" s="121">
        <f t="shared" ref="J11:J17" si="0">H11*I11</f>
        <v>216296</v>
      </c>
      <c r="K11" s="122">
        <f t="shared" ref="K11" si="1">(J11*$K$9)/10^7</f>
        <v>205.4812</v>
      </c>
      <c r="L11" s="123">
        <f t="shared" ref="L11:L17" si="2">(J11*$L$9)/10^7</f>
        <v>227.11080000000001</v>
      </c>
      <c r="M11" s="5"/>
    </row>
    <row r="12" spans="4:13" x14ac:dyDescent="0.25">
      <c r="D12" s="190"/>
      <c r="E12" s="78" t="s">
        <v>116</v>
      </c>
      <c r="F12" s="78">
        <f t="shared" ref="F12:F17" si="3">I12/4</f>
        <v>16</v>
      </c>
      <c r="G12" s="120">
        <f t="shared" ref="G12:G17" si="4">H12/10.7639</f>
        <v>132.20115385687345</v>
      </c>
      <c r="H12" s="78">
        <v>1423</v>
      </c>
      <c r="I12" s="78">
        <v>64</v>
      </c>
      <c r="J12" s="121">
        <f t="shared" si="0"/>
        <v>91072</v>
      </c>
      <c r="K12" s="122">
        <f t="shared" ref="K12:K17" si="5">(J12*$K$9)/10^7</f>
        <v>86.5184</v>
      </c>
      <c r="L12" s="123">
        <f t="shared" si="2"/>
        <v>95.625600000000006</v>
      </c>
      <c r="M12" s="5"/>
    </row>
    <row r="13" spans="4:13" x14ac:dyDescent="0.25">
      <c r="D13" s="190"/>
      <c r="E13" s="78" t="s">
        <v>115</v>
      </c>
      <c r="F13" s="78">
        <f t="shared" si="3"/>
        <v>110</v>
      </c>
      <c r="G13" s="120">
        <f t="shared" si="4"/>
        <v>132.20115385687345</v>
      </c>
      <c r="H13" s="78">
        <v>1423</v>
      </c>
      <c r="I13" s="78">
        <v>440</v>
      </c>
      <c r="J13" s="121">
        <f t="shared" si="0"/>
        <v>626120</v>
      </c>
      <c r="K13" s="122">
        <f t="shared" si="5"/>
        <v>594.81399999999996</v>
      </c>
      <c r="L13" s="123">
        <f t="shared" si="2"/>
        <v>657.42600000000004</v>
      </c>
      <c r="M13" s="5"/>
    </row>
    <row r="14" spans="4:13" x14ac:dyDescent="0.25">
      <c r="D14" s="117" t="s">
        <v>118</v>
      </c>
      <c r="E14" s="78" t="s">
        <v>117</v>
      </c>
      <c r="F14" s="78">
        <f t="shared" si="3"/>
        <v>24</v>
      </c>
      <c r="G14" s="120">
        <f t="shared" si="4"/>
        <v>120.77406887838052</v>
      </c>
      <c r="H14" s="78">
        <v>1300</v>
      </c>
      <c r="I14" s="78">
        <v>96</v>
      </c>
      <c r="J14" s="121">
        <f t="shared" si="0"/>
        <v>124800</v>
      </c>
      <c r="K14" s="122">
        <f t="shared" si="5"/>
        <v>118.56</v>
      </c>
      <c r="L14" s="123">
        <f t="shared" si="2"/>
        <v>131.04</v>
      </c>
      <c r="M14" s="5"/>
    </row>
    <row r="15" spans="4:13" x14ac:dyDescent="0.25">
      <c r="D15" s="189" t="s">
        <v>3</v>
      </c>
      <c r="E15" s="78" t="s">
        <v>119</v>
      </c>
      <c r="F15" s="78">
        <f t="shared" si="3"/>
        <v>10</v>
      </c>
      <c r="G15" s="120">
        <f t="shared" si="4"/>
        <v>102.47215228681054</v>
      </c>
      <c r="H15" s="78">
        <v>1103</v>
      </c>
      <c r="I15" s="78">
        <v>40</v>
      </c>
      <c r="J15" s="121">
        <f t="shared" si="0"/>
        <v>44120</v>
      </c>
      <c r="K15" s="122">
        <f t="shared" si="5"/>
        <v>41.914000000000001</v>
      </c>
      <c r="L15" s="123">
        <f t="shared" si="2"/>
        <v>46.326000000000001</v>
      </c>
      <c r="M15" s="5"/>
    </row>
    <row r="16" spans="4:13" x14ac:dyDescent="0.25">
      <c r="D16" s="190"/>
      <c r="E16" s="78" t="s">
        <v>117</v>
      </c>
      <c r="F16" s="78">
        <f t="shared" si="3"/>
        <v>10</v>
      </c>
      <c r="G16" s="120">
        <f t="shared" si="4"/>
        <v>102.47215228681054</v>
      </c>
      <c r="H16" s="78">
        <v>1103</v>
      </c>
      <c r="I16" s="78">
        <v>40</v>
      </c>
      <c r="J16" s="121">
        <f t="shared" si="0"/>
        <v>44120</v>
      </c>
      <c r="K16" s="122">
        <f t="shared" si="5"/>
        <v>41.914000000000001</v>
      </c>
      <c r="L16" s="123">
        <f t="shared" si="2"/>
        <v>46.326000000000001</v>
      </c>
      <c r="M16" s="5"/>
    </row>
    <row r="17" spans="4:19" x14ac:dyDescent="0.25">
      <c r="D17" s="117" t="s">
        <v>5</v>
      </c>
      <c r="E17" s="78" t="s">
        <v>117</v>
      </c>
      <c r="F17" s="78">
        <f t="shared" si="3"/>
        <v>8</v>
      </c>
      <c r="G17" s="120">
        <f t="shared" si="4"/>
        <v>139.26179172976339</v>
      </c>
      <c r="H17" s="78">
        <v>1499</v>
      </c>
      <c r="I17" s="78">
        <v>32</v>
      </c>
      <c r="J17" s="121">
        <f t="shared" si="0"/>
        <v>47968</v>
      </c>
      <c r="K17" s="122">
        <f t="shared" si="5"/>
        <v>45.569600000000001</v>
      </c>
      <c r="L17" s="123">
        <f t="shared" si="2"/>
        <v>50.366399999999999</v>
      </c>
      <c r="M17" s="5"/>
      <c r="S17" s="1">
        <v>176</v>
      </c>
    </row>
    <row r="18" spans="4:19" x14ac:dyDescent="0.25">
      <c r="D18" s="191" t="s">
        <v>6</v>
      </c>
      <c r="E18" s="191"/>
      <c r="F18" s="191"/>
      <c r="G18" s="191"/>
      <c r="H18" s="191"/>
      <c r="I18" s="124">
        <f>SUM(I11:I17)</f>
        <v>864</v>
      </c>
      <c r="J18" s="125">
        <f>SUM(J11:J17)</f>
        <v>1194496</v>
      </c>
      <c r="K18" s="126">
        <f>SUM(K11:K17)</f>
        <v>1134.7711999999999</v>
      </c>
      <c r="L18" s="126">
        <f>SUM(L11:L17)</f>
        <v>1254.2208000000001</v>
      </c>
    </row>
    <row r="19" spans="4:19" x14ac:dyDescent="0.25">
      <c r="J19" s="2">
        <f>J18/10.7639</f>
        <v>110972.41706073078</v>
      </c>
    </row>
    <row r="21" spans="4:19" x14ac:dyDescent="0.25">
      <c r="F21"/>
      <c r="G21"/>
      <c r="H21"/>
      <c r="I21"/>
      <c r="J21"/>
      <c r="L21"/>
    </row>
    <row r="22" spans="4:19" x14ac:dyDescent="0.25">
      <c r="F22"/>
      <c r="G22"/>
      <c r="H22"/>
      <c r="I22"/>
      <c r="J22"/>
      <c r="K22"/>
      <c r="L22"/>
      <c r="M22"/>
    </row>
    <row r="23" spans="4:19" x14ac:dyDescent="0.25">
      <c r="F23"/>
      <c r="G23"/>
      <c r="H23"/>
      <c r="I23"/>
      <c r="J23"/>
      <c r="K23"/>
      <c r="L23"/>
      <c r="M23"/>
    </row>
    <row r="24" spans="4:19" x14ac:dyDescent="0.25">
      <c r="F24"/>
      <c r="G24"/>
      <c r="H24"/>
      <c r="I24"/>
      <c r="J24"/>
      <c r="K24"/>
      <c r="L24"/>
      <c r="M24"/>
    </row>
    <row r="25" spans="4:19" x14ac:dyDescent="0.25">
      <c r="F25"/>
      <c r="G25"/>
      <c r="H25"/>
      <c r="I25"/>
      <c r="J25"/>
      <c r="K25"/>
      <c r="L25"/>
      <c r="M25"/>
    </row>
    <row r="26" spans="4:19" x14ac:dyDescent="0.25">
      <c r="F26"/>
      <c r="G26"/>
      <c r="H26"/>
      <c r="I26"/>
      <c r="J26"/>
      <c r="K26"/>
      <c r="L26"/>
      <c r="M26"/>
    </row>
    <row r="27" spans="4:19" x14ac:dyDescent="0.25">
      <c r="F27"/>
      <c r="G27"/>
      <c r="H27"/>
      <c r="I27"/>
      <c r="J27"/>
      <c r="K27"/>
      <c r="L27"/>
      <c r="M27"/>
    </row>
    <row r="28" spans="4:19" x14ac:dyDescent="0.25">
      <c r="F28"/>
      <c r="G28"/>
      <c r="H28"/>
      <c r="I28"/>
      <c r="J28"/>
      <c r="K28"/>
      <c r="L28"/>
      <c r="M28"/>
    </row>
    <row r="29" spans="4:19" x14ac:dyDescent="0.25">
      <c r="F29"/>
      <c r="G29"/>
      <c r="H29"/>
      <c r="I29"/>
      <c r="J29"/>
      <c r="K29"/>
      <c r="L29"/>
      <c r="M29"/>
    </row>
    <row r="30" spans="4:19" x14ac:dyDescent="0.25">
      <c r="F30"/>
      <c r="G30"/>
      <c r="H30"/>
      <c r="I30"/>
      <c r="J30"/>
      <c r="K30"/>
      <c r="L30"/>
      <c r="M30"/>
    </row>
    <row r="31" spans="4:19" x14ac:dyDescent="0.25">
      <c r="F31"/>
      <c r="G31"/>
      <c r="H31"/>
      <c r="I31"/>
      <c r="J31"/>
      <c r="K31"/>
      <c r="L31"/>
      <c r="M31"/>
    </row>
    <row r="32" spans="4:19" x14ac:dyDescent="0.25">
      <c r="F32"/>
      <c r="G32"/>
      <c r="H32"/>
      <c r="I32"/>
      <c r="J32"/>
      <c r="K32"/>
      <c r="L32"/>
      <c r="M32"/>
    </row>
    <row r="33" spans="6:13" x14ac:dyDescent="0.25">
      <c r="F33"/>
      <c r="G33"/>
      <c r="H33"/>
      <c r="I33"/>
      <c r="J33"/>
      <c r="K33"/>
      <c r="L33"/>
      <c r="M33"/>
    </row>
    <row r="34" spans="6:13" x14ac:dyDescent="0.25">
      <c r="F34"/>
      <c r="G34"/>
      <c r="H34"/>
      <c r="I34"/>
      <c r="J34"/>
      <c r="K34"/>
      <c r="L34"/>
      <c r="M34"/>
    </row>
    <row r="35" spans="6:13" x14ac:dyDescent="0.25">
      <c r="F35"/>
      <c r="G35"/>
      <c r="H35"/>
      <c r="I35"/>
      <c r="J35"/>
      <c r="K35"/>
      <c r="L35"/>
      <c r="M35"/>
    </row>
    <row r="36" spans="6:13" x14ac:dyDescent="0.25">
      <c r="F36"/>
      <c r="G36"/>
      <c r="H36"/>
      <c r="I36"/>
      <c r="J36"/>
      <c r="K36"/>
      <c r="L36"/>
      <c r="M36"/>
    </row>
    <row r="37" spans="6:13" x14ac:dyDescent="0.25">
      <c r="F37"/>
      <c r="G37"/>
      <c r="H37"/>
      <c r="I37"/>
      <c r="J37"/>
      <c r="K37"/>
      <c r="L37"/>
      <c r="M37"/>
    </row>
    <row r="38" spans="6:13" x14ac:dyDescent="0.25">
      <c r="F38"/>
      <c r="G38"/>
      <c r="H38"/>
      <c r="I38"/>
      <c r="J38"/>
      <c r="K38"/>
      <c r="L38"/>
      <c r="M38"/>
    </row>
    <row r="39" spans="6:13" x14ac:dyDescent="0.25">
      <c r="F39"/>
      <c r="G39"/>
      <c r="H39"/>
      <c r="I39"/>
      <c r="J39"/>
      <c r="K39"/>
      <c r="L39"/>
      <c r="M39"/>
    </row>
    <row r="40" spans="6:13" x14ac:dyDescent="0.25">
      <c r="F40"/>
      <c r="G40"/>
      <c r="H40"/>
      <c r="I40"/>
      <c r="J40"/>
      <c r="K40"/>
      <c r="L40"/>
      <c r="M40"/>
    </row>
    <row r="41" spans="6:13" x14ac:dyDescent="0.25">
      <c r="K41"/>
    </row>
  </sheetData>
  <autoFilter ref="D10:L19"/>
  <mergeCells count="3">
    <mergeCell ref="D11:D13"/>
    <mergeCell ref="D15:D16"/>
    <mergeCell ref="D18:H18"/>
  </mergeCells>
  <phoneticPr fontId="15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37"/>
  <sheetViews>
    <sheetView showGridLines="0" tabSelected="1" topLeftCell="C1" zoomScaleNormal="100" workbookViewId="0">
      <selection activeCell="P26" sqref="P26"/>
    </sheetView>
  </sheetViews>
  <sheetFormatPr defaultRowHeight="15" x14ac:dyDescent="0.25"/>
  <cols>
    <col min="1" max="3" width="9.33203125" style="1"/>
    <col min="4" max="4" width="23.83203125" style="1" bestFit="1" customWidth="1"/>
    <col min="5" max="5" width="19.83203125" style="1" bestFit="1" customWidth="1"/>
    <col min="6" max="6" width="17.33203125" style="1" customWidth="1"/>
    <col min="7" max="7" width="11" style="1" bestFit="1" customWidth="1"/>
    <col min="8" max="8" width="19.83203125" style="1" bestFit="1" customWidth="1"/>
    <col min="9" max="9" width="17" style="1" bestFit="1" customWidth="1"/>
    <col min="10" max="10" width="16" style="1" bestFit="1" customWidth="1"/>
    <col min="11" max="11" width="6.5" style="1" bestFit="1" customWidth="1"/>
    <col min="12" max="12" width="12.5" style="1" customWidth="1"/>
    <col min="13" max="13" width="16.83203125" style="1" customWidth="1"/>
    <col min="14" max="14" width="10.5" style="1" bestFit="1" customWidth="1"/>
    <col min="15" max="15" width="16.6640625" style="1" bestFit="1" customWidth="1"/>
    <col min="16" max="16" width="17.83203125" style="1" bestFit="1" customWidth="1"/>
    <col min="17" max="18" width="18" style="1" bestFit="1" customWidth="1"/>
    <col min="19" max="16384" width="9.33203125" style="1"/>
  </cols>
  <sheetData>
    <row r="1" spans="4:18" x14ac:dyDescent="0.25">
      <c r="G1" s="23" t="s">
        <v>7</v>
      </c>
      <c r="H1" s="23" t="s">
        <v>8</v>
      </c>
      <c r="I1" s="23" t="s">
        <v>19</v>
      </c>
      <c r="J1" s="23" t="s">
        <v>40</v>
      </c>
    </row>
    <row r="2" spans="4:18" x14ac:dyDescent="0.25">
      <c r="F2" s="28" t="s">
        <v>9</v>
      </c>
      <c r="G2" s="52">
        <v>9.4291999999999998</v>
      </c>
      <c r="H2" s="15">
        <f>4046.856*G2</f>
        <v>38158.614595200001</v>
      </c>
      <c r="I2" s="16">
        <f>H2*10.7639</f>
        <v>410735.51164127328</v>
      </c>
      <c r="J2" s="17">
        <f>I2/9</f>
        <v>45637.279071252589</v>
      </c>
    </row>
    <row r="3" spans="4:18" x14ac:dyDescent="0.25">
      <c r="M3" s="22" t="s">
        <v>37</v>
      </c>
      <c r="N3" s="92">
        <v>200000</v>
      </c>
      <c r="O3" s="93" t="s">
        <v>103</v>
      </c>
    </row>
    <row r="4" spans="4:18" x14ac:dyDescent="0.25">
      <c r="D4" s="28" t="s">
        <v>10</v>
      </c>
      <c r="H4" s="28" t="s">
        <v>11</v>
      </c>
      <c r="M4" s="22" t="s">
        <v>38</v>
      </c>
      <c r="N4" s="49">
        <f>N3*0.7</f>
        <v>140000</v>
      </c>
      <c r="O4" s="93" t="s">
        <v>103</v>
      </c>
    </row>
    <row r="5" spans="4:18" x14ac:dyDescent="0.25">
      <c r="D5" s="27" t="s">
        <v>45</v>
      </c>
      <c r="E5" s="48">
        <v>64507344</v>
      </c>
      <c r="F5" s="93" t="s">
        <v>102</v>
      </c>
      <c r="H5" s="25" t="s">
        <v>12</v>
      </c>
      <c r="I5" s="20">
        <f>N4</f>
        <v>140000</v>
      </c>
      <c r="J5" s="24" t="s">
        <v>47</v>
      </c>
    </row>
    <row r="6" spans="4:18" x14ac:dyDescent="0.25">
      <c r="D6" s="27" t="s">
        <v>46</v>
      </c>
      <c r="E6" s="48">
        <v>1400</v>
      </c>
      <c r="F6" s="131" t="s">
        <v>126</v>
      </c>
      <c r="H6" s="22" t="s">
        <v>36</v>
      </c>
      <c r="I6" s="94">
        <f>I5*J2</f>
        <v>6389219069.9753628</v>
      </c>
    </row>
    <row r="7" spans="4:18" x14ac:dyDescent="0.25">
      <c r="D7" s="22" t="s">
        <v>36</v>
      </c>
      <c r="E7" s="95">
        <f>E5*G2</f>
        <v>608252648.04480004</v>
      </c>
      <c r="H7" s="10"/>
      <c r="I7" s="2"/>
    </row>
    <row r="8" spans="4:18" x14ac:dyDescent="0.25">
      <c r="D8" s="22" t="s">
        <v>13</v>
      </c>
      <c r="E8" s="18">
        <f>E6*F21</f>
        <v>3429614564.3408599</v>
      </c>
      <c r="H8" s="26" t="s">
        <v>48</v>
      </c>
      <c r="I8" s="21">
        <f>I6/F20</f>
        <v>4414.0657083909582</v>
      </c>
      <c r="N8" s="1">
        <f>13200</f>
        <v>13200</v>
      </c>
      <c r="R8" s="130">
        <f>M22+I6+M14</f>
        <v>11312085166.161263</v>
      </c>
    </row>
    <row r="9" spans="4:18" x14ac:dyDescent="0.25">
      <c r="D9" s="22" t="s">
        <v>49</v>
      </c>
      <c r="E9" s="19">
        <f>SUM(E7:E8)</f>
        <v>4037867212.3856602</v>
      </c>
      <c r="N9" s="1">
        <v>4886.92</v>
      </c>
      <c r="O9" s="6">
        <f>N8*N9</f>
        <v>64507344</v>
      </c>
    </row>
    <row r="10" spans="4:18" x14ac:dyDescent="0.25">
      <c r="Q10" s="129"/>
    </row>
    <row r="11" spans="4:18" ht="15.75" thickBot="1" x14ac:dyDescent="0.3"/>
    <row r="12" spans="4:18" ht="15.75" thickBot="1" x14ac:dyDescent="0.3">
      <c r="D12" s="37" t="s">
        <v>14</v>
      </c>
      <c r="E12" s="36"/>
      <c r="F12" s="38"/>
      <c r="G12" s="4"/>
      <c r="H12" s="37" t="s">
        <v>15</v>
      </c>
      <c r="I12" s="33"/>
      <c r="J12" s="34"/>
    </row>
    <row r="13" spans="4:18" ht="15.75" thickBot="1" x14ac:dyDescent="0.3">
      <c r="D13" s="143" t="s">
        <v>9</v>
      </c>
      <c r="E13" s="29" t="s">
        <v>16</v>
      </c>
      <c r="F13" s="32" t="s">
        <v>17</v>
      </c>
      <c r="G13" s="4"/>
      <c r="H13" s="31" t="s">
        <v>9</v>
      </c>
      <c r="I13" s="29" t="s">
        <v>16</v>
      </c>
      <c r="J13" s="32" t="s">
        <v>17</v>
      </c>
    </row>
    <row r="14" spans="4:18" ht="15.75" thickBot="1" x14ac:dyDescent="0.3">
      <c r="D14" s="144">
        <f>E20*10.7639</f>
        <v>1447468.0469368</v>
      </c>
      <c r="E14" s="142">
        <v>1800</v>
      </c>
      <c r="F14" s="40">
        <f>E14*D14</f>
        <v>2605442484.4862399</v>
      </c>
      <c r="G14" s="4"/>
      <c r="H14" s="39">
        <f>E22*10.7639</f>
        <v>975361.26168460003</v>
      </c>
      <c r="I14" s="50">
        <v>1500</v>
      </c>
      <c r="J14" s="40">
        <f>I14*H14</f>
        <v>1463041892.5269001</v>
      </c>
      <c r="L14" s="22" t="s">
        <v>18</v>
      </c>
      <c r="M14" s="17">
        <f>J14+F14</f>
        <v>4068484377.0131397</v>
      </c>
    </row>
    <row r="15" spans="4:18" x14ac:dyDescent="0.25">
      <c r="D15" s="30" t="s">
        <v>19</v>
      </c>
      <c r="E15" s="30" t="s">
        <v>20</v>
      </c>
      <c r="H15" s="30" t="s">
        <v>19</v>
      </c>
      <c r="I15" s="30" t="s">
        <v>20</v>
      </c>
    </row>
    <row r="16" spans="4:18" x14ac:dyDescent="0.25">
      <c r="L16" s="28" t="s">
        <v>39</v>
      </c>
      <c r="O16" s="28" t="s">
        <v>52</v>
      </c>
    </row>
    <row r="17" spans="3:16" ht="15.75" thickBot="1" x14ac:dyDescent="0.3">
      <c r="L17" s="25" t="s">
        <v>21</v>
      </c>
      <c r="M17" s="17">
        <f>M14</f>
        <v>4068484377.0131397</v>
      </c>
      <c r="O17" s="25" t="s">
        <v>2</v>
      </c>
      <c r="P17" s="17">
        <f>I6</f>
        <v>6389219069.9753628</v>
      </c>
    </row>
    <row r="18" spans="3:16" x14ac:dyDescent="0.25">
      <c r="C18" s="145"/>
      <c r="D18" s="146"/>
      <c r="E18" s="146"/>
      <c r="F18" s="146"/>
      <c r="G18" s="147"/>
      <c r="K18" s="35">
        <v>7.0000000000000007E-2</v>
      </c>
      <c r="L18" s="25" t="s">
        <v>22</v>
      </c>
      <c r="M18" s="17">
        <f>$M$17*K18</f>
        <v>284793906.3909198</v>
      </c>
      <c r="O18" s="25" t="s">
        <v>3</v>
      </c>
      <c r="P18" s="17">
        <f>M14</f>
        <v>4068484377.0131397</v>
      </c>
    </row>
    <row r="19" spans="3:16" x14ac:dyDescent="0.25">
      <c r="C19" s="148"/>
      <c r="D19" s="149"/>
      <c r="E19" s="23" t="s">
        <v>8</v>
      </c>
      <c r="F19" s="23" t="s">
        <v>19</v>
      </c>
      <c r="G19" s="5"/>
      <c r="K19" s="35">
        <v>0.09</v>
      </c>
      <c r="L19" s="25" t="s">
        <v>23</v>
      </c>
      <c r="M19" s="17">
        <f>$M$17*K19</f>
        <v>366163593.93118256</v>
      </c>
      <c r="O19" s="25" t="s">
        <v>4</v>
      </c>
      <c r="P19" s="17">
        <f>M22</f>
        <v>854381719.17275941</v>
      </c>
    </row>
    <row r="20" spans="3:16" x14ac:dyDescent="0.25">
      <c r="C20" s="148"/>
      <c r="D20" s="22" t="s">
        <v>25</v>
      </c>
      <c r="E20" s="157">
        <f>133957.886+516.426</f>
        <v>134474.31200000001</v>
      </c>
      <c r="F20" s="17">
        <f>E20*10.7639</f>
        <v>1447468.0469368</v>
      </c>
      <c r="G20" s="5"/>
      <c r="K20" s="35">
        <v>0.05</v>
      </c>
      <c r="L20" s="25" t="s">
        <v>24</v>
      </c>
      <c r="M20" s="17">
        <f>$M$17*K20</f>
        <v>203424218.85065699</v>
      </c>
    </row>
    <row r="21" spans="3:16" x14ac:dyDescent="0.25">
      <c r="C21" s="148"/>
      <c r="D21" s="22" t="s">
        <v>26</v>
      </c>
      <c r="E21" s="51">
        <v>227587.09099999999</v>
      </c>
      <c r="F21" s="17">
        <f>E21*10.7639</f>
        <v>2449724.6888148999</v>
      </c>
      <c r="G21" s="5"/>
    </row>
    <row r="22" spans="3:16" x14ac:dyDescent="0.25">
      <c r="C22" s="148"/>
      <c r="D22" s="22" t="s">
        <v>28</v>
      </c>
      <c r="E22" s="46">
        <v>90614.114000000001</v>
      </c>
      <c r="F22" s="17">
        <f>E22*10.7639</f>
        <v>975361.26168460003</v>
      </c>
      <c r="G22" s="5"/>
      <c r="H22" s="129">
        <f>F21*1500</f>
        <v>3674587033.2223496</v>
      </c>
      <c r="L22" s="25" t="s">
        <v>27</v>
      </c>
      <c r="M22" s="19">
        <f>M20+M19+M18</f>
        <v>854381719.17275941</v>
      </c>
      <c r="O22" s="25" t="s">
        <v>5</v>
      </c>
      <c r="P22" s="17">
        <f>SUM(P17:P19)</f>
        <v>11312085166.161263</v>
      </c>
    </row>
    <row r="23" spans="3:16" x14ac:dyDescent="0.25">
      <c r="C23" s="148"/>
      <c r="D23" s="150"/>
      <c r="E23" s="149"/>
      <c r="F23" s="149"/>
      <c r="G23" s="5"/>
    </row>
    <row r="24" spans="3:16" x14ac:dyDescent="0.25">
      <c r="C24" s="148"/>
      <c r="D24" s="22" t="s">
        <v>35</v>
      </c>
      <c r="E24" s="47">
        <v>173817.77</v>
      </c>
      <c r="F24" s="17">
        <f t="shared" ref="F24:F29" si="0">E24*10.7639</f>
        <v>1870957.0945029999</v>
      </c>
      <c r="G24" s="5"/>
      <c r="H24" s="10"/>
      <c r="O24" s="25" t="s">
        <v>29</v>
      </c>
      <c r="P24" s="19">
        <f>ROUND(P22,(-7))</f>
        <v>11310000000</v>
      </c>
    </row>
    <row r="25" spans="3:16" x14ac:dyDescent="0.25">
      <c r="C25" s="148"/>
      <c r="D25" s="22" t="s">
        <v>55</v>
      </c>
      <c r="E25" s="46">
        <v>19048.523000000001</v>
      </c>
      <c r="F25" s="17">
        <f t="shared" si="0"/>
        <v>205036.39671970002</v>
      </c>
      <c r="G25" s="5"/>
      <c r="O25" s="25" t="s">
        <v>30</v>
      </c>
      <c r="P25" s="19">
        <f>P24*0.85</f>
        <v>9613500000</v>
      </c>
    </row>
    <row r="26" spans="3:16" x14ac:dyDescent="0.25">
      <c r="C26" s="148"/>
      <c r="D26" s="22" t="s">
        <v>1056</v>
      </c>
      <c r="E26" s="47">
        <v>11766.353999999999</v>
      </c>
      <c r="F26" s="17">
        <f t="shared" si="0"/>
        <v>126651.85782059999</v>
      </c>
      <c r="G26" s="5"/>
      <c r="H26" s="55"/>
      <c r="I26" s="55"/>
      <c r="J26" s="55"/>
      <c r="L26" s="55"/>
      <c r="M26" s="55"/>
      <c r="O26" s="25" t="s">
        <v>31</v>
      </c>
      <c r="P26" s="19">
        <f>P24*0.75</f>
        <v>8482500000</v>
      </c>
    </row>
    <row r="27" spans="3:16" x14ac:dyDescent="0.25">
      <c r="C27" s="148"/>
      <c r="D27" s="149"/>
      <c r="E27" s="149"/>
      <c r="F27" s="149"/>
      <c r="G27" s="5"/>
      <c r="H27" s="157">
        <f>133957.886+516.426</f>
        <v>134474.31200000001</v>
      </c>
    </row>
    <row r="28" spans="3:16" x14ac:dyDescent="0.25">
      <c r="C28" s="148"/>
      <c r="D28" s="22" t="s">
        <v>43</v>
      </c>
      <c r="E28" s="47" t="s">
        <v>61</v>
      </c>
      <c r="F28" s="17" t="e">
        <f t="shared" si="0"/>
        <v>#VALUE!</v>
      </c>
      <c r="G28" s="5"/>
      <c r="H28" s="54"/>
    </row>
    <row r="29" spans="3:16" x14ac:dyDescent="0.25">
      <c r="C29" s="148"/>
      <c r="D29" s="22" t="s">
        <v>44</v>
      </c>
      <c r="E29" s="47">
        <f>G29*H2</f>
        <v>0</v>
      </c>
      <c r="F29" s="17">
        <f t="shared" si="0"/>
        <v>0</v>
      </c>
      <c r="G29" s="5"/>
      <c r="H29" s="54"/>
    </row>
    <row r="30" spans="3:16" x14ac:dyDescent="0.25">
      <c r="C30" s="148"/>
      <c r="D30" s="149"/>
      <c r="E30" s="149"/>
      <c r="F30" s="149"/>
      <c r="G30" s="5"/>
      <c r="H30" s="54"/>
      <c r="I30" s="54"/>
      <c r="J30" s="54"/>
      <c r="K30" s="54"/>
      <c r="L30" s="54"/>
      <c r="M30" s="54"/>
    </row>
    <row r="31" spans="3:16" x14ac:dyDescent="0.25">
      <c r="C31" s="148"/>
      <c r="D31" s="149"/>
      <c r="E31" s="149"/>
      <c r="F31" s="149"/>
      <c r="G31" s="5"/>
      <c r="I31" s="6"/>
      <c r="L31" s="54"/>
    </row>
    <row r="32" spans="3:16" ht="15.75" thickBot="1" x14ac:dyDescent="0.3">
      <c r="C32" s="151"/>
      <c r="D32" s="152"/>
      <c r="E32" s="152"/>
      <c r="F32" s="152"/>
      <c r="G32" s="153"/>
    </row>
    <row r="33" spans="4:7" x14ac:dyDescent="0.25">
      <c r="D33" s="8"/>
      <c r="E33" s="4"/>
    </row>
    <row r="34" spans="4:7" x14ac:dyDescent="0.25">
      <c r="D34" s="8"/>
    </row>
    <row r="35" spans="4:7" x14ac:dyDescent="0.25">
      <c r="D35" s="8"/>
    </row>
    <row r="36" spans="4:7" x14ac:dyDescent="0.25">
      <c r="D36" s="8"/>
      <c r="G36" s="3"/>
    </row>
    <row r="37" spans="4:7" x14ac:dyDescent="0.25">
      <c r="E37" s="4"/>
      <c r="F37" s="4"/>
      <c r="G37" s="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Q25"/>
  <sheetViews>
    <sheetView topLeftCell="A3" workbookViewId="0">
      <selection activeCell="J25" sqref="I19:J25"/>
    </sheetView>
  </sheetViews>
  <sheetFormatPr defaultRowHeight="12.75" x14ac:dyDescent="0.2"/>
  <cols>
    <col min="8" max="8" width="12.5" customWidth="1"/>
    <col min="9" max="9" width="12.5" bestFit="1" customWidth="1"/>
    <col min="10" max="10" width="17.5" customWidth="1"/>
    <col min="11" max="11" width="34.1640625" customWidth="1"/>
    <col min="12" max="12" width="12" bestFit="1" customWidth="1"/>
  </cols>
  <sheetData>
    <row r="7" spans="7:17" x14ac:dyDescent="0.2">
      <c r="Q7" s="41"/>
    </row>
    <row r="8" spans="7:17" ht="12.75" customHeight="1" x14ac:dyDescent="0.2">
      <c r="G8" s="194" t="s">
        <v>42</v>
      </c>
      <c r="H8" s="194" t="s">
        <v>32</v>
      </c>
      <c r="I8" s="194" t="s">
        <v>41</v>
      </c>
      <c r="J8" s="192" t="s">
        <v>50</v>
      </c>
      <c r="K8" s="192" t="s">
        <v>54</v>
      </c>
    </row>
    <row r="9" spans="7:17" ht="15" customHeight="1" x14ac:dyDescent="0.2">
      <c r="G9" s="194"/>
      <c r="H9" s="194"/>
      <c r="I9" s="194"/>
      <c r="J9" s="193"/>
      <c r="K9" s="193" t="s">
        <v>53</v>
      </c>
      <c r="L9" s="13"/>
      <c r="M9" s="11"/>
      <c r="N9" s="11"/>
      <c r="O9" s="11"/>
      <c r="Q9" s="41"/>
    </row>
    <row r="10" spans="7:17" ht="15" x14ac:dyDescent="0.2">
      <c r="G10" s="7">
        <v>1</v>
      </c>
      <c r="H10" s="7" t="s">
        <v>2</v>
      </c>
      <c r="I10" s="7" t="s">
        <v>58</v>
      </c>
      <c r="J10" s="7">
        <v>126</v>
      </c>
      <c r="K10" s="45"/>
    </row>
    <row r="11" spans="7:17" ht="15" x14ac:dyDescent="0.2">
      <c r="G11" s="7">
        <v>2</v>
      </c>
      <c r="H11" s="7" t="s">
        <v>56</v>
      </c>
      <c r="I11" s="7" t="s">
        <v>58</v>
      </c>
      <c r="J11" s="7">
        <v>192</v>
      </c>
      <c r="K11" s="45"/>
      <c r="Q11" s="41"/>
    </row>
    <row r="12" spans="7:17" ht="15" x14ac:dyDescent="0.2">
      <c r="G12" s="7">
        <v>3</v>
      </c>
      <c r="H12" s="7" t="s">
        <v>57</v>
      </c>
      <c r="I12" s="7" t="s">
        <v>59</v>
      </c>
      <c r="J12" s="7">
        <v>180</v>
      </c>
      <c r="K12" s="45"/>
    </row>
    <row r="13" spans="7:17" ht="15" x14ac:dyDescent="0.2">
      <c r="G13" s="42" t="s">
        <v>49</v>
      </c>
      <c r="H13" s="43"/>
      <c r="I13" s="43"/>
      <c r="J13" s="44">
        <f>SUM(J10:J12)</f>
        <v>498</v>
      </c>
      <c r="L13" s="12"/>
      <c r="M13" s="14"/>
      <c r="N13" s="14"/>
      <c r="O13" s="14"/>
    </row>
    <row r="14" spans="7:17" x14ac:dyDescent="0.2">
      <c r="Q14" s="41"/>
    </row>
    <row r="16" spans="7:17" x14ac:dyDescent="0.2">
      <c r="Q16" s="41"/>
    </row>
    <row r="18" spans="9:17" x14ac:dyDescent="0.2">
      <c r="Q18" s="41"/>
    </row>
    <row r="19" spans="9:17" x14ac:dyDescent="0.2">
      <c r="I19" s="160" t="s">
        <v>1059</v>
      </c>
      <c r="J19" s="160" t="s">
        <v>1060</v>
      </c>
      <c r="K19" s="160" t="s">
        <v>1058</v>
      </c>
    </row>
    <row r="20" spans="9:17" x14ac:dyDescent="0.2">
      <c r="I20" s="155" t="s">
        <v>1035</v>
      </c>
      <c r="J20" s="159">
        <v>177</v>
      </c>
      <c r="K20" s="159">
        <v>435691.890000001</v>
      </c>
    </row>
    <row r="21" spans="9:17" x14ac:dyDescent="0.2">
      <c r="I21" s="155" t="s">
        <v>1037</v>
      </c>
      <c r="J21" s="159">
        <v>177</v>
      </c>
      <c r="K21" s="159">
        <v>435691.890000001</v>
      </c>
      <c r="Q21" s="41"/>
    </row>
    <row r="22" spans="9:17" x14ac:dyDescent="0.2">
      <c r="I22" s="155" t="s">
        <v>1038</v>
      </c>
      <c r="J22" s="159">
        <v>177</v>
      </c>
      <c r="K22" s="159">
        <v>292960.97999999882</v>
      </c>
    </row>
    <row r="23" spans="9:17" x14ac:dyDescent="0.2">
      <c r="I23" s="155" t="s">
        <v>1039</v>
      </c>
      <c r="J23" s="159">
        <v>177</v>
      </c>
      <c r="K23" s="159">
        <v>292722.59999999905</v>
      </c>
    </row>
    <row r="24" spans="9:17" x14ac:dyDescent="0.2">
      <c r="I24" s="155" t="s">
        <v>1036</v>
      </c>
      <c r="J24" s="159">
        <v>177</v>
      </c>
      <c r="K24" s="159">
        <v>292960.98000000021</v>
      </c>
    </row>
    <row r="25" spans="9:17" x14ac:dyDescent="0.2">
      <c r="I25" s="155" t="s">
        <v>33</v>
      </c>
      <c r="J25" s="159">
        <v>885</v>
      </c>
      <c r="K25" s="159">
        <v>1750028.3400000171</v>
      </c>
    </row>
  </sheetData>
  <mergeCells count="5">
    <mergeCell ref="K8:K9"/>
    <mergeCell ref="J8:J9"/>
    <mergeCell ref="G8:G9"/>
    <mergeCell ref="H8:H9"/>
    <mergeCell ref="I8:I9"/>
  </mergeCells>
  <phoneticPr fontId="1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O19" sqref="O19"/>
    </sheetView>
  </sheetViews>
  <sheetFormatPr defaultRowHeight="12.75" x14ac:dyDescent="0.2"/>
  <cols>
    <col min="17" max="18" width="11.6640625" bestFit="1" customWidth="1"/>
    <col min="20" max="21" width="11.6640625" bestFit="1" customWidth="1"/>
    <col min="24" max="24" width="10" bestFit="1" customWidth="1"/>
    <col min="25" max="25" width="11.1640625" bestFit="1" customWidth="1"/>
    <col min="26" max="26" width="14.83203125" bestFit="1" customWidth="1"/>
  </cols>
  <sheetData>
    <row r="1" spans="1:29" ht="15.75" x14ac:dyDescent="0.2">
      <c r="A1" s="195" t="s">
        <v>62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56"/>
      <c r="W1" s="56"/>
      <c r="X1" s="56"/>
      <c r="Y1" s="56"/>
      <c r="Z1" s="56"/>
      <c r="AA1" s="56"/>
      <c r="AB1" s="56"/>
      <c r="AC1" s="56"/>
    </row>
    <row r="2" spans="1:29" ht="90" x14ac:dyDescent="0.2">
      <c r="A2" s="57" t="s">
        <v>63</v>
      </c>
      <c r="B2" s="57" t="s">
        <v>64</v>
      </c>
      <c r="C2" s="57" t="s">
        <v>65</v>
      </c>
      <c r="D2" s="57"/>
      <c r="E2" s="57" t="s">
        <v>66</v>
      </c>
      <c r="F2" s="57" t="s">
        <v>67</v>
      </c>
      <c r="G2" s="57" t="s">
        <v>68</v>
      </c>
      <c r="H2" s="57" t="s">
        <v>69</v>
      </c>
      <c r="I2" s="57" t="s">
        <v>70</v>
      </c>
      <c r="J2" s="57" t="s">
        <v>71</v>
      </c>
      <c r="K2" s="58" t="s">
        <v>72</v>
      </c>
      <c r="L2" s="57" t="s">
        <v>73</v>
      </c>
      <c r="M2" s="57" t="s">
        <v>74</v>
      </c>
      <c r="N2" s="58" t="s">
        <v>75</v>
      </c>
      <c r="O2" s="58" t="s">
        <v>76</v>
      </c>
      <c r="P2" s="57" t="s">
        <v>77</v>
      </c>
      <c r="Q2" s="59" t="s">
        <v>78</v>
      </c>
      <c r="R2" s="59" t="s">
        <v>79</v>
      </c>
      <c r="S2" s="59" t="s">
        <v>80</v>
      </c>
      <c r="T2" s="57" t="s">
        <v>81</v>
      </c>
      <c r="U2" s="57" t="s">
        <v>82</v>
      </c>
      <c r="V2" s="56"/>
      <c r="W2" s="60" t="s">
        <v>83</v>
      </c>
      <c r="X2" s="60" t="s">
        <v>84</v>
      </c>
      <c r="Y2" s="61" t="s">
        <v>85</v>
      </c>
      <c r="Z2" s="62" t="s">
        <v>86</v>
      </c>
      <c r="AA2" s="63" t="s">
        <v>87</v>
      </c>
      <c r="AB2" s="196" t="s">
        <v>88</v>
      </c>
      <c r="AC2" s="197"/>
    </row>
    <row r="3" spans="1:29" ht="15" x14ac:dyDescent="0.2">
      <c r="A3" s="64">
        <v>1</v>
      </c>
      <c r="B3" s="65" t="s">
        <v>89</v>
      </c>
      <c r="C3" s="66">
        <v>1</v>
      </c>
      <c r="D3" s="66">
        <v>8.5</v>
      </c>
      <c r="E3" s="66">
        <v>10</v>
      </c>
      <c r="F3" s="198" t="s">
        <v>90</v>
      </c>
      <c r="G3" s="67">
        <v>165</v>
      </c>
      <c r="H3" s="67">
        <f>G3*10.7639</f>
        <v>1776.0435</v>
      </c>
      <c r="I3" s="67">
        <f>H3*C3</f>
        <v>1776.0435</v>
      </c>
      <c r="J3" s="64"/>
      <c r="K3" s="68">
        <v>2024</v>
      </c>
      <c r="L3" s="68">
        <f t="shared" ref="L3:L5" si="0">K3-J3</f>
        <v>2024</v>
      </c>
      <c r="M3" s="68">
        <v>25</v>
      </c>
      <c r="N3" s="69">
        <v>0.1</v>
      </c>
      <c r="O3" s="70">
        <f>(1-N3)/M3</f>
        <v>3.6000000000000004E-2</v>
      </c>
      <c r="P3" s="71">
        <v>5000</v>
      </c>
      <c r="Q3" s="72">
        <f>P3*I3</f>
        <v>8880217.5</v>
      </c>
      <c r="R3" s="72">
        <f>Q3*O3*IF(L3&gt;M3,M3,L3)</f>
        <v>7992195.75</v>
      </c>
      <c r="S3" s="73">
        <v>0</v>
      </c>
      <c r="T3" s="72">
        <f>Q3-R3</f>
        <v>888021.75</v>
      </c>
      <c r="U3" s="72">
        <f t="shared" ref="U3:U5" si="1">T3-S3*T3</f>
        <v>888021.75</v>
      </c>
      <c r="V3" s="56"/>
      <c r="W3" s="60">
        <v>32641.295221111101</v>
      </c>
      <c r="X3" s="74">
        <f>ROUND((W3/1.196),1)</f>
        <v>27292.1</v>
      </c>
      <c r="Y3" s="61">
        <v>21349.885999999999</v>
      </c>
      <c r="Z3" s="75">
        <f>Y3*W3</f>
        <v>696887931.86306679</v>
      </c>
      <c r="AA3" s="63">
        <v>11000</v>
      </c>
      <c r="AB3" s="199">
        <f>AA3*W3</f>
        <v>359054247.43222213</v>
      </c>
      <c r="AC3" s="199"/>
    </row>
    <row r="4" spans="1:29" ht="15" x14ac:dyDescent="0.25">
      <c r="A4" s="64">
        <v>2</v>
      </c>
      <c r="B4" s="76" t="s">
        <v>91</v>
      </c>
      <c r="C4" s="66">
        <v>4</v>
      </c>
      <c r="D4" s="66">
        <v>6</v>
      </c>
      <c r="E4" s="66">
        <v>11</v>
      </c>
      <c r="F4" s="198"/>
      <c r="G4" s="67">
        <v>470.8</v>
      </c>
      <c r="H4" s="67">
        <f t="shared" ref="H4:H5" si="2">G4*10.7639</f>
        <v>5067.6441199999999</v>
      </c>
      <c r="I4" s="67">
        <f t="shared" ref="I4:I5" si="3">H4*C4</f>
        <v>20270.57648</v>
      </c>
      <c r="J4" s="64">
        <v>2012</v>
      </c>
      <c r="K4" s="68">
        <v>2024</v>
      </c>
      <c r="L4" s="68">
        <f t="shared" si="0"/>
        <v>12</v>
      </c>
      <c r="M4" s="68">
        <v>70</v>
      </c>
      <c r="N4" s="69">
        <v>0.1</v>
      </c>
      <c r="O4" s="70">
        <f t="shared" ref="O4:O5" si="4">(1-N4)/M4</f>
        <v>1.2857142857142857E-2</v>
      </c>
      <c r="P4" s="71">
        <v>1000</v>
      </c>
      <c r="Q4" s="72">
        <f t="shared" ref="Q4:Q5" si="5">P4*I4</f>
        <v>20270576.48</v>
      </c>
      <c r="R4" s="72">
        <f t="shared" ref="R4:R5" si="6">Q4*O4*IF(L4&gt;M4,M4,L4)</f>
        <v>3127460.3711999999</v>
      </c>
      <c r="S4" s="73">
        <v>0</v>
      </c>
      <c r="T4" s="72">
        <f t="shared" ref="T4:T5" si="7">Q4-R4</f>
        <v>17143116.108800001</v>
      </c>
      <c r="U4" s="72">
        <f t="shared" si="1"/>
        <v>17143116.108800001</v>
      </c>
      <c r="V4" s="56"/>
      <c r="W4" s="200" t="s">
        <v>92</v>
      </c>
      <c r="X4" s="200"/>
      <c r="Y4" s="200"/>
      <c r="Z4" s="77">
        <f>SUM(Z3:Z3)</f>
        <v>696887931.86306679</v>
      </c>
      <c r="AA4" s="78" t="s">
        <v>93</v>
      </c>
      <c r="AB4" s="201">
        <f>U6</f>
        <v>29273570.098800004</v>
      </c>
      <c r="AC4" s="202"/>
    </row>
    <row r="5" spans="1:29" ht="15" x14ac:dyDescent="0.25">
      <c r="A5" s="64">
        <v>3</v>
      </c>
      <c r="B5" s="79" t="s">
        <v>94</v>
      </c>
      <c r="C5" s="66">
        <v>5</v>
      </c>
      <c r="D5" s="66">
        <v>7</v>
      </c>
      <c r="E5" s="66">
        <v>11</v>
      </c>
      <c r="F5" s="198"/>
      <c r="G5" s="67">
        <v>247</v>
      </c>
      <c r="H5" s="67">
        <f t="shared" si="2"/>
        <v>2658.6832999999997</v>
      </c>
      <c r="I5" s="67">
        <f t="shared" si="3"/>
        <v>13293.416499999999</v>
      </c>
      <c r="J5" s="64">
        <v>2012</v>
      </c>
      <c r="K5" s="68">
        <v>2024</v>
      </c>
      <c r="L5" s="68">
        <f t="shared" si="0"/>
        <v>12</v>
      </c>
      <c r="M5" s="68">
        <v>70</v>
      </c>
      <c r="N5" s="69">
        <v>0.1</v>
      </c>
      <c r="O5" s="70">
        <f t="shared" si="4"/>
        <v>1.2857142857142857E-2</v>
      </c>
      <c r="P5" s="71">
        <v>1000</v>
      </c>
      <c r="Q5" s="72">
        <f t="shared" si="5"/>
        <v>13293416.5</v>
      </c>
      <c r="R5" s="72">
        <f t="shared" si="6"/>
        <v>2050984.2600000002</v>
      </c>
      <c r="S5" s="73">
        <v>0</v>
      </c>
      <c r="T5" s="72">
        <f t="shared" si="7"/>
        <v>11242432.24</v>
      </c>
      <c r="U5" s="72">
        <f t="shared" si="1"/>
        <v>11242432.24</v>
      </c>
      <c r="V5" s="56"/>
      <c r="W5" s="80"/>
      <c r="X5" s="80"/>
      <c r="Y5" s="80"/>
      <c r="Z5" s="81"/>
      <c r="AA5" s="78" t="s">
        <v>6</v>
      </c>
      <c r="AB5" s="203">
        <f>SUM(AB3:AC4)</f>
        <v>388327817.53102213</v>
      </c>
      <c r="AC5" s="204"/>
    </row>
    <row r="6" spans="1:29" x14ac:dyDescent="0.2">
      <c r="A6" s="206" t="s">
        <v>6</v>
      </c>
      <c r="B6" s="206"/>
      <c r="C6" s="206"/>
      <c r="D6" s="206"/>
      <c r="E6" s="206"/>
      <c r="F6" s="206"/>
      <c r="G6" s="82">
        <f>SUM(G3:G5)</f>
        <v>882.8</v>
      </c>
      <c r="H6" s="82">
        <f>SUM(H3:H5)</f>
        <v>9502.3709199999994</v>
      </c>
      <c r="I6" s="82">
        <f>SUM(I3:I5)</f>
        <v>35340.036479999995</v>
      </c>
      <c r="J6" s="83"/>
      <c r="K6" s="83"/>
      <c r="L6" s="83"/>
      <c r="M6" s="83"/>
      <c r="N6" s="69"/>
      <c r="O6" s="70"/>
      <c r="P6" s="84"/>
      <c r="Q6" s="85">
        <f>SUM(Q3:Q5)</f>
        <v>42444210.480000004</v>
      </c>
      <c r="R6" s="85">
        <f>SUM(R3:R5)</f>
        <v>13170640.381199999</v>
      </c>
      <c r="S6" s="85">
        <f>SUM(S3:S5)</f>
        <v>0</v>
      </c>
      <c r="T6" s="85">
        <f>SUM(T3:T5)</f>
        <v>29273570.098800004</v>
      </c>
      <c r="U6" s="85">
        <f>SUM(U3:U5)</f>
        <v>29273570.098800004</v>
      </c>
      <c r="V6" s="56"/>
      <c r="W6" s="56"/>
      <c r="X6" s="56"/>
      <c r="Y6" s="56"/>
      <c r="Z6" s="56"/>
      <c r="AA6" s="86" t="s">
        <v>11</v>
      </c>
      <c r="AB6" s="201">
        <f>ROUND(AB5,-6)</f>
        <v>388000000</v>
      </c>
      <c r="AC6" s="202"/>
    </row>
    <row r="7" spans="1:29" ht="15" x14ac:dyDescent="0.2">
      <c r="A7" s="207" t="s">
        <v>95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56"/>
      <c r="W7" s="56"/>
      <c r="X7" s="56"/>
      <c r="Y7" s="56"/>
      <c r="Z7" s="56"/>
      <c r="AA7" s="86" t="s">
        <v>30</v>
      </c>
      <c r="AB7" s="203">
        <f>AB6*AD8</f>
        <v>0</v>
      </c>
      <c r="AC7" s="204"/>
    </row>
    <row r="8" spans="1:29" ht="15" x14ac:dyDescent="0.2">
      <c r="A8" s="205" t="s">
        <v>96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56"/>
      <c r="W8" s="56"/>
      <c r="X8" s="56"/>
      <c r="Y8" s="56"/>
      <c r="Z8" s="56"/>
      <c r="AA8" s="86" t="s">
        <v>31</v>
      </c>
      <c r="AB8" s="201">
        <f>AB6*AD9</f>
        <v>0</v>
      </c>
      <c r="AC8" s="201"/>
    </row>
    <row r="9" spans="1:29" ht="15" x14ac:dyDescent="0.2">
      <c r="A9" s="205" t="s">
        <v>97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56"/>
      <c r="W9" s="56"/>
      <c r="X9" s="56"/>
      <c r="Y9" s="56"/>
      <c r="Z9" s="56"/>
      <c r="AA9" s="86" t="s">
        <v>98</v>
      </c>
      <c r="AB9" s="201">
        <f>Q6*0.8</f>
        <v>33955368.384000003</v>
      </c>
      <c r="AC9" s="201"/>
    </row>
    <row r="10" spans="1:29" ht="15" x14ac:dyDescent="0.2">
      <c r="A10" s="205" t="s">
        <v>99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56"/>
      <c r="W10" s="56"/>
      <c r="X10" s="56"/>
      <c r="Y10" s="86" t="s">
        <v>100</v>
      </c>
      <c r="Z10" s="87">
        <f>(AB3-Z4)/AB3</f>
        <v>-0.94089872727272716</v>
      </c>
      <c r="AA10" s="56"/>
      <c r="AB10" s="88"/>
      <c r="AC10" s="88"/>
    </row>
    <row r="11" spans="1:29" ht="15" x14ac:dyDescent="0.2">
      <c r="A11" s="205" t="s">
        <v>101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56"/>
      <c r="W11" s="56"/>
      <c r="X11" s="56"/>
      <c r="Y11" s="56"/>
      <c r="Z11" s="89"/>
      <c r="AA11" s="90"/>
      <c r="AB11" s="91"/>
      <c r="AC11" s="91"/>
    </row>
    <row r="12" spans="1:29" x14ac:dyDescent="0.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89"/>
      <c r="AA12" s="90"/>
      <c r="AB12" s="90"/>
      <c r="AC12" s="90"/>
    </row>
    <row r="17" spans="15:24" x14ac:dyDescent="0.2">
      <c r="X17">
        <f>21600000*4</f>
        <v>86400000</v>
      </c>
    </row>
    <row r="19" spans="15:24" x14ac:dyDescent="0.2">
      <c r="O19">
        <f>540*10.764</f>
        <v>5812.5599999999995</v>
      </c>
    </row>
  </sheetData>
  <mergeCells count="17">
    <mergeCell ref="A9:U9"/>
    <mergeCell ref="AB9:AC9"/>
    <mergeCell ref="A10:U10"/>
    <mergeCell ref="A11:U11"/>
    <mergeCell ref="A6:F6"/>
    <mergeCell ref="AB6:AC6"/>
    <mergeCell ref="A7:U7"/>
    <mergeCell ref="AB7:AC7"/>
    <mergeCell ref="A8:U8"/>
    <mergeCell ref="AB8:AC8"/>
    <mergeCell ref="A1:U1"/>
    <mergeCell ref="AB2:AC2"/>
    <mergeCell ref="F3:F5"/>
    <mergeCell ref="AB3:AC3"/>
    <mergeCell ref="W4:Y4"/>
    <mergeCell ref="AB4:AC4"/>
    <mergeCell ref="AB5:A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P59"/>
  <sheetViews>
    <sheetView topLeftCell="C25" workbookViewId="0">
      <selection activeCell="Q36" sqref="Q36"/>
    </sheetView>
  </sheetViews>
  <sheetFormatPr defaultRowHeight="12.75" x14ac:dyDescent="0.2"/>
  <cols>
    <col min="6" max="6" width="36.6640625" bestFit="1" customWidth="1"/>
    <col min="11" max="11" width="10.1640625" bestFit="1" customWidth="1"/>
    <col min="13" max="13" width="7" customWidth="1"/>
    <col min="14" max="14" width="14" customWidth="1"/>
    <col min="15" max="15" width="29.33203125" bestFit="1" customWidth="1"/>
    <col min="16" max="16" width="22.1640625" customWidth="1"/>
  </cols>
  <sheetData>
    <row r="5" spans="6:11" ht="14.25" x14ac:dyDescent="0.2">
      <c r="F5" s="156" t="s">
        <v>1055</v>
      </c>
      <c r="G5" s="156"/>
      <c r="H5" s="156"/>
      <c r="I5" s="156"/>
      <c r="J5" s="156" t="s">
        <v>25</v>
      </c>
      <c r="K5" s="156" t="s">
        <v>15</v>
      </c>
    </row>
    <row r="6" spans="6:11" x14ac:dyDescent="0.2">
      <c r="F6" s="155" t="s">
        <v>89</v>
      </c>
      <c r="G6" s="155"/>
      <c r="H6" s="155"/>
      <c r="I6" s="155"/>
      <c r="J6" s="190">
        <v>27977.469000000001</v>
      </c>
      <c r="K6" s="155">
        <v>2135.1959999999999</v>
      </c>
    </row>
    <row r="7" spans="6:11" x14ac:dyDescent="0.2">
      <c r="F7" s="155" t="s">
        <v>89</v>
      </c>
      <c r="G7" s="155"/>
      <c r="H7" s="155"/>
      <c r="I7" s="155"/>
      <c r="J7" s="190"/>
      <c r="K7" s="155">
        <v>0</v>
      </c>
    </row>
    <row r="8" spans="6:11" x14ac:dyDescent="0.2">
      <c r="F8" s="155" t="s">
        <v>89</v>
      </c>
      <c r="G8" s="155"/>
      <c r="H8" s="155"/>
      <c r="I8" s="155"/>
      <c r="J8" s="190"/>
      <c r="K8" s="155">
        <v>1708.8420000000001</v>
      </c>
    </row>
    <row r="9" spans="6:11" x14ac:dyDescent="0.2">
      <c r="F9" s="155" t="s">
        <v>89</v>
      </c>
      <c r="G9" s="155"/>
      <c r="H9" s="155"/>
      <c r="I9" s="155"/>
      <c r="J9" s="190"/>
      <c r="K9" s="155">
        <v>2086.8960000000002</v>
      </c>
    </row>
    <row r="10" spans="6:11" x14ac:dyDescent="0.2">
      <c r="F10" s="155" t="s">
        <v>89</v>
      </c>
      <c r="G10" s="155"/>
      <c r="H10" s="155"/>
      <c r="I10" s="155"/>
      <c r="J10" s="190"/>
      <c r="K10" s="155">
        <v>88.355999999999995</v>
      </c>
    </row>
    <row r="11" spans="6:11" x14ac:dyDescent="0.2">
      <c r="F11" s="155" t="s">
        <v>89</v>
      </c>
      <c r="G11" s="155"/>
      <c r="H11" s="155"/>
      <c r="I11" s="155"/>
      <c r="J11" s="190"/>
      <c r="K11" s="155">
        <v>176.71199999999999</v>
      </c>
    </row>
    <row r="12" spans="6:11" x14ac:dyDescent="0.2">
      <c r="F12" s="155" t="s">
        <v>89</v>
      </c>
      <c r="G12" s="155"/>
      <c r="H12" s="155"/>
      <c r="I12" s="155"/>
      <c r="J12" s="190"/>
      <c r="K12" s="155">
        <v>210.375</v>
      </c>
    </row>
    <row r="13" spans="6:11" x14ac:dyDescent="0.2">
      <c r="F13" s="155" t="s">
        <v>91</v>
      </c>
      <c r="G13" s="155"/>
      <c r="H13" s="155"/>
      <c r="I13" s="155"/>
      <c r="J13" s="190">
        <v>28004.940999999999</v>
      </c>
      <c r="K13" s="155">
        <v>0</v>
      </c>
    </row>
    <row r="14" spans="6:11" x14ac:dyDescent="0.2">
      <c r="F14" s="155" t="s">
        <v>91</v>
      </c>
      <c r="G14" s="155"/>
      <c r="H14" s="155"/>
      <c r="I14" s="155"/>
      <c r="J14" s="190"/>
      <c r="K14" s="155">
        <v>0</v>
      </c>
    </row>
    <row r="15" spans="6:11" x14ac:dyDescent="0.2">
      <c r="F15" s="155" t="s">
        <v>91</v>
      </c>
      <c r="G15" s="155"/>
      <c r="H15" s="155"/>
      <c r="I15" s="155"/>
      <c r="J15" s="190"/>
      <c r="K15" s="155">
        <v>2086.8960000000002</v>
      </c>
    </row>
    <row r="16" spans="6:11" x14ac:dyDescent="0.2">
      <c r="F16" s="155" t="s">
        <v>91</v>
      </c>
      <c r="G16" s="155"/>
      <c r="H16" s="155"/>
      <c r="I16" s="155"/>
      <c r="J16" s="190"/>
      <c r="K16" s="155">
        <v>88.355999999999995</v>
      </c>
    </row>
    <row r="17" spans="6:16" x14ac:dyDescent="0.2">
      <c r="F17" s="155" t="s">
        <v>91</v>
      </c>
      <c r="G17" s="155"/>
      <c r="H17" s="155"/>
      <c r="I17" s="155"/>
      <c r="J17" s="190"/>
      <c r="K17" s="155">
        <v>176.71199999999999</v>
      </c>
    </row>
    <row r="18" spans="6:16" x14ac:dyDescent="0.2">
      <c r="F18" s="155" t="s">
        <v>91</v>
      </c>
      <c r="G18" s="155"/>
      <c r="H18" s="155"/>
      <c r="I18" s="155"/>
      <c r="J18" s="190"/>
      <c r="K18" s="155">
        <v>210.375</v>
      </c>
    </row>
    <row r="19" spans="6:16" x14ac:dyDescent="0.2">
      <c r="F19" s="155" t="s">
        <v>94</v>
      </c>
      <c r="G19" s="155"/>
      <c r="H19" s="155"/>
      <c r="I19" s="155"/>
      <c r="J19" s="190">
        <v>21428.302</v>
      </c>
      <c r="K19" s="155">
        <v>0</v>
      </c>
    </row>
    <row r="20" spans="6:16" x14ac:dyDescent="0.2">
      <c r="F20" s="155" t="s">
        <v>94</v>
      </c>
      <c r="G20" s="155"/>
      <c r="H20" s="155"/>
      <c r="I20" s="155"/>
      <c r="J20" s="190"/>
      <c r="K20" s="155">
        <v>1980.5809999999999</v>
      </c>
    </row>
    <row r="21" spans="6:16" x14ac:dyDescent="0.2">
      <c r="F21" s="155" t="s">
        <v>94</v>
      </c>
      <c r="G21" s="155"/>
      <c r="H21" s="155"/>
      <c r="I21" s="155"/>
      <c r="J21" s="190"/>
      <c r="K21" s="155">
        <v>2061.2339999999999</v>
      </c>
    </row>
    <row r="22" spans="6:16" x14ac:dyDescent="0.2">
      <c r="F22" s="155" t="s">
        <v>94</v>
      </c>
      <c r="G22" s="155"/>
      <c r="H22" s="155"/>
      <c r="I22" s="155"/>
      <c r="J22" s="190"/>
      <c r="K22" s="155">
        <v>84.846000000000004</v>
      </c>
    </row>
    <row r="23" spans="6:16" x14ac:dyDescent="0.2">
      <c r="F23" s="155" t="s">
        <v>94</v>
      </c>
      <c r="G23" s="155"/>
      <c r="H23" s="155"/>
      <c r="I23" s="155"/>
      <c r="J23" s="190"/>
      <c r="K23" s="155">
        <v>169.69200000000001</v>
      </c>
    </row>
    <row r="24" spans="6:16" x14ac:dyDescent="0.2">
      <c r="F24" s="155" t="s">
        <v>94</v>
      </c>
      <c r="G24" s="155"/>
      <c r="H24" s="155"/>
      <c r="I24" s="155"/>
      <c r="J24" s="190"/>
      <c r="K24" s="155">
        <v>210.375</v>
      </c>
    </row>
    <row r="25" spans="6:16" x14ac:dyDescent="0.2">
      <c r="F25" s="155" t="s">
        <v>1042</v>
      </c>
      <c r="G25" s="155"/>
      <c r="H25" s="155"/>
      <c r="I25" s="155"/>
      <c r="J25" s="190">
        <v>21285.756000000001</v>
      </c>
      <c r="K25" s="155">
        <v>0</v>
      </c>
    </row>
    <row r="26" spans="6:16" x14ac:dyDescent="0.2">
      <c r="F26" s="155" t="s">
        <v>1042</v>
      </c>
      <c r="G26" s="155"/>
      <c r="H26" s="155"/>
      <c r="I26" s="155"/>
      <c r="J26" s="190"/>
      <c r="K26" s="155">
        <v>0</v>
      </c>
    </row>
    <row r="27" spans="6:16" x14ac:dyDescent="0.2">
      <c r="F27" s="155" t="s">
        <v>1042</v>
      </c>
      <c r="G27" s="155"/>
      <c r="H27" s="155"/>
      <c r="I27" s="155"/>
      <c r="J27" s="190"/>
      <c r="K27" s="155">
        <v>2061.2339999999999</v>
      </c>
    </row>
    <row r="28" spans="6:16" x14ac:dyDescent="0.2">
      <c r="F28" s="155" t="s">
        <v>1042</v>
      </c>
      <c r="G28" s="155"/>
      <c r="H28" s="155"/>
      <c r="I28" s="155"/>
      <c r="J28" s="190"/>
      <c r="K28" s="155">
        <v>84.846000000000004</v>
      </c>
    </row>
    <row r="29" spans="6:16" x14ac:dyDescent="0.2">
      <c r="F29" s="155" t="s">
        <v>1042</v>
      </c>
      <c r="G29" s="155"/>
      <c r="H29" s="155"/>
      <c r="I29" s="155"/>
      <c r="J29" s="190"/>
      <c r="K29" s="155">
        <v>169.69200000000001</v>
      </c>
    </row>
    <row r="30" spans="6:16" x14ac:dyDescent="0.2">
      <c r="F30" s="155" t="s">
        <v>1042</v>
      </c>
      <c r="G30" s="155"/>
      <c r="H30" s="155"/>
      <c r="I30" s="155"/>
      <c r="J30" s="190"/>
      <c r="K30" s="155">
        <v>210.375</v>
      </c>
      <c r="O30" s="116" t="s">
        <v>1047</v>
      </c>
      <c r="P30">
        <v>264</v>
      </c>
    </row>
    <row r="31" spans="6:16" x14ac:dyDescent="0.2">
      <c r="F31" s="155" t="s">
        <v>1041</v>
      </c>
      <c r="G31" s="155"/>
      <c r="H31" s="155"/>
      <c r="I31" s="155"/>
      <c r="J31" s="190">
        <v>21387.329000000002</v>
      </c>
      <c r="K31" s="155">
        <v>0</v>
      </c>
      <c r="O31" s="116" t="s">
        <v>1057</v>
      </c>
      <c r="P31">
        <v>885</v>
      </c>
    </row>
    <row r="32" spans="6:16" x14ac:dyDescent="0.2">
      <c r="F32" s="155" t="s">
        <v>1041</v>
      </c>
      <c r="G32" s="155"/>
      <c r="H32" s="155"/>
      <c r="I32" s="155"/>
      <c r="J32" s="190"/>
      <c r="K32" s="155">
        <v>0</v>
      </c>
    </row>
    <row r="33" spans="6:16" x14ac:dyDescent="0.2">
      <c r="F33" s="155" t="s">
        <v>1041</v>
      </c>
      <c r="G33" s="155"/>
      <c r="H33" s="155"/>
      <c r="I33" s="155"/>
      <c r="J33" s="190"/>
      <c r="K33" s="155">
        <v>2061.2339999999999</v>
      </c>
    </row>
    <row r="34" spans="6:16" x14ac:dyDescent="0.2">
      <c r="F34" s="155" t="s">
        <v>1041</v>
      </c>
      <c r="G34" s="155"/>
      <c r="H34" s="155"/>
      <c r="I34" s="155"/>
      <c r="J34" s="190"/>
      <c r="K34" s="155">
        <v>84.846000000000004</v>
      </c>
    </row>
    <row r="35" spans="6:16" x14ac:dyDescent="0.2">
      <c r="F35" s="155" t="s">
        <v>1041</v>
      </c>
      <c r="G35" s="155"/>
      <c r="H35" s="155"/>
      <c r="I35" s="155"/>
      <c r="J35" s="190"/>
      <c r="K35" s="155">
        <v>169.69200000000001</v>
      </c>
    </row>
    <row r="36" spans="6:16" x14ac:dyDescent="0.2">
      <c r="F36" s="155" t="s">
        <v>1041</v>
      </c>
      <c r="G36" s="155"/>
      <c r="H36" s="155"/>
      <c r="I36" s="155"/>
      <c r="J36" s="190"/>
      <c r="K36" s="155">
        <v>210.375</v>
      </c>
    </row>
    <row r="37" spans="6:16" x14ac:dyDescent="0.2">
      <c r="F37" s="155" t="s">
        <v>1043</v>
      </c>
      <c r="G37" s="155"/>
      <c r="H37" s="155"/>
      <c r="I37" s="155"/>
      <c r="J37" s="155">
        <v>516.42600000000004</v>
      </c>
      <c r="K37" s="155">
        <v>0</v>
      </c>
    </row>
    <row r="38" spans="6:16" x14ac:dyDescent="0.2">
      <c r="F38" s="155" t="s">
        <v>1047</v>
      </c>
      <c r="G38" s="155"/>
      <c r="H38" s="155"/>
      <c r="I38" s="155"/>
      <c r="J38" s="190">
        <v>7570.1940000000004</v>
      </c>
      <c r="K38" s="155">
        <v>41.029000000000003</v>
      </c>
    </row>
    <row r="39" spans="6:16" x14ac:dyDescent="0.2">
      <c r="F39" s="155" t="s">
        <v>1047</v>
      </c>
      <c r="G39" s="155"/>
      <c r="H39" s="155"/>
      <c r="I39" s="155"/>
      <c r="J39" s="190"/>
      <c r="K39" s="155">
        <v>320.69400000000002</v>
      </c>
    </row>
    <row r="40" spans="6:16" ht="25.5" x14ac:dyDescent="0.2">
      <c r="F40" s="155" t="s">
        <v>1047</v>
      </c>
      <c r="G40" s="155"/>
      <c r="H40" s="155"/>
      <c r="I40" s="155"/>
      <c r="J40" s="190"/>
      <c r="K40" s="155">
        <v>24.486000000000001</v>
      </c>
      <c r="M40" s="161" t="s">
        <v>32</v>
      </c>
      <c r="N40" s="161" t="s">
        <v>1040</v>
      </c>
      <c r="O40" s="162" t="s">
        <v>1058</v>
      </c>
      <c r="P40" s="162" t="s">
        <v>1061</v>
      </c>
    </row>
    <row r="41" spans="6:16" x14ac:dyDescent="0.2">
      <c r="F41" s="155" t="s">
        <v>1047</v>
      </c>
      <c r="G41" s="155"/>
      <c r="H41" s="155"/>
      <c r="I41" s="155"/>
      <c r="J41" s="190"/>
      <c r="K41" s="155">
        <v>24.486000000000001</v>
      </c>
      <c r="M41" s="155" t="s">
        <v>1035</v>
      </c>
      <c r="N41" s="159">
        <v>177</v>
      </c>
      <c r="O41" s="159">
        <v>435691.890000001</v>
      </c>
      <c r="P41" s="159">
        <v>225093.09000000026</v>
      </c>
    </row>
    <row r="42" spans="6:16" x14ac:dyDescent="0.2">
      <c r="F42" s="155" t="s">
        <v>1047</v>
      </c>
      <c r="G42" s="155"/>
      <c r="H42" s="155"/>
      <c r="I42" s="155"/>
      <c r="J42" s="190"/>
      <c r="K42" s="155">
        <v>53.758000000000003</v>
      </c>
      <c r="M42" s="155" t="s">
        <v>1037</v>
      </c>
      <c r="N42" s="159">
        <v>177</v>
      </c>
      <c r="O42" s="159">
        <v>435691.890000001</v>
      </c>
      <c r="P42" s="159">
        <v>225093.08999999941</v>
      </c>
    </row>
    <row r="43" spans="6:16" x14ac:dyDescent="0.2">
      <c r="F43" s="155" t="s">
        <v>1048</v>
      </c>
      <c r="G43" s="155"/>
      <c r="H43" s="155"/>
      <c r="I43" s="155"/>
      <c r="J43" s="155">
        <v>2760.9160000000002</v>
      </c>
      <c r="K43" s="155">
        <v>0</v>
      </c>
      <c r="M43" s="155" t="s">
        <v>1038</v>
      </c>
      <c r="N43" s="159">
        <v>177</v>
      </c>
      <c r="O43" s="159">
        <v>292960.97999999882</v>
      </c>
      <c r="P43" s="159">
        <v>160747.3800000003</v>
      </c>
    </row>
    <row r="44" spans="6:16" x14ac:dyDescent="0.2">
      <c r="F44" s="155" t="s">
        <v>1049</v>
      </c>
      <c r="G44" s="155"/>
      <c r="H44" s="155"/>
      <c r="I44" s="155"/>
      <c r="J44" s="190">
        <v>1456.7159999999999</v>
      </c>
      <c r="K44" s="155">
        <v>796.81899999999996</v>
      </c>
      <c r="M44" s="155" t="s">
        <v>1039</v>
      </c>
      <c r="N44" s="159">
        <v>177</v>
      </c>
      <c r="O44" s="159">
        <v>292722.59999999905</v>
      </c>
      <c r="P44" s="159">
        <v>160616.8800000003</v>
      </c>
    </row>
    <row r="45" spans="6:16" x14ac:dyDescent="0.2">
      <c r="F45" s="155" t="s">
        <v>1049</v>
      </c>
      <c r="G45" s="155"/>
      <c r="H45" s="155"/>
      <c r="I45" s="155"/>
      <c r="J45" s="190"/>
      <c r="K45" s="155">
        <v>68.006</v>
      </c>
      <c r="M45" s="155" t="s">
        <v>1036</v>
      </c>
      <c r="N45" s="159">
        <v>177</v>
      </c>
      <c r="O45" s="159">
        <v>292960.98000000021</v>
      </c>
      <c r="P45" s="159">
        <v>160747.3800000003</v>
      </c>
    </row>
    <row r="46" spans="6:16" ht="25.5" x14ac:dyDescent="0.2">
      <c r="F46" s="155" t="s">
        <v>1049</v>
      </c>
      <c r="G46" s="155"/>
      <c r="H46" s="155"/>
      <c r="I46" s="155"/>
      <c r="J46" s="190"/>
      <c r="K46" s="155">
        <v>133.41</v>
      </c>
      <c r="M46" s="162" t="s">
        <v>33</v>
      </c>
      <c r="N46" s="159">
        <v>885</v>
      </c>
      <c r="O46" s="159">
        <v>1750028.3400000171</v>
      </c>
      <c r="P46" s="159">
        <v>932297.81999997713</v>
      </c>
    </row>
    <row r="47" spans="6:16" x14ac:dyDescent="0.2">
      <c r="F47" s="155" t="s">
        <v>1050</v>
      </c>
      <c r="G47" s="155"/>
      <c r="H47" s="155"/>
      <c r="I47" s="155"/>
      <c r="J47" s="190">
        <v>1674.623</v>
      </c>
      <c r="K47" s="155">
        <v>757.16200000000003</v>
      </c>
    </row>
    <row r="48" spans="6:16" x14ac:dyDescent="0.2">
      <c r="F48" s="155" t="s">
        <v>1050</v>
      </c>
      <c r="G48" s="155"/>
      <c r="H48" s="155"/>
      <c r="I48" s="155"/>
      <c r="J48" s="190"/>
      <c r="K48" s="155">
        <v>319.89299999999997</v>
      </c>
    </row>
    <row r="49" spans="6:11" x14ac:dyDescent="0.2">
      <c r="F49" s="155" t="s">
        <v>1050</v>
      </c>
      <c r="G49" s="155"/>
      <c r="H49" s="155"/>
      <c r="I49" s="155"/>
      <c r="J49" s="190"/>
      <c r="K49" s="155">
        <v>110.68300000000001</v>
      </c>
    </row>
    <row r="50" spans="6:11" x14ac:dyDescent="0.2">
      <c r="F50" s="155" t="s">
        <v>1050</v>
      </c>
      <c r="G50" s="155"/>
      <c r="H50" s="155"/>
      <c r="I50" s="155"/>
      <c r="J50" s="190"/>
      <c r="K50" s="155">
        <v>75.278000000000006</v>
      </c>
    </row>
    <row r="51" spans="6:11" x14ac:dyDescent="0.2">
      <c r="F51" s="155" t="s">
        <v>1050</v>
      </c>
      <c r="G51" s="155"/>
      <c r="H51" s="155"/>
      <c r="I51" s="155"/>
      <c r="J51" s="190"/>
      <c r="K51" s="155">
        <v>75.278000000000006</v>
      </c>
    </row>
    <row r="52" spans="6:11" x14ac:dyDescent="0.2">
      <c r="F52" s="155" t="s">
        <v>1050</v>
      </c>
      <c r="G52" s="155"/>
      <c r="H52" s="155"/>
      <c r="I52" s="155"/>
      <c r="J52" s="190"/>
      <c r="K52" s="155">
        <v>150.47499999999999</v>
      </c>
    </row>
    <row r="53" spans="6:11" x14ac:dyDescent="0.2">
      <c r="F53" s="155" t="s">
        <v>1051</v>
      </c>
      <c r="G53" s="155"/>
      <c r="H53" s="155"/>
      <c r="I53" s="155"/>
      <c r="J53" s="155">
        <v>34.56</v>
      </c>
      <c r="K53" s="155">
        <v>8.49</v>
      </c>
    </row>
    <row r="54" spans="6:11" x14ac:dyDescent="0.2">
      <c r="F54" s="155" t="s">
        <v>1052</v>
      </c>
      <c r="G54" s="155"/>
      <c r="H54" s="155"/>
      <c r="I54" s="155"/>
      <c r="J54" s="155"/>
      <c r="K54" s="155">
        <v>96</v>
      </c>
    </row>
    <row r="55" spans="6:11" x14ac:dyDescent="0.2">
      <c r="F55" s="155" t="s">
        <v>1053</v>
      </c>
      <c r="G55" s="155"/>
      <c r="H55" s="155"/>
      <c r="I55" s="155"/>
      <c r="J55" s="155"/>
      <c r="K55" s="155">
        <v>173.131</v>
      </c>
    </row>
    <row r="56" spans="6:11" x14ac:dyDescent="0.2">
      <c r="F56" s="155" t="s">
        <v>1054</v>
      </c>
      <c r="G56" s="155"/>
      <c r="H56" s="155"/>
      <c r="I56" s="155"/>
      <c r="J56" s="155">
        <v>377.08300000000003</v>
      </c>
      <c r="K56" s="155">
        <v>377.08300000000003</v>
      </c>
    </row>
    <row r="57" spans="6:11" x14ac:dyDescent="0.2">
      <c r="F57" s="155" t="s">
        <v>1044</v>
      </c>
      <c r="G57" s="155"/>
      <c r="H57" s="155"/>
      <c r="I57" s="155"/>
      <c r="J57" s="155"/>
      <c r="K57" s="155">
        <v>24287.207999999999</v>
      </c>
    </row>
    <row r="58" spans="6:11" x14ac:dyDescent="0.2">
      <c r="F58" s="155" t="s">
        <v>1046</v>
      </c>
      <c r="G58" s="155"/>
      <c r="H58" s="155"/>
      <c r="I58" s="155"/>
      <c r="J58" s="155"/>
      <c r="K58" s="155">
        <v>23128.876</v>
      </c>
    </row>
    <row r="59" spans="6:11" x14ac:dyDescent="0.2">
      <c r="F59" s="155" t="s">
        <v>1045</v>
      </c>
      <c r="G59" s="155"/>
      <c r="H59" s="155"/>
      <c r="I59" s="155"/>
      <c r="J59" s="155"/>
      <c r="K59" s="155">
        <v>23828.745999999999</v>
      </c>
    </row>
  </sheetData>
  <mergeCells count="8">
    <mergeCell ref="J44:J46"/>
    <mergeCell ref="J47:J52"/>
    <mergeCell ref="J6:J12"/>
    <mergeCell ref="J13:J18"/>
    <mergeCell ref="J19:J24"/>
    <mergeCell ref="J25:J30"/>
    <mergeCell ref="J31:J36"/>
    <mergeCell ref="J38:J42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Sheet4</vt:lpstr>
      <vt:lpstr>Amstoria Inventory</vt:lpstr>
      <vt:lpstr>Area</vt:lpstr>
      <vt:lpstr>Sheet2</vt:lpstr>
      <vt:lpstr>Sheet6</vt:lpstr>
      <vt:lpstr>Inventory calculation</vt:lpstr>
      <vt:lpstr>Civil work</vt:lpstr>
      <vt:lpstr>Tower Details</vt:lpstr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20231017_Inventory list _TARC KN_1_Distributed.xlsx</dc:title>
  <dc:creator>Rakesh Seth</dc:creator>
  <cp:lastModifiedBy>Anuj</cp:lastModifiedBy>
  <dcterms:created xsi:type="dcterms:W3CDTF">2024-03-11T07:04:31Z</dcterms:created>
  <dcterms:modified xsi:type="dcterms:W3CDTF">2025-02-19T12:00:18Z</dcterms:modified>
</cp:coreProperties>
</file>