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98E18A99-42AC-4AD3-9535-323D27A476FF}" xr6:coauthVersionLast="47" xr6:coauthVersionMax="47" xr10:uidLastSave="{00000000-0000-0000-0000-000000000000}"/>
  <bookViews>
    <workbookView xWindow="-120" yWindow="-120" windowWidth="21840" windowHeight="13140" tabRatio="946" firstSheet="15" activeTab="18" xr2:uid="{00000000-000D-0000-FFFF-FFFF00000000}"/>
  </bookViews>
  <sheets>
    <sheet name="P &amp; L Account (Noida)" sheetId="2" r:id="rId1"/>
    <sheet name="Balance Sheet (Noida)" sheetId="3" r:id="rId2"/>
    <sheet name="CFS (Noida)" sheetId="4" r:id="rId3"/>
    <sheet name="P &amp; L Account (Pune) " sheetId="5" r:id="rId4"/>
    <sheet name="Balance Sheet (Pune)" sheetId="6" r:id="rId5"/>
    <sheet name="CFS (Pune)" sheetId="7" r:id="rId6"/>
    <sheet name="P&amp;L Account Ahamdabad (Zepto) " sheetId="8" r:id="rId7"/>
    <sheet name="Balance Sheet Ahamdabad (Zepto)" sheetId="9" r:id="rId8"/>
    <sheet name="CFS Ahamdabad (Zepto)" sheetId="10" r:id="rId9"/>
    <sheet name="P&amp;L Account Ahamdabad (Falcon) " sheetId="11" r:id="rId10"/>
    <sheet name="Balance Sheet Ahamdabad(Falco  " sheetId="12" r:id="rId11"/>
    <sheet name="CFS Ahamdabad (Falcon)" sheetId="13" r:id="rId12"/>
    <sheet name="P &amp; L Account Bhivandi " sheetId="21" r:id="rId13"/>
    <sheet name="Balance Sheet Bhivandi" sheetId="22" r:id="rId14"/>
    <sheet name="CFS Bhivandi" sheetId="23" r:id="rId15"/>
    <sheet name="PL existing" sheetId="24" r:id="rId16"/>
    <sheet name="BS existing" sheetId="25" r:id="rId17"/>
    <sheet name="CFS existing" sheetId="26" r:id="rId18"/>
    <sheet name="P &amp; L Combined" sheetId="14" r:id="rId19"/>
    <sheet name="Balance Sheet Combined" sheetId="15" r:id="rId20"/>
    <sheet name="CFS Combined" sheetId="16" r:id="rId21"/>
    <sheet name="DSCR" sheetId="17" r:id="rId22"/>
    <sheet name="NPV &amp; IRR, Payback Period" sheetId="27" r:id="rId23"/>
    <sheet name="Ratio and Break Even Analysis" sheetId="19" r:id="rId24"/>
    <sheet name="Sensityvity Analysis" sheetId="20" state="hidden"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________________________________hp10" localSheetId="4" hidden="1">{#N/A,#N/A,TRUE,"Front";#N/A,#N/A,TRUE,"Simple Letter";#N/A,#N/A,TRUE,"Inside";#N/A,#N/A,TRUE,"Contents";#N/A,#N/A,TRUE,"Basis";#N/A,#N/A,TRUE,"Inclusions";#N/A,#N/A,TRUE,"Exclusions";#N/A,#N/A,TRUE,"Areas";#N/A,#N/A,TRUE,"Summary";#N/A,#N/A,TRUE,"Detail"}</definedName>
    <definedName name="________________________________hp10" localSheetId="7" hidden="1">{#N/A,#N/A,TRUE,"Front";#N/A,#N/A,TRUE,"Simple Letter";#N/A,#N/A,TRUE,"Inside";#N/A,#N/A,TRUE,"Contents";#N/A,#N/A,TRUE,"Basis";#N/A,#N/A,TRUE,"Inclusions";#N/A,#N/A,TRUE,"Exclusions";#N/A,#N/A,TRUE,"Areas";#N/A,#N/A,TRUE,"Summary";#N/A,#N/A,TRUE,"Detail"}</definedName>
    <definedName name="________________________________hp10" localSheetId="10" hidden="1">{#N/A,#N/A,TRUE,"Front";#N/A,#N/A,TRUE,"Simple Letter";#N/A,#N/A,TRUE,"Inside";#N/A,#N/A,TRUE,"Contents";#N/A,#N/A,TRUE,"Basis";#N/A,#N/A,TRUE,"Inclusions";#N/A,#N/A,TRUE,"Exclusions";#N/A,#N/A,TRUE,"Areas";#N/A,#N/A,TRUE,"Summary";#N/A,#N/A,TRUE,"Detail"}</definedName>
    <definedName name="________________________________hp10" localSheetId="13" hidden="1">{#N/A,#N/A,TRUE,"Front";#N/A,#N/A,TRUE,"Simple Letter";#N/A,#N/A,TRUE,"Inside";#N/A,#N/A,TRUE,"Contents";#N/A,#N/A,TRUE,"Basis";#N/A,#N/A,TRUE,"Inclusions";#N/A,#N/A,TRUE,"Exclusions";#N/A,#N/A,TRUE,"Areas";#N/A,#N/A,TRUE,"Summary";#N/A,#N/A,TRUE,"Detail"}</definedName>
    <definedName name="________________________________hp10" localSheetId="5" hidden="1">{#N/A,#N/A,TRUE,"Front";#N/A,#N/A,TRUE,"Simple Letter";#N/A,#N/A,TRUE,"Inside";#N/A,#N/A,TRUE,"Contents";#N/A,#N/A,TRUE,"Basis";#N/A,#N/A,TRUE,"Inclusions";#N/A,#N/A,TRUE,"Exclusions";#N/A,#N/A,TRUE,"Areas";#N/A,#N/A,TRUE,"Summary";#N/A,#N/A,TRUE,"Detail"}</definedName>
    <definedName name="________________________________hp10" localSheetId="11" hidden="1">{#N/A,#N/A,TRUE,"Front";#N/A,#N/A,TRUE,"Simple Letter";#N/A,#N/A,TRUE,"Inside";#N/A,#N/A,TRUE,"Contents";#N/A,#N/A,TRUE,"Basis";#N/A,#N/A,TRUE,"Inclusions";#N/A,#N/A,TRUE,"Exclusions";#N/A,#N/A,TRUE,"Areas";#N/A,#N/A,TRUE,"Summary";#N/A,#N/A,TRUE,"Detail"}</definedName>
    <definedName name="________________________________hp10" localSheetId="8" hidden="1">{#N/A,#N/A,TRUE,"Front";#N/A,#N/A,TRUE,"Simple Letter";#N/A,#N/A,TRUE,"Inside";#N/A,#N/A,TRUE,"Contents";#N/A,#N/A,TRUE,"Basis";#N/A,#N/A,TRUE,"Inclusions";#N/A,#N/A,TRUE,"Exclusions";#N/A,#N/A,TRUE,"Areas";#N/A,#N/A,TRUE,"Summary";#N/A,#N/A,TRUE,"Detail"}</definedName>
    <definedName name="________________________________hp10" localSheetId="14" hidden="1">{#N/A,#N/A,TRUE,"Front";#N/A,#N/A,TRUE,"Simple Letter";#N/A,#N/A,TRUE,"Inside";#N/A,#N/A,TRUE,"Contents";#N/A,#N/A,TRUE,"Basis";#N/A,#N/A,TRUE,"Inclusions";#N/A,#N/A,TRUE,"Exclusions";#N/A,#N/A,TRUE,"Areas";#N/A,#N/A,TRUE,"Summary";#N/A,#N/A,TRUE,"Detail"}</definedName>
    <definedName name="________________________________hp10" localSheetId="21" hidden="1">{#N/A,#N/A,TRUE,"Front";#N/A,#N/A,TRUE,"Simple Letter";#N/A,#N/A,TRUE,"Inside";#N/A,#N/A,TRUE,"Contents";#N/A,#N/A,TRUE,"Basis";#N/A,#N/A,TRUE,"Inclusions";#N/A,#N/A,TRUE,"Exclusions";#N/A,#N/A,TRUE,"Areas";#N/A,#N/A,TRUE,"Summary";#N/A,#N/A,TRUE,"Detail"}</definedName>
    <definedName name="________________________________hp10" localSheetId="22" hidden="1">{#N/A,#N/A,TRUE,"Front";#N/A,#N/A,TRUE,"Simple Letter";#N/A,#N/A,TRUE,"Inside";#N/A,#N/A,TRUE,"Contents";#N/A,#N/A,TRUE,"Basis";#N/A,#N/A,TRUE,"Inclusions";#N/A,#N/A,TRUE,"Exclusions";#N/A,#N/A,TRUE,"Areas";#N/A,#N/A,TRUE,"Summary";#N/A,#N/A,TRUE,"Detail"}</definedName>
    <definedName name="________________________________hp10" localSheetId="3" hidden="1">{#N/A,#N/A,TRUE,"Front";#N/A,#N/A,TRUE,"Simple Letter";#N/A,#N/A,TRUE,"Inside";#N/A,#N/A,TRUE,"Contents";#N/A,#N/A,TRUE,"Basis";#N/A,#N/A,TRUE,"Inclusions";#N/A,#N/A,TRUE,"Exclusions";#N/A,#N/A,TRUE,"Areas";#N/A,#N/A,TRUE,"Summary";#N/A,#N/A,TRUE,"Detail"}</definedName>
    <definedName name="________________________________hp10" localSheetId="12" hidden="1">{#N/A,#N/A,TRUE,"Front";#N/A,#N/A,TRUE,"Simple Letter";#N/A,#N/A,TRUE,"Inside";#N/A,#N/A,TRUE,"Contents";#N/A,#N/A,TRUE,"Basis";#N/A,#N/A,TRUE,"Inclusions";#N/A,#N/A,TRUE,"Exclusions";#N/A,#N/A,TRUE,"Areas";#N/A,#N/A,TRUE,"Summary";#N/A,#N/A,TRUE,"Detail"}</definedName>
    <definedName name="________________________________hp10" localSheetId="9" hidden="1">{#N/A,#N/A,TRUE,"Front";#N/A,#N/A,TRUE,"Simple Letter";#N/A,#N/A,TRUE,"Inside";#N/A,#N/A,TRUE,"Contents";#N/A,#N/A,TRUE,"Basis";#N/A,#N/A,TRUE,"Inclusions";#N/A,#N/A,TRUE,"Exclusions";#N/A,#N/A,TRUE,"Areas";#N/A,#N/A,TRUE,"Summary";#N/A,#N/A,TRUE,"Detail"}</definedName>
    <definedName name="________________________________hp10" localSheetId="6" hidden="1">{#N/A,#N/A,TRUE,"Front";#N/A,#N/A,TRUE,"Simple Letter";#N/A,#N/A,TRUE,"Inside";#N/A,#N/A,TRUE,"Contents";#N/A,#N/A,TRUE,"Basis";#N/A,#N/A,TRUE,"Inclusions";#N/A,#N/A,TRUE,"Exclusions";#N/A,#N/A,TRUE,"Areas";#N/A,#N/A,TRUE,"Summary";#N/A,#N/A,TRUE,"Detail"}</definedName>
    <definedName name="________________________________hp10" localSheetId="23" hidden="1">{#N/A,#N/A,TRUE,"Front";#N/A,#N/A,TRUE,"Simple Letter";#N/A,#N/A,TRUE,"Inside";#N/A,#N/A,TRUE,"Contents";#N/A,#N/A,TRUE,"Basis";#N/A,#N/A,TRUE,"Inclusions";#N/A,#N/A,TRUE,"Exclusions";#N/A,#N/A,TRUE,"Areas";#N/A,#N/A,TRUE,"Summary";#N/A,#N/A,TRUE,"Detail"}</definedName>
    <definedName name="________________________________hp10" localSheetId="24" hidden="1">{#N/A,#N/A,TRUE,"Front";#N/A,#N/A,TRUE,"Simple Letter";#N/A,#N/A,TRUE,"Inside";#N/A,#N/A,TRUE,"Contents";#N/A,#N/A,TRUE,"Basis";#N/A,#N/A,TRUE,"Inclusions";#N/A,#N/A,TRUE,"Exclusions";#N/A,#N/A,TRUE,"Areas";#N/A,#N/A,TRUE,"Summary";#N/A,#N/A,TRUE,"Detail"}</definedName>
    <definedName name="________________________________hp10" hidden="1">{#N/A,#N/A,TRUE,"Front";#N/A,#N/A,TRUE,"Simple Letter";#N/A,#N/A,TRUE,"Inside";#N/A,#N/A,TRUE,"Contents";#N/A,#N/A,TRUE,"Basis";#N/A,#N/A,TRUE,"Inclusions";#N/A,#N/A,TRUE,"Exclusions";#N/A,#N/A,TRUE,"Areas";#N/A,#N/A,TRUE,"Summary";#N/A,#N/A,TRUE,"Detail"}</definedName>
    <definedName name="_______________________________hp10" localSheetId="4" hidden="1">{#N/A,#N/A,TRUE,"Front";#N/A,#N/A,TRUE,"Simple Letter";#N/A,#N/A,TRUE,"Inside";#N/A,#N/A,TRUE,"Contents";#N/A,#N/A,TRUE,"Basis";#N/A,#N/A,TRUE,"Inclusions";#N/A,#N/A,TRUE,"Exclusions";#N/A,#N/A,TRUE,"Areas";#N/A,#N/A,TRUE,"Summary";#N/A,#N/A,TRUE,"Detail"}</definedName>
    <definedName name="_______________________________hp10" localSheetId="7" hidden="1">{#N/A,#N/A,TRUE,"Front";#N/A,#N/A,TRUE,"Simple Letter";#N/A,#N/A,TRUE,"Inside";#N/A,#N/A,TRUE,"Contents";#N/A,#N/A,TRUE,"Basis";#N/A,#N/A,TRUE,"Inclusions";#N/A,#N/A,TRUE,"Exclusions";#N/A,#N/A,TRUE,"Areas";#N/A,#N/A,TRUE,"Summary";#N/A,#N/A,TRUE,"Detail"}</definedName>
    <definedName name="_______________________________hp10" localSheetId="10" hidden="1">{#N/A,#N/A,TRUE,"Front";#N/A,#N/A,TRUE,"Simple Letter";#N/A,#N/A,TRUE,"Inside";#N/A,#N/A,TRUE,"Contents";#N/A,#N/A,TRUE,"Basis";#N/A,#N/A,TRUE,"Inclusions";#N/A,#N/A,TRUE,"Exclusions";#N/A,#N/A,TRUE,"Areas";#N/A,#N/A,TRUE,"Summary";#N/A,#N/A,TRUE,"Detail"}</definedName>
    <definedName name="_______________________________hp10" localSheetId="13" hidden="1">{#N/A,#N/A,TRUE,"Front";#N/A,#N/A,TRUE,"Simple Letter";#N/A,#N/A,TRUE,"Inside";#N/A,#N/A,TRUE,"Contents";#N/A,#N/A,TRUE,"Basis";#N/A,#N/A,TRUE,"Inclusions";#N/A,#N/A,TRUE,"Exclusions";#N/A,#N/A,TRUE,"Areas";#N/A,#N/A,TRUE,"Summary";#N/A,#N/A,TRUE,"Detail"}</definedName>
    <definedName name="_______________________________hp10" localSheetId="5" hidden="1">{#N/A,#N/A,TRUE,"Front";#N/A,#N/A,TRUE,"Simple Letter";#N/A,#N/A,TRUE,"Inside";#N/A,#N/A,TRUE,"Contents";#N/A,#N/A,TRUE,"Basis";#N/A,#N/A,TRUE,"Inclusions";#N/A,#N/A,TRUE,"Exclusions";#N/A,#N/A,TRUE,"Areas";#N/A,#N/A,TRUE,"Summary";#N/A,#N/A,TRUE,"Detail"}</definedName>
    <definedName name="_______________________________hp10" localSheetId="11" hidden="1">{#N/A,#N/A,TRUE,"Front";#N/A,#N/A,TRUE,"Simple Letter";#N/A,#N/A,TRUE,"Inside";#N/A,#N/A,TRUE,"Contents";#N/A,#N/A,TRUE,"Basis";#N/A,#N/A,TRUE,"Inclusions";#N/A,#N/A,TRUE,"Exclusions";#N/A,#N/A,TRUE,"Areas";#N/A,#N/A,TRUE,"Summary";#N/A,#N/A,TRUE,"Detail"}</definedName>
    <definedName name="_______________________________hp10" localSheetId="8" hidden="1">{#N/A,#N/A,TRUE,"Front";#N/A,#N/A,TRUE,"Simple Letter";#N/A,#N/A,TRUE,"Inside";#N/A,#N/A,TRUE,"Contents";#N/A,#N/A,TRUE,"Basis";#N/A,#N/A,TRUE,"Inclusions";#N/A,#N/A,TRUE,"Exclusions";#N/A,#N/A,TRUE,"Areas";#N/A,#N/A,TRUE,"Summary";#N/A,#N/A,TRUE,"Detail"}</definedName>
    <definedName name="_______________________________hp10" localSheetId="14" hidden="1">{#N/A,#N/A,TRUE,"Front";#N/A,#N/A,TRUE,"Simple Letter";#N/A,#N/A,TRUE,"Inside";#N/A,#N/A,TRUE,"Contents";#N/A,#N/A,TRUE,"Basis";#N/A,#N/A,TRUE,"Inclusions";#N/A,#N/A,TRUE,"Exclusions";#N/A,#N/A,TRUE,"Areas";#N/A,#N/A,TRUE,"Summary";#N/A,#N/A,TRUE,"Detail"}</definedName>
    <definedName name="_______________________________hp10" localSheetId="21" hidden="1">{#N/A,#N/A,TRUE,"Front";#N/A,#N/A,TRUE,"Simple Letter";#N/A,#N/A,TRUE,"Inside";#N/A,#N/A,TRUE,"Contents";#N/A,#N/A,TRUE,"Basis";#N/A,#N/A,TRUE,"Inclusions";#N/A,#N/A,TRUE,"Exclusions";#N/A,#N/A,TRUE,"Areas";#N/A,#N/A,TRUE,"Summary";#N/A,#N/A,TRUE,"Detail"}</definedName>
    <definedName name="_______________________________hp10" localSheetId="22" hidden="1">{#N/A,#N/A,TRUE,"Front";#N/A,#N/A,TRUE,"Simple Letter";#N/A,#N/A,TRUE,"Inside";#N/A,#N/A,TRUE,"Contents";#N/A,#N/A,TRUE,"Basis";#N/A,#N/A,TRUE,"Inclusions";#N/A,#N/A,TRUE,"Exclusions";#N/A,#N/A,TRUE,"Areas";#N/A,#N/A,TRUE,"Summary";#N/A,#N/A,TRUE,"Detail"}</definedName>
    <definedName name="_______________________________hp10" localSheetId="3" hidden="1">{#N/A,#N/A,TRUE,"Front";#N/A,#N/A,TRUE,"Simple Letter";#N/A,#N/A,TRUE,"Inside";#N/A,#N/A,TRUE,"Contents";#N/A,#N/A,TRUE,"Basis";#N/A,#N/A,TRUE,"Inclusions";#N/A,#N/A,TRUE,"Exclusions";#N/A,#N/A,TRUE,"Areas";#N/A,#N/A,TRUE,"Summary";#N/A,#N/A,TRUE,"Detail"}</definedName>
    <definedName name="_______________________________hp10" localSheetId="12" hidden="1">{#N/A,#N/A,TRUE,"Front";#N/A,#N/A,TRUE,"Simple Letter";#N/A,#N/A,TRUE,"Inside";#N/A,#N/A,TRUE,"Contents";#N/A,#N/A,TRUE,"Basis";#N/A,#N/A,TRUE,"Inclusions";#N/A,#N/A,TRUE,"Exclusions";#N/A,#N/A,TRUE,"Areas";#N/A,#N/A,TRUE,"Summary";#N/A,#N/A,TRUE,"Detail"}</definedName>
    <definedName name="_______________________________hp10" localSheetId="9" hidden="1">{#N/A,#N/A,TRUE,"Front";#N/A,#N/A,TRUE,"Simple Letter";#N/A,#N/A,TRUE,"Inside";#N/A,#N/A,TRUE,"Contents";#N/A,#N/A,TRUE,"Basis";#N/A,#N/A,TRUE,"Inclusions";#N/A,#N/A,TRUE,"Exclusions";#N/A,#N/A,TRUE,"Areas";#N/A,#N/A,TRUE,"Summary";#N/A,#N/A,TRUE,"Detail"}</definedName>
    <definedName name="_______________________________hp10" localSheetId="6" hidden="1">{#N/A,#N/A,TRUE,"Front";#N/A,#N/A,TRUE,"Simple Letter";#N/A,#N/A,TRUE,"Inside";#N/A,#N/A,TRUE,"Contents";#N/A,#N/A,TRUE,"Basis";#N/A,#N/A,TRUE,"Inclusions";#N/A,#N/A,TRUE,"Exclusions";#N/A,#N/A,TRUE,"Areas";#N/A,#N/A,TRUE,"Summary";#N/A,#N/A,TRUE,"Detail"}</definedName>
    <definedName name="_______________________________hp10" localSheetId="23" hidden="1">{#N/A,#N/A,TRUE,"Front";#N/A,#N/A,TRUE,"Simple Letter";#N/A,#N/A,TRUE,"Inside";#N/A,#N/A,TRUE,"Contents";#N/A,#N/A,TRUE,"Basis";#N/A,#N/A,TRUE,"Inclusions";#N/A,#N/A,TRUE,"Exclusions";#N/A,#N/A,TRUE,"Areas";#N/A,#N/A,TRUE,"Summary";#N/A,#N/A,TRUE,"Detail"}</definedName>
    <definedName name="_______________________________hp10" localSheetId="24" hidden="1">{#N/A,#N/A,TRUE,"Front";#N/A,#N/A,TRUE,"Simple Letter";#N/A,#N/A,TRUE,"Inside";#N/A,#N/A,TRUE,"Contents";#N/A,#N/A,TRUE,"Basis";#N/A,#N/A,TRUE,"Inclusions";#N/A,#N/A,TRUE,"Exclusions";#N/A,#N/A,TRUE,"Areas";#N/A,#N/A,TRUE,"Summary";#N/A,#N/A,TRUE,"Detail"}</definedName>
    <definedName name="_______________________________hp10" hidden="1">{#N/A,#N/A,TRUE,"Front";#N/A,#N/A,TRUE,"Simple Letter";#N/A,#N/A,TRUE,"Inside";#N/A,#N/A,TRUE,"Contents";#N/A,#N/A,TRUE,"Basis";#N/A,#N/A,TRUE,"Inclusions";#N/A,#N/A,TRUE,"Exclusions";#N/A,#N/A,TRUE,"Areas";#N/A,#N/A,TRUE,"Summary";#N/A,#N/A,TRUE,"Detail"}</definedName>
    <definedName name="_____________________________hp10" localSheetId="4" hidden="1">{#N/A,#N/A,TRUE,"Front";#N/A,#N/A,TRUE,"Simple Letter";#N/A,#N/A,TRUE,"Inside";#N/A,#N/A,TRUE,"Contents";#N/A,#N/A,TRUE,"Basis";#N/A,#N/A,TRUE,"Inclusions";#N/A,#N/A,TRUE,"Exclusions";#N/A,#N/A,TRUE,"Areas";#N/A,#N/A,TRUE,"Summary";#N/A,#N/A,TRUE,"Detail"}</definedName>
    <definedName name="_____________________________hp10" localSheetId="7" hidden="1">{#N/A,#N/A,TRUE,"Front";#N/A,#N/A,TRUE,"Simple Letter";#N/A,#N/A,TRUE,"Inside";#N/A,#N/A,TRUE,"Contents";#N/A,#N/A,TRUE,"Basis";#N/A,#N/A,TRUE,"Inclusions";#N/A,#N/A,TRUE,"Exclusions";#N/A,#N/A,TRUE,"Areas";#N/A,#N/A,TRUE,"Summary";#N/A,#N/A,TRUE,"Detail"}</definedName>
    <definedName name="_____________________________hp10" localSheetId="10" hidden="1">{#N/A,#N/A,TRUE,"Front";#N/A,#N/A,TRUE,"Simple Letter";#N/A,#N/A,TRUE,"Inside";#N/A,#N/A,TRUE,"Contents";#N/A,#N/A,TRUE,"Basis";#N/A,#N/A,TRUE,"Inclusions";#N/A,#N/A,TRUE,"Exclusions";#N/A,#N/A,TRUE,"Areas";#N/A,#N/A,TRUE,"Summary";#N/A,#N/A,TRUE,"Detail"}</definedName>
    <definedName name="_____________________________hp10" localSheetId="13" hidden="1">{#N/A,#N/A,TRUE,"Front";#N/A,#N/A,TRUE,"Simple Letter";#N/A,#N/A,TRUE,"Inside";#N/A,#N/A,TRUE,"Contents";#N/A,#N/A,TRUE,"Basis";#N/A,#N/A,TRUE,"Inclusions";#N/A,#N/A,TRUE,"Exclusions";#N/A,#N/A,TRUE,"Areas";#N/A,#N/A,TRUE,"Summary";#N/A,#N/A,TRUE,"Detail"}</definedName>
    <definedName name="_____________________________hp10" localSheetId="5" hidden="1">{#N/A,#N/A,TRUE,"Front";#N/A,#N/A,TRUE,"Simple Letter";#N/A,#N/A,TRUE,"Inside";#N/A,#N/A,TRUE,"Contents";#N/A,#N/A,TRUE,"Basis";#N/A,#N/A,TRUE,"Inclusions";#N/A,#N/A,TRUE,"Exclusions";#N/A,#N/A,TRUE,"Areas";#N/A,#N/A,TRUE,"Summary";#N/A,#N/A,TRUE,"Detail"}</definedName>
    <definedName name="_____________________________hp10" localSheetId="11" hidden="1">{#N/A,#N/A,TRUE,"Front";#N/A,#N/A,TRUE,"Simple Letter";#N/A,#N/A,TRUE,"Inside";#N/A,#N/A,TRUE,"Contents";#N/A,#N/A,TRUE,"Basis";#N/A,#N/A,TRUE,"Inclusions";#N/A,#N/A,TRUE,"Exclusions";#N/A,#N/A,TRUE,"Areas";#N/A,#N/A,TRUE,"Summary";#N/A,#N/A,TRUE,"Detail"}</definedName>
    <definedName name="_____________________________hp10" localSheetId="8" hidden="1">{#N/A,#N/A,TRUE,"Front";#N/A,#N/A,TRUE,"Simple Letter";#N/A,#N/A,TRUE,"Inside";#N/A,#N/A,TRUE,"Contents";#N/A,#N/A,TRUE,"Basis";#N/A,#N/A,TRUE,"Inclusions";#N/A,#N/A,TRUE,"Exclusions";#N/A,#N/A,TRUE,"Areas";#N/A,#N/A,TRUE,"Summary";#N/A,#N/A,TRUE,"Detail"}</definedName>
    <definedName name="_____________________________hp10" localSheetId="14" hidden="1">{#N/A,#N/A,TRUE,"Front";#N/A,#N/A,TRUE,"Simple Letter";#N/A,#N/A,TRUE,"Inside";#N/A,#N/A,TRUE,"Contents";#N/A,#N/A,TRUE,"Basis";#N/A,#N/A,TRUE,"Inclusions";#N/A,#N/A,TRUE,"Exclusions";#N/A,#N/A,TRUE,"Areas";#N/A,#N/A,TRUE,"Summary";#N/A,#N/A,TRUE,"Detail"}</definedName>
    <definedName name="_____________________________hp10" localSheetId="21" hidden="1">{#N/A,#N/A,TRUE,"Front";#N/A,#N/A,TRUE,"Simple Letter";#N/A,#N/A,TRUE,"Inside";#N/A,#N/A,TRUE,"Contents";#N/A,#N/A,TRUE,"Basis";#N/A,#N/A,TRUE,"Inclusions";#N/A,#N/A,TRUE,"Exclusions";#N/A,#N/A,TRUE,"Areas";#N/A,#N/A,TRUE,"Summary";#N/A,#N/A,TRUE,"Detail"}</definedName>
    <definedName name="_____________________________hp10" localSheetId="22" hidden="1">{#N/A,#N/A,TRUE,"Front";#N/A,#N/A,TRUE,"Simple Letter";#N/A,#N/A,TRUE,"Inside";#N/A,#N/A,TRUE,"Contents";#N/A,#N/A,TRUE,"Basis";#N/A,#N/A,TRUE,"Inclusions";#N/A,#N/A,TRUE,"Exclusions";#N/A,#N/A,TRUE,"Areas";#N/A,#N/A,TRUE,"Summary";#N/A,#N/A,TRUE,"Detail"}</definedName>
    <definedName name="_____________________________hp10" localSheetId="3" hidden="1">{#N/A,#N/A,TRUE,"Front";#N/A,#N/A,TRUE,"Simple Letter";#N/A,#N/A,TRUE,"Inside";#N/A,#N/A,TRUE,"Contents";#N/A,#N/A,TRUE,"Basis";#N/A,#N/A,TRUE,"Inclusions";#N/A,#N/A,TRUE,"Exclusions";#N/A,#N/A,TRUE,"Areas";#N/A,#N/A,TRUE,"Summary";#N/A,#N/A,TRUE,"Detail"}</definedName>
    <definedName name="_____________________________hp10" localSheetId="12" hidden="1">{#N/A,#N/A,TRUE,"Front";#N/A,#N/A,TRUE,"Simple Letter";#N/A,#N/A,TRUE,"Inside";#N/A,#N/A,TRUE,"Contents";#N/A,#N/A,TRUE,"Basis";#N/A,#N/A,TRUE,"Inclusions";#N/A,#N/A,TRUE,"Exclusions";#N/A,#N/A,TRUE,"Areas";#N/A,#N/A,TRUE,"Summary";#N/A,#N/A,TRUE,"Detail"}</definedName>
    <definedName name="_____________________________hp10" localSheetId="9" hidden="1">{#N/A,#N/A,TRUE,"Front";#N/A,#N/A,TRUE,"Simple Letter";#N/A,#N/A,TRUE,"Inside";#N/A,#N/A,TRUE,"Contents";#N/A,#N/A,TRUE,"Basis";#N/A,#N/A,TRUE,"Inclusions";#N/A,#N/A,TRUE,"Exclusions";#N/A,#N/A,TRUE,"Areas";#N/A,#N/A,TRUE,"Summary";#N/A,#N/A,TRUE,"Detail"}</definedName>
    <definedName name="_____________________________hp10" localSheetId="6" hidden="1">{#N/A,#N/A,TRUE,"Front";#N/A,#N/A,TRUE,"Simple Letter";#N/A,#N/A,TRUE,"Inside";#N/A,#N/A,TRUE,"Contents";#N/A,#N/A,TRUE,"Basis";#N/A,#N/A,TRUE,"Inclusions";#N/A,#N/A,TRUE,"Exclusions";#N/A,#N/A,TRUE,"Areas";#N/A,#N/A,TRUE,"Summary";#N/A,#N/A,TRUE,"Detail"}</definedName>
    <definedName name="_____________________________hp10" localSheetId="23" hidden="1">{#N/A,#N/A,TRUE,"Front";#N/A,#N/A,TRUE,"Simple Letter";#N/A,#N/A,TRUE,"Inside";#N/A,#N/A,TRUE,"Contents";#N/A,#N/A,TRUE,"Basis";#N/A,#N/A,TRUE,"Inclusions";#N/A,#N/A,TRUE,"Exclusions";#N/A,#N/A,TRUE,"Areas";#N/A,#N/A,TRUE,"Summary";#N/A,#N/A,TRUE,"Detail"}</definedName>
    <definedName name="_____________________________hp10" localSheetId="24" hidden="1">{#N/A,#N/A,TRUE,"Front";#N/A,#N/A,TRUE,"Simple Letter";#N/A,#N/A,TRUE,"Inside";#N/A,#N/A,TRUE,"Contents";#N/A,#N/A,TRUE,"Basis";#N/A,#N/A,TRUE,"Inclusions";#N/A,#N/A,TRUE,"Exclusions";#N/A,#N/A,TRUE,"Areas";#N/A,#N/A,TRUE,"Summary";#N/A,#N/A,TRUE,"Detail"}</definedName>
    <definedName name="_____________________________hp10" hidden="1">{#N/A,#N/A,TRUE,"Front";#N/A,#N/A,TRUE,"Simple Letter";#N/A,#N/A,TRUE,"Inside";#N/A,#N/A,TRUE,"Contents";#N/A,#N/A,TRUE,"Basis";#N/A,#N/A,TRUE,"Inclusions";#N/A,#N/A,TRUE,"Exclusions";#N/A,#N/A,TRUE,"Areas";#N/A,#N/A,TRUE,"Summary";#N/A,#N/A,TRUE,"Detail"}</definedName>
    <definedName name="___________________________hp10" localSheetId="4" hidden="1">{#N/A,#N/A,TRUE,"Front";#N/A,#N/A,TRUE,"Simple Letter";#N/A,#N/A,TRUE,"Inside";#N/A,#N/A,TRUE,"Contents";#N/A,#N/A,TRUE,"Basis";#N/A,#N/A,TRUE,"Inclusions";#N/A,#N/A,TRUE,"Exclusions";#N/A,#N/A,TRUE,"Areas";#N/A,#N/A,TRUE,"Summary";#N/A,#N/A,TRUE,"Detail"}</definedName>
    <definedName name="___________________________hp10" localSheetId="7" hidden="1">{#N/A,#N/A,TRUE,"Front";#N/A,#N/A,TRUE,"Simple Letter";#N/A,#N/A,TRUE,"Inside";#N/A,#N/A,TRUE,"Contents";#N/A,#N/A,TRUE,"Basis";#N/A,#N/A,TRUE,"Inclusions";#N/A,#N/A,TRUE,"Exclusions";#N/A,#N/A,TRUE,"Areas";#N/A,#N/A,TRUE,"Summary";#N/A,#N/A,TRUE,"Detail"}</definedName>
    <definedName name="___________________________hp10" localSheetId="10" hidden="1">{#N/A,#N/A,TRUE,"Front";#N/A,#N/A,TRUE,"Simple Letter";#N/A,#N/A,TRUE,"Inside";#N/A,#N/A,TRUE,"Contents";#N/A,#N/A,TRUE,"Basis";#N/A,#N/A,TRUE,"Inclusions";#N/A,#N/A,TRUE,"Exclusions";#N/A,#N/A,TRUE,"Areas";#N/A,#N/A,TRUE,"Summary";#N/A,#N/A,TRUE,"Detail"}</definedName>
    <definedName name="___________________________hp10" localSheetId="13" hidden="1">{#N/A,#N/A,TRUE,"Front";#N/A,#N/A,TRUE,"Simple Letter";#N/A,#N/A,TRUE,"Inside";#N/A,#N/A,TRUE,"Contents";#N/A,#N/A,TRUE,"Basis";#N/A,#N/A,TRUE,"Inclusions";#N/A,#N/A,TRUE,"Exclusions";#N/A,#N/A,TRUE,"Areas";#N/A,#N/A,TRUE,"Summary";#N/A,#N/A,TRUE,"Detail"}</definedName>
    <definedName name="___________________________hp10" localSheetId="5" hidden="1">{#N/A,#N/A,TRUE,"Front";#N/A,#N/A,TRUE,"Simple Letter";#N/A,#N/A,TRUE,"Inside";#N/A,#N/A,TRUE,"Contents";#N/A,#N/A,TRUE,"Basis";#N/A,#N/A,TRUE,"Inclusions";#N/A,#N/A,TRUE,"Exclusions";#N/A,#N/A,TRUE,"Areas";#N/A,#N/A,TRUE,"Summary";#N/A,#N/A,TRUE,"Detail"}</definedName>
    <definedName name="___________________________hp10" localSheetId="11" hidden="1">{#N/A,#N/A,TRUE,"Front";#N/A,#N/A,TRUE,"Simple Letter";#N/A,#N/A,TRUE,"Inside";#N/A,#N/A,TRUE,"Contents";#N/A,#N/A,TRUE,"Basis";#N/A,#N/A,TRUE,"Inclusions";#N/A,#N/A,TRUE,"Exclusions";#N/A,#N/A,TRUE,"Areas";#N/A,#N/A,TRUE,"Summary";#N/A,#N/A,TRUE,"Detail"}</definedName>
    <definedName name="___________________________hp10" localSheetId="8" hidden="1">{#N/A,#N/A,TRUE,"Front";#N/A,#N/A,TRUE,"Simple Letter";#N/A,#N/A,TRUE,"Inside";#N/A,#N/A,TRUE,"Contents";#N/A,#N/A,TRUE,"Basis";#N/A,#N/A,TRUE,"Inclusions";#N/A,#N/A,TRUE,"Exclusions";#N/A,#N/A,TRUE,"Areas";#N/A,#N/A,TRUE,"Summary";#N/A,#N/A,TRUE,"Detail"}</definedName>
    <definedName name="___________________________hp10" localSheetId="14" hidden="1">{#N/A,#N/A,TRUE,"Front";#N/A,#N/A,TRUE,"Simple Letter";#N/A,#N/A,TRUE,"Inside";#N/A,#N/A,TRUE,"Contents";#N/A,#N/A,TRUE,"Basis";#N/A,#N/A,TRUE,"Inclusions";#N/A,#N/A,TRUE,"Exclusions";#N/A,#N/A,TRUE,"Areas";#N/A,#N/A,TRUE,"Summary";#N/A,#N/A,TRUE,"Detail"}</definedName>
    <definedName name="___________________________hp10" localSheetId="21" hidden="1">{#N/A,#N/A,TRUE,"Front";#N/A,#N/A,TRUE,"Simple Letter";#N/A,#N/A,TRUE,"Inside";#N/A,#N/A,TRUE,"Contents";#N/A,#N/A,TRUE,"Basis";#N/A,#N/A,TRUE,"Inclusions";#N/A,#N/A,TRUE,"Exclusions";#N/A,#N/A,TRUE,"Areas";#N/A,#N/A,TRUE,"Summary";#N/A,#N/A,TRUE,"Detail"}</definedName>
    <definedName name="___________________________hp10" localSheetId="22" hidden="1">{#N/A,#N/A,TRUE,"Front";#N/A,#N/A,TRUE,"Simple Letter";#N/A,#N/A,TRUE,"Inside";#N/A,#N/A,TRUE,"Contents";#N/A,#N/A,TRUE,"Basis";#N/A,#N/A,TRUE,"Inclusions";#N/A,#N/A,TRUE,"Exclusions";#N/A,#N/A,TRUE,"Areas";#N/A,#N/A,TRUE,"Summary";#N/A,#N/A,TRUE,"Detail"}</definedName>
    <definedName name="___________________________hp10" localSheetId="3" hidden="1">{#N/A,#N/A,TRUE,"Front";#N/A,#N/A,TRUE,"Simple Letter";#N/A,#N/A,TRUE,"Inside";#N/A,#N/A,TRUE,"Contents";#N/A,#N/A,TRUE,"Basis";#N/A,#N/A,TRUE,"Inclusions";#N/A,#N/A,TRUE,"Exclusions";#N/A,#N/A,TRUE,"Areas";#N/A,#N/A,TRUE,"Summary";#N/A,#N/A,TRUE,"Detail"}</definedName>
    <definedName name="___________________________hp10" localSheetId="12" hidden="1">{#N/A,#N/A,TRUE,"Front";#N/A,#N/A,TRUE,"Simple Letter";#N/A,#N/A,TRUE,"Inside";#N/A,#N/A,TRUE,"Contents";#N/A,#N/A,TRUE,"Basis";#N/A,#N/A,TRUE,"Inclusions";#N/A,#N/A,TRUE,"Exclusions";#N/A,#N/A,TRUE,"Areas";#N/A,#N/A,TRUE,"Summary";#N/A,#N/A,TRUE,"Detail"}</definedName>
    <definedName name="___________________________hp10" localSheetId="9" hidden="1">{#N/A,#N/A,TRUE,"Front";#N/A,#N/A,TRUE,"Simple Letter";#N/A,#N/A,TRUE,"Inside";#N/A,#N/A,TRUE,"Contents";#N/A,#N/A,TRUE,"Basis";#N/A,#N/A,TRUE,"Inclusions";#N/A,#N/A,TRUE,"Exclusions";#N/A,#N/A,TRUE,"Areas";#N/A,#N/A,TRUE,"Summary";#N/A,#N/A,TRUE,"Detail"}</definedName>
    <definedName name="___________________________hp10" localSheetId="6" hidden="1">{#N/A,#N/A,TRUE,"Front";#N/A,#N/A,TRUE,"Simple Letter";#N/A,#N/A,TRUE,"Inside";#N/A,#N/A,TRUE,"Contents";#N/A,#N/A,TRUE,"Basis";#N/A,#N/A,TRUE,"Inclusions";#N/A,#N/A,TRUE,"Exclusions";#N/A,#N/A,TRUE,"Areas";#N/A,#N/A,TRUE,"Summary";#N/A,#N/A,TRUE,"Detail"}</definedName>
    <definedName name="___________________________hp10" localSheetId="23" hidden="1">{#N/A,#N/A,TRUE,"Front";#N/A,#N/A,TRUE,"Simple Letter";#N/A,#N/A,TRUE,"Inside";#N/A,#N/A,TRUE,"Contents";#N/A,#N/A,TRUE,"Basis";#N/A,#N/A,TRUE,"Inclusions";#N/A,#N/A,TRUE,"Exclusions";#N/A,#N/A,TRUE,"Areas";#N/A,#N/A,TRUE,"Summary";#N/A,#N/A,TRUE,"Detail"}</definedName>
    <definedName name="___________________________hp10" localSheetId="24" hidden="1">{#N/A,#N/A,TRUE,"Front";#N/A,#N/A,TRUE,"Simple Letter";#N/A,#N/A,TRUE,"Inside";#N/A,#N/A,TRUE,"Contents";#N/A,#N/A,TRUE,"Basis";#N/A,#N/A,TRUE,"Inclusions";#N/A,#N/A,TRUE,"Exclusions";#N/A,#N/A,TRUE,"Areas";#N/A,#N/A,TRUE,"Summary";#N/A,#N/A,TRUE,"Detail"}</definedName>
    <definedName name="___________________________hp10" hidden="1">{#N/A,#N/A,TRUE,"Front";#N/A,#N/A,TRUE,"Simple Letter";#N/A,#N/A,TRUE,"Inside";#N/A,#N/A,TRUE,"Contents";#N/A,#N/A,TRUE,"Basis";#N/A,#N/A,TRUE,"Inclusions";#N/A,#N/A,TRUE,"Exclusions";#N/A,#N/A,TRUE,"Areas";#N/A,#N/A,TRUE,"Summary";#N/A,#N/A,TRUE,"Detail"}</definedName>
    <definedName name="_________________________hp10" localSheetId="4" hidden="1">{#N/A,#N/A,TRUE,"Front";#N/A,#N/A,TRUE,"Simple Letter";#N/A,#N/A,TRUE,"Inside";#N/A,#N/A,TRUE,"Contents";#N/A,#N/A,TRUE,"Basis";#N/A,#N/A,TRUE,"Inclusions";#N/A,#N/A,TRUE,"Exclusions";#N/A,#N/A,TRUE,"Areas";#N/A,#N/A,TRUE,"Summary";#N/A,#N/A,TRUE,"Detail"}</definedName>
    <definedName name="_________________________hp10" localSheetId="7" hidden="1">{#N/A,#N/A,TRUE,"Front";#N/A,#N/A,TRUE,"Simple Letter";#N/A,#N/A,TRUE,"Inside";#N/A,#N/A,TRUE,"Contents";#N/A,#N/A,TRUE,"Basis";#N/A,#N/A,TRUE,"Inclusions";#N/A,#N/A,TRUE,"Exclusions";#N/A,#N/A,TRUE,"Areas";#N/A,#N/A,TRUE,"Summary";#N/A,#N/A,TRUE,"Detail"}</definedName>
    <definedName name="_________________________hp10" localSheetId="10" hidden="1">{#N/A,#N/A,TRUE,"Front";#N/A,#N/A,TRUE,"Simple Letter";#N/A,#N/A,TRUE,"Inside";#N/A,#N/A,TRUE,"Contents";#N/A,#N/A,TRUE,"Basis";#N/A,#N/A,TRUE,"Inclusions";#N/A,#N/A,TRUE,"Exclusions";#N/A,#N/A,TRUE,"Areas";#N/A,#N/A,TRUE,"Summary";#N/A,#N/A,TRUE,"Detail"}</definedName>
    <definedName name="_________________________hp10" localSheetId="13" hidden="1">{#N/A,#N/A,TRUE,"Front";#N/A,#N/A,TRUE,"Simple Letter";#N/A,#N/A,TRUE,"Inside";#N/A,#N/A,TRUE,"Contents";#N/A,#N/A,TRUE,"Basis";#N/A,#N/A,TRUE,"Inclusions";#N/A,#N/A,TRUE,"Exclusions";#N/A,#N/A,TRUE,"Areas";#N/A,#N/A,TRUE,"Summary";#N/A,#N/A,TRUE,"Detail"}</definedName>
    <definedName name="_________________________hp10" localSheetId="5" hidden="1">{#N/A,#N/A,TRUE,"Front";#N/A,#N/A,TRUE,"Simple Letter";#N/A,#N/A,TRUE,"Inside";#N/A,#N/A,TRUE,"Contents";#N/A,#N/A,TRUE,"Basis";#N/A,#N/A,TRUE,"Inclusions";#N/A,#N/A,TRUE,"Exclusions";#N/A,#N/A,TRUE,"Areas";#N/A,#N/A,TRUE,"Summary";#N/A,#N/A,TRUE,"Detail"}</definedName>
    <definedName name="_________________________hp10" localSheetId="11" hidden="1">{#N/A,#N/A,TRUE,"Front";#N/A,#N/A,TRUE,"Simple Letter";#N/A,#N/A,TRUE,"Inside";#N/A,#N/A,TRUE,"Contents";#N/A,#N/A,TRUE,"Basis";#N/A,#N/A,TRUE,"Inclusions";#N/A,#N/A,TRUE,"Exclusions";#N/A,#N/A,TRUE,"Areas";#N/A,#N/A,TRUE,"Summary";#N/A,#N/A,TRUE,"Detail"}</definedName>
    <definedName name="_________________________hp10" localSheetId="8" hidden="1">{#N/A,#N/A,TRUE,"Front";#N/A,#N/A,TRUE,"Simple Letter";#N/A,#N/A,TRUE,"Inside";#N/A,#N/A,TRUE,"Contents";#N/A,#N/A,TRUE,"Basis";#N/A,#N/A,TRUE,"Inclusions";#N/A,#N/A,TRUE,"Exclusions";#N/A,#N/A,TRUE,"Areas";#N/A,#N/A,TRUE,"Summary";#N/A,#N/A,TRUE,"Detail"}</definedName>
    <definedName name="_________________________hp10" localSheetId="14" hidden="1">{#N/A,#N/A,TRUE,"Front";#N/A,#N/A,TRUE,"Simple Letter";#N/A,#N/A,TRUE,"Inside";#N/A,#N/A,TRUE,"Contents";#N/A,#N/A,TRUE,"Basis";#N/A,#N/A,TRUE,"Inclusions";#N/A,#N/A,TRUE,"Exclusions";#N/A,#N/A,TRUE,"Areas";#N/A,#N/A,TRUE,"Summary";#N/A,#N/A,TRUE,"Detail"}</definedName>
    <definedName name="_________________________hp10" localSheetId="21" hidden="1">{#N/A,#N/A,TRUE,"Front";#N/A,#N/A,TRUE,"Simple Letter";#N/A,#N/A,TRUE,"Inside";#N/A,#N/A,TRUE,"Contents";#N/A,#N/A,TRUE,"Basis";#N/A,#N/A,TRUE,"Inclusions";#N/A,#N/A,TRUE,"Exclusions";#N/A,#N/A,TRUE,"Areas";#N/A,#N/A,TRUE,"Summary";#N/A,#N/A,TRUE,"Detail"}</definedName>
    <definedName name="_________________________hp10" localSheetId="22" hidden="1">{#N/A,#N/A,TRUE,"Front";#N/A,#N/A,TRUE,"Simple Letter";#N/A,#N/A,TRUE,"Inside";#N/A,#N/A,TRUE,"Contents";#N/A,#N/A,TRUE,"Basis";#N/A,#N/A,TRUE,"Inclusions";#N/A,#N/A,TRUE,"Exclusions";#N/A,#N/A,TRUE,"Areas";#N/A,#N/A,TRUE,"Summary";#N/A,#N/A,TRUE,"Detail"}</definedName>
    <definedName name="_________________________hp10" localSheetId="3" hidden="1">{#N/A,#N/A,TRUE,"Front";#N/A,#N/A,TRUE,"Simple Letter";#N/A,#N/A,TRUE,"Inside";#N/A,#N/A,TRUE,"Contents";#N/A,#N/A,TRUE,"Basis";#N/A,#N/A,TRUE,"Inclusions";#N/A,#N/A,TRUE,"Exclusions";#N/A,#N/A,TRUE,"Areas";#N/A,#N/A,TRUE,"Summary";#N/A,#N/A,TRUE,"Detail"}</definedName>
    <definedName name="_________________________hp10" localSheetId="12" hidden="1">{#N/A,#N/A,TRUE,"Front";#N/A,#N/A,TRUE,"Simple Letter";#N/A,#N/A,TRUE,"Inside";#N/A,#N/A,TRUE,"Contents";#N/A,#N/A,TRUE,"Basis";#N/A,#N/A,TRUE,"Inclusions";#N/A,#N/A,TRUE,"Exclusions";#N/A,#N/A,TRUE,"Areas";#N/A,#N/A,TRUE,"Summary";#N/A,#N/A,TRUE,"Detail"}</definedName>
    <definedName name="_________________________hp10" localSheetId="9" hidden="1">{#N/A,#N/A,TRUE,"Front";#N/A,#N/A,TRUE,"Simple Letter";#N/A,#N/A,TRUE,"Inside";#N/A,#N/A,TRUE,"Contents";#N/A,#N/A,TRUE,"Basis";#N/A,#N/A,TRUE,"Inclusions";#N/A,#N/A,TRUE,"Exclusions";#N/A,#N/A,TRUE,"Areas";#N/A,#N/A,TRUE,"Summary";#N/A,#N/A,TRUE,"Detail"}</definedName>
    <definedName name="_________________________hp10" localSheetId="6" hidden="1">{#N/A,#N/A,TRUE,"Front";#N/A,#N/A,TRUE,"Simple Letter";#N/A,#N/A,TRUE,"Inside";#N/A,#N/A,TRUE,"Contents";#N/A,#N/A,TRUE,"Basis";#N/A,#N/A,TRUE,"Inclusions";#N/A,#N/A,TRUE,"Exclusions";#N/A,#N/A,TRUE,"Areas";#N/A,#N/A,TRUE,"Summary";#N/A,#N/A,TRUE,"Detail"}</definedName>
    <definedName name="_________________________hp10" localSheetId="23" hidden="1">{#N/A,#N/A,TRUE,"Front";#N/A,#N/A,TRUE,"Simple Letter";#N/A,#N/A,TRUE,"Inside";#N/A,#N/A,TRUE,"Contents";#N/A,#N/A,TRUE,"Basis";#N/A,#N/A,TRUE,"Inclusions";#N/A,#N/A,TRUE,"Exclusions";#N/A,#N/A,TRUE,"Areas";#N/A,#N/A,TRUE,"Summary";#N/A,#N/A,TRUE,"Detail"}</definedName>
    <definedName name="_________________________hp10" localSheetId="24" hidden="1">{#N/A,#N/A,TRUE,"Front";#N/A,#N/A,TRUE,"Simple Letter";#N/A,#N/A,TRUE,"Inside";#N/A,#N/A,TRUE,"Contents";#N/A,#N/A,TRUE,"Basis";#N/A,#N/A,TRUE,"Inclusions";#N/A,#N/A,TRUE,"Exclusions";#N/A,#N/A,TRUE,"Areas";#N/A,#N/A,TRUE,"Summary";#N/A,#N/A,TRUE,"Detail"}</definedName>
    <definedName name="_________________________hp10" hidden="1">{#N/A,#N/A,TRUE,"Front";#N/A,#N/A,TRUE,"Simple Letter";#N/A,#N/A,TRUE,"Inside";#N/A,#N/A,TRUE,"Contents";#N/A,#N/A,TRUE,"Basis";#N/A,#N/A,TRUE,"Inclusions";#N/A,#N/A,TRUE,"Exclusions";#N/A,#N/A,TRUE,"Areas";#N/A,#N/A,TRUE,"Summary";#N/A,#N/A,TRUE,"Detail"}</definedName>
    <definedName name="________________________hp10" localSheetId="4" hidden="1">{#N/A,#N/A,TRUE,"Front";#N/A,#N/A,TRUE,"Simple Letter";#N/A,#N/A,TRUE,"Inside";#N/A,#N/A,TRUE,"Contents";#N/A,#N/A,TRUE,"Basis";#N/A,#N/A,TRUE,"Inclusions";#N/A,#N/A,TRUE,"Exclusions";#N/A,#N/A,TRUE,"Areas";#N/A,#N/A,TRUE,"Summary";#N/A,#N/A,TRUE,"Detail"}</definedName>
    <definedName name="________________________hp10" localSheetId="7" hidden="1">{#N/A,#N/A,TRUE,"Front";#N/A,#N/A,TRUE,"Simple Letter";#N/A,#N/A,TRUE,"Inside";#N/A,#N/A,TRUE,"Contents";#N/A,#N/A,TRUE,"Basis";#N/A,#N/A,TRUE,"Inclusions";#N/A,#N/A,TRUE,"Exclusions";#N/A,#N/A,TRUE,"Areas";#N/A,#N/A,TRUE,"Summary";#N/A,#N/A,TRUE,"Detail"}</definedName>
    <definedName name="________________________hp10" localSheetId="10" hidden="1">{#N/A,#N/A,TRUE,"Front";#N/A,#N/A,TRUE,"Simple Letter";#N/A,#N/A,TRUE,"Inside";#N/A,#N/A,TRUE,"Contents";#N/A,#N/A,TRUE,"Basis";#N/A,#N/A,TRUE,"Inclusions";#N/A,#N/A,TRUE,"Exclusions";#N/A,#N/A,TRUE,"Areas";#N/A,#N/A,TRUE,"Summary";#N/A,#N/A,TRUE,"Detail"}</definedName>
    <definedName name="________________________hp10" localSheetId="13" hidden="1">{#N/A,#N/A,TRUE,"Front";#N/A,#N/A,TRUE,"Simple Letter";#N/A,#N/A,TRUE,"Inside";#N/A,#N/A,TRUE,"Contents";#N/A,#N/A,TRUE,"Basis";#N/A,#N/A,TRUE,"Inclusions";#N/A,#N/A,TRUE,"Exclusions";#N/A,#N/A,TRUE,"Areas";#N/A,#N/A,TRUE,"Summary";#N/A,#N/A,TRUE,"Detail"}</definedName>
    <definedName name="________________________hp10" localSheetId="5" hidden="1">{#N/A,#N/A,TRUE,"Front";#N/A,#N/A,TRUE,"Simple Letter";#N/A,#N/A,TRUE,"Inside";#N/A,#N/A,TRUE,"Contents";#N/A,#N/A,TRUE,"Basis";#N/A,#N/A,TRUE,"Inclusions";#N/A,#N/A,TRUE,"Exclusions";#N/A,#N/A,TRUE,"Areas";#N/A,#N/A,TRUE,"Summary";#N/A,#N/A,TRUE,"Detail"}</definedName>
    <definedName name="________________________hp10" localSheetId="11" hidden="1">{#N/A,#N/A,TRUE,"Front";#N/A,#N/A,TRUE,"Simple Letter";#N/A,#N/A,TRUE,"Inside";#N/A,#N/A,TRUE,"Contents";#N/A,#N/A,TRUE,"Basis";#N/A,#N/A,TRUE,"Inclusions";#N/A,#N/A,TRUE,"Exclusions";#N/A,#N/A,TRUE,"Areas";#N/A,#N/A,TRUE,"Summary";#N/A,#N/A,TRUE,"Detail"}</definedName>
    <definedName name="________________________hp10" localSheetId="8" hidden="1">{#N/A,#N/A,TRUE,"Front";#N/A,#N/A,TRUE,"Simple Letter";#N/A,#N/A,TRUE,"Inside";#N/A,#N/A,TRUE,"Contents";#N/A,#N/A,TRUE,"Basis";#N/A,#N/A,TRUE,"Inclusions";#N/A,#N/A,TRUE,"Exclusions";#N/A,#N/A,TRUE,"Areas";#N/A,#N/A,TRUE,"Summary";#N/A,#N/A,TRUE,"Detail"}</definedName>
    <definedName name="________________________hp10" localSheetId="14" hidden="1">{#N/A,#N/A,TRUE,"Front";#N/A,#N/A,TRUE,"Simple Letter";#N/A,#N/A,TRUE,"Inside";#N/A,#N/A,TRUE,"Contents";#N/A,#N/A,TRUE,"Basis";#N/A,#N/A,TRUE,"Inclusions";#N/A,#N/A,TRUE,"Exclusions";#N/A,#N/A,TRUE,"Areas";#N/A,#N/A,TRUE,"Summary";#N/A,#N/A,TRUE,"Detail"}</definedName>
    <definedName name="________________________hp10" localSheetId="21" hidden="1">{#N/A,#N/A,TRUE,"Front";#N/A,#N/A,TRUE,"Simple Letter";#N/A,#N/A,TRUE,"Inside";#N/A,#N/A,TRUE,"Contents";#N/A,#N/A,TRUE,"Basis";#N/A,#N/A,TRUE,"Inclusions";#N/A,#N/A,TRUE,"Exclusions";#N/A,#N/A,TRUE,"Areas";#N/A,#N/A,TRUE,"Summary";#N/A,#N/A,TRUE,"Detail"}</definedName>
    <definedName name="________________________hp10" localSheetId="22" hidden="1">{#N/A,#N/A,TRUE,"Front";#N/A,#N/A,TRUE,"Simple Letter";#N/A,#N/A,TRUE,"Inside";#N/A,#N/A,TRUE,"Contents";#N/A,#N/A,TRUE,"Basis";#N/A,#N/A,TRUE,"Inclusions";#N/A,#N/A,TRUE,"Exclusions";#N/A,#N/A,TRUE,"Areas";#N/A,#N/A,TRUE,"Summary";#N/A,#N/A,TRUE,"Detail"}</definedName>
    <definedName name="________________________hp10" localSheetId="3" hidden="1">{#N/A,#N/A,TRUE,"Front";#N/A,#N/A,TRUE,"Simple Letter";#N/A,#N/A,TRUE,"Inside";#N/A,#N/A,TRUE,"Contents";#N/A,#N/A,TRUE,"Basis";#N/A,#N/A,TRUE,"Inclusions";#N/A,#N/A,TRUE,"Exclusions";#N/A,#N/A,TRUE,"Areas";#N/A,#N/A,TRUE,"Summary";#N/A,#N/A,TRUE,"Detail"}</definedName>
    <definedName name="________________________hp10" localSheetId="12" hidden="1">{#N/A,#N/A,TRUE,"Front";#N/A,#N/A,TRUE,"Simple Letter";#N/A,#N/A,TRUE,"Inside";#N/A,#N/A,TRUE,"Contents";#N/A,#N/A,TRUE,"Basis";#N/A,#N/A,TRUE,"Inclusions";#N/A,#N/A,TRUE,"Exclusions";#N/A,#N/A,TRUE,"Areas";#N/A,#N/A,TRUE,"Summary";#N/A,#N/A,TRUE,"Detail"}</definedName>
    <definedName name="________________________hp10" localSheetId="9" hidden="1">{#N/A,#N/A,TRUE,"Front";#N/A,#N/A,TRUE,"Simple Letter";#N/A,#N/A,TRUE,"Inside";#N/A,#N/A,TRUE,"Contents";#N/A,#N/A,TRUE,"Basis";#N/A,#N/A,TRUE,"Inclusions";#N/A,#N/A,TRUE,"Exclusions";#N/A,#N/A,TRUE,"Areas";#N/A,#N/A,TRUE,"Summary";#N/A,#N/A,TRUE,"Detail"}</definedName>
    <definedName name="________________________hp10" localSheetId="6" hidden="1">{#N/A,#N/A,TRUE,"Front";#N/A,#N/A,TRUE,"Simple Letter";#N/A,#N/A,TRUE,"Inside";#N/A,#N/A,TRUE,"Contents";#N/A,#N/A,TRUE,"Basis";#N/A,#N/A,TRUE,"Inclusions";#N/A,#N/A,TRUE,"Exclusions";#N/A,#N/A,TRUE,"Areas";#N/A,#N/A,TRUE,"Summary";#N/A,#N/A,TRUE,"Detail"}</definedName>
    <definedName name="________________________hp10" localSheetId="23" hidden="1">{#N/A,#N/A,TRUE,"Front";#N/A,#N/A,TRUE,"Simple Letter";#N/A,#N/A,TRUE,"Inside";#N/A,#N/A,TRUE,"Contents";#N/A,#N/A,TRUE,"Basis";#N/A,#N/A,TRUE,"Inclusions";#N/A,#N/A,TRUE,"Exclusions";#N/A,#N/A,TRUE,"Areas";#N/A,#N/A,TRUE,"Summary";#N/A,#N/A,TRUE,"Detail"}</definedName>
    <definedName name="________________________hp10" localSheetId="24" hidden="1">{#N/A,#N/A,TRUE,"Front";#N/A,#N/A,TRUE,"Simple Letter";#N/A,#N/A,TRUE,"Inside";#N/A,#N/A,TRUE,"Contents";#N/A,#N/A,TRUE,"Basis";#N/A,#N/A,TRUE,"Inclusions";#N/A,#N/A,TRUE,"Exclusions";#N/A,#N/A,TRUE,"Areas";#N/A,#N/A,TRUE,"Summary";#N/A,#N/A,TRUE,"Detail"}</definedName>
    <definedName name="________________________hp10" hidden="1">{#N/A,#N/A,TRUE,"Front";#N/A,#N/A,TRUE,"Simple Letter";#N/A,#N/A,TRUE,"Inside";#N/A,#N/A,TRUE,"Contents";#N/A,#N/A,TRUE,"Basis";#N/A,#N/A,TRUE,"Inclusions";#N/A,#N/A,TRUE,"Exclusions";#N/A,#N/A,TRUE,"Areas";#N/A,#N/A,TRUE,"Summary";#N/A,#N/A,TRUE,"Detail"}</definedName>
    <definedName name="______________________hp10" localSheetId="4" hidden="1">{#N/A,#N/A,TRUE,"Front";#N/A,#N/A,TRUE,"Simple Letter";#N/A,#N/A,TRUE,"Inside";#N/A,#N/A,TRUE,"Contents";#N/A,#N/A,TRUE,"Basis";#N/A,#N/A,TRUE,"Inclusions";#N/A,#N/A,TRUE,"Exclusions";#N/A,#N/A,TRUE,"Areas";#N/A,#N/A,TRUE,"Summary";#N/A,#N/A,TRUE,"Detail"}</definedName>
    <definedName name="______________________hp10" localSheetId="7" hidden="1">{#N/A,#N/A,TRUE,"Front";#N/A,#N/A,TRUE,"Simple Letter";#N/A,#N/A,TRUE,"Inside";#N/A,#N/A,TRUE,"Contents";#N/A,#N/A,TRUE,"Basis";#N/A,#N/A,TRUE,"Inclusions";#N/A,#N/A,TRUE,"Exclusions";#N/A,#N/A,TRUE,"Areas";#N/A,#N/A,TRUE,"Summary";#N/A,#N/A,TRUE,"Detail"}</definedName>
    <definedName name="______________________hp10" localSheetId="10" hidden="1">{#N/A,#N/A,TRUE,"Front";#N/A,#N/A,TRUE,"Simple Letter";#N/A,#N/A,TRUE,"Inside";#N/A,#N/A,TRUE,"Contents";#N/A,#N/A,TRUE,"Basis";#N/A,#N/A,TRUE,"Inclusions";#N/A,#N/A,TRUE,"Exclusions";#N/A,#N/A,TRUE,"Areas";#N/A,#N/A,TRUE,"Summary";#N/A,#N/A,TRUE,"Detail"}</definedName>
    <definedName name="______________________hp10" localSheetId="13" hidden="1">{#N/A,#N/A,TRUE,"Front";#N/A,#N/A,TRUE,"Simple Letter";#N/A,#N/A,TRUE,"Inside";#N/A,#N/A,TRUE,"Contents";#N/A,#N/A,TRUE,"Basis";#N/A,#N/A,TRUE,"Inclusions";#N/A,#N/A,TRUE,"Exclusions";#N/A,#N/A,TRUE,"Areas";#N/A,#N/A,TRUE,"Summary";#N/A,#N/A,TRUE,"Detail"}</definedName>
    <definedName name="______________________hp10" localSheetId="5" hidden="1">{#N/A,#N/A,TRUE,"Front";#N/A,#N/A,TRUE,"Simple Letter";#N/A,#N/A,TRUE,"Inside";#N/A,#N/A,TRUE,"Contents";#N/A,#N/A,TRUE,"Basis";#N/A,#N/A,TRUE,"Inclusions";#N/A,#N/A,TRUE,"Exclusions";#N/A,#N/A,TRUE,"Areas";#N/A,#N/A,TRUE,"Summary";#N/A,#N/A,TRUE,"Detail"}</definedName>
    <definedName name="______________________hp10" localSheetId="11" hidden="1">{#N/A,#N/A,TRUE,"Front";#N/A,#N/A,TRUE,"Simple Letter";#N/A,#N/A,TRUE,"Inside";#N/A,#N/A,TRUE,"Contents";#N/A,#N/A,TRUE,"Basis";#N/A,#N/A,TRUE,"Inclusions";#N/A,#N/A,TRUE,"Exclusions";#N/A,#N/A,TRUE,"Areas";#N/A,#N/A,TRUE,"Summary";#N/A,#N/A,TRUE,"Detail"}</definedName>
    <definedName name="______________________hp10" localSheetId="8" hidden="1">{#N/A,#N/A,TRUE,"Front";#N/A,#N/A,TRUE,"Simple Letter";#N/A,#N/A,TRUE,"Inside";#N/A,#N/A,TRUE,"Contents";#N/A,#N/A,TRUE,"Basis";#N/A,#N/A,TRUE,"Inclusions";#N/A,#N/A,TRUE,"Exclusions";#N/A,#N/A,TRUE,"Areas";#N/A,#N/A,TRUE,"Summary";#N/A,#N/A,TRUE,"Detail"}</definedName>
    <definedName name="______________________hp10" localSheetId="14" hidden="1">{#N/A,#N/A,TRUE,"Front";#N/A,#N/A,TRUE,"Simple Letter";#N/A,#N/A,TRUE,"Inside";#N/A,#N/A,TRUE,"Contents";#N/A,#N/A,TRUE,"Basis";#N/A,#N/A,TRUE,"Inclusions";#N/A,#N/A,TRUE,"Exclusions";#N/A,#N/A,TRUE,"Areas";#N/A,#N/A,TRUE,"Summary";#N/A,#N/A,TRUE,"Detail"}</definedName>
    <definedName name="______________________hp10" localSheetId="21" hidden="1">{#N/A,#N/A,TRUE,"Front";#N/A,#N/A,TRUE,"Simple Letter";#N/A,#N/A,TRUE,"Inside";#N/A,#N/A,TRUE,"Contents";#N/A,#N/A,TRUE,"Basis";#N/A,#N/A,TRUE,"Inclusions";#N/A,#N/A,TRUE,"Exclusions";#N/A,#N/A,TRUE,"Areas";#N/A,#N/A,TRUE,"Summary";#N/A,#N/A,TRUE,"Detail"}</definedName>
    <definedName name="______________________hp10" localSheetId="22" hidden="1">{#N/A,#N/A,TRUE,"Front";#N/A,#N/A,TRUE,"Simple Letter";#N/A,#N/A,TRUE,"Inside";#N/A,#N/A,TRUE,"Contents";#N/A,#N/A,TRUE,"Basis";#N/A,#N/A,TRUE,"Inclusions";#N/A,#N/A,TRUE,"Exclusions";#N/A,#N/A,TRUE,"Areas";#N/A,#N/A,TRUE,"Summary";#N/A,#N/A,TRUE,"Detail"}</definedName>
    <definedName name="______________________hp10" localSheetId="3" hidden="1">{#N/A,#N/A,TRUE,"Front";#N/A,#N/A,TRUE,"Simple Letter";#N/A,#N/A,TRUE,"Inside";#N/A,#N/A,TRUE,"Contents";#N/A,#N/A,TRUE,"Basis";#N/A,#N/A,TRUE,"Inclusions";#N/A,#N/A,TRUE,"Exclusions";#N/A,#N/A,TRUE,"Areas";#N/A,#N/A,TRUE,"Summary";#N/A,#N/A,TRUE,"Detail"}</definedName>
    <definedName name="______________________hp10" localSheetId="12" hidden="1">{#N/A,#N/A,TRUE,"Front";#N/A,#N/A,TRUE,"Simple Letter";#N/A,#N/A,TRUE,"Inside";#N/A,#N/A,TRUE,"Contents";#N/A,#N/A,TRUE,"Basis";#N/A,#N/A,TRUE,"Inclusions";#N/A,#N/A,TRUE,"Exclusions";#N/A,#N/A,TRUE,"Areas";#N/A,#N/A,TRUE,"Summary";#N/A,#N/A,TRUE,"Detail"}</definedName>
    <definedName name="______________________hp10" localSheetId="9" hidden="1">{#N/A,#N/A,TRUE,"Front";#N/A,#N/A,TRUE,"Simple Letter";#N/A,#N/A,TRUE,"Inside";#N/A,#N/A,TRUE,"Contents";#N/A,#N/A,TRUE,"Basis";#N/A,#N/A,TRUE,"Inclusions";#N/A,#N/A,TRUE,"Exclusions";#N/A,#N/A,TRUE,"Areas";#N/A,#N/A,TRUE,"Summary";#N/A,#N/A,TRUE,"Detail"}</definedName>
    <definedName name="______________________hp10" localSheetId="6" hidden="1">{#N/A,#N/A,TRUE,"Front";#N/A,#N/A,TRUE,"Simple Letter";#N/A,#N/A,TRUE,"Inside";#N/A,#N/A,TRUE,"Contents";#N/A,#N/A,TRUE,"Basis";#N/A,#N/A,TRUE,"Inclusions";#N/A,#N/A,TRUE,"Exclusions";#N/A,#N/A,TRUE,"Areas";#N/A,#N/A,TRUE,"Summary";#N/A,#N/A,TRUE,"Detail"}</definedName>
    <definedName name="______________________hp10" localSheetId="23" hidden="1">{#N/A,#N/A,TRUE,"Front";#N/A,#N/A,TRUE,"Simple Letter";#N/A,#N/A,TRUE,"Inside";#N/A,#N/A,TRUE,"Contents";#N/A,#N/A,TRUE,"Basis";#N/A,#N/A,TRUE,"Inclusions";#N/A,#N/A,TRUE,"Exclusions";#N/A,#N/A,TRUE,"Areas";#N/A,#N/A,TRUE,"Summary";#N/A,#N/A,TRUE,"Detail"}</definedName>
    <definedName name="______________________hp10" localSheetId="24" hidden="1">{#N/A,#N/A,TRUE,"Front";#N/A,#N/A,TRUE,"Simple Letter";#N/A,#N/A,TRUE,"Inside";#N/A,#N/A,TRUE,"Contents";#N/A,#N/A,TRUE,"Basis";#N/A,#N/A,TRUE,"Inclusions";#N/A,#N/A,TRUE,"Exclusions";#N/A,#N/A,TRUE,"Areas";#N/A,#N/A,TRUE,"Summary";#N/A,#N/A,TRUE,"Detail"}</definedName>
    <definedName name="______________________hp10" hidden="1">{#N/A,#N/A,TRUE,"Front";#N/A,#N/A,TRUE,"Simple Letter";#N/A,#N/A,TRUE,"Inside";#N/A,#N/A,TRUE,"Contents";#N/A,#N/A,TRUE,"Basis";#N/A,#N/A,TRUE,"Inclusions";#N/A,#N/A,TRUE,"Exclusions";#N/A,#N/A,TRUE,"Areas";#N/A,#N/A,TRUE,"Summary";#N/A,#N/A,TRUE,"Detail"}</definedName>
    <definedName name="_____________________hp10" localSheetId="4" hidden="1">{#N/A,#N/A,TRUE,"Front";#N/A,#N/A,TRUE,"Simple Letter";#N/A,#N/A,TRUE,"Inside";#N/A,#N/A,TRUE,"Contents";#N/A,#N/A,TRUE,"Basis";#N/A,#N/A,TRUE,"Inclusions";#N/A,#N/A,TRUE,"Exclusions";#N/A,#N/A,TRUE,"Areas";#N/A,#N/A,TRUE,"Summary";#N/A,#N/A,TRUE,"Detail"}</definedName>
    <definedName name="_____________________hp10" localSheetId="7" hidden="1">{#N/A,#N/A,TRUE,"Front";#N/A,#N/A,TRUE,"Simple Letter";#N/A,#N/A,TRUE,"Inside";#N/A,#N/A,TRUE,"Contents";#N/A,#N/A,TRUE,"Basis";#N/A,#N/A,TRUE,"Inclusions";#N/A,#N/A,TRUE,"Exclusions";#N/A,#N/A,TRUE,"Areas";#N/A,#N/A,TRUE,"Summary";#N/A,#N/A,TRUE,"Detail"}</definedName>
    <definedName name="_____________________hp10" localSheetId="10" hidden="1">{#N/A,#N/A,TRUE,"Front";#N/A,#N/A,TRUE,"Simple Letter";#N/A,#N/A,TRUE,"Inside";#N/A,#N/A,TRUE,"Contents";#N/A,#N/A,TRUE,"Basis";#N/A,#N/A,TRUE,"Inclusions";#N/A,#N/A,TRUE,"Exclusions";#N/A,#N/A,TRUE,"Areas";#N/A,#N/A,TRUE,"Summary";#N/A,#N/A,TRUE,"Detail"}</definedName>
    <definedName name="_____________________hp10" localSheetId="13" hidden="1">{#N/A,#N/A,TRUE,"Front";#N/A,#N/A,TRUE,"Simple Letter";#N/A,#N/A,TRUE,"Inside";#N/A,#N/A,TRUE,"Contents";#N/A,#N/A,TRUE,"Basis";#N/A,#N/A,TRUE,"Inclusions";#N/A,#N/A,TRUE,"Exclusions";#N/A,#N/A,TRUE,"Areas";#N/A,#N/A,TRUE,"Summary";#N/A,#N/A,TRUE,"Detail"}</definedName>
    <definedName name="_____________________hp10" localSheetId="5" hidden="1">{#N/A,#N/A,TRUE,"Front";#N/A,#N/A,TRUE,"Simple Letter";#N/A,#N/A,TRUE,"Inside";#N/A,#N/A,TRUE,"Contents";#N/A,#N/A,TRUE,"Basis";#N/A,#N/A,TRUE,"Inclusions";#N/A,#N/A,TRUE,"Exclusions";#N/A,#N/A,TRUE,"Areas";#N/A,#N/A,TRUE,"Summary";#N/A,#N/A,TRUE,"Detail"}</definedName>
    <definedName name="_____________________hp10" localSheetId="11" hidden="1">{#N/A,#N/A,TRUE,"Front";#N/A,#N/A,TRUE,"Simple Letter";#N/A,#N/A,TRUE,"Inside";#N/A,#N/A,TRUE,"Contents";#N/A,#N/A,TRUE,"Basis";#N/A,#N/A,TRUE,"Inclusions";#N/A,#N/A,TRUE,"Exclusions";#N/A,#N/A,TRUE,"Areas";#N/A,#N/A,TRUE,"Summary";#N/A,#N/A,TRUE,"Detail"}</definedName>
    <definedName name="_____________________hp10" localSheetId="8" hidden="1">{#N/A,#N/A,TRUE,"Front";#N/A,#N/A,TRUE,"Simple Letter";#N/A,#N/A,TRUE,"Inside";#N/A,#N/A,TRUE,"Contents";#N/A,#N/A,TRUE,"Basis";#N/A,#N/A,TRUE,"Inclusions";#N/A,#N/A,TRUE,"Exclusions";#N/A,#N/A,TRUE,"Areas";#N/A,#N/A,TRUE,"Summary";#N/A,#N/A,TRUE,"Detail"}</definedName>
    <definedName name="_____________________hp10" localSheetId="14" hidden="1">{#N/A,#N/A,TRUE,"Front";#N/A,#N/A,TRUE,"Simple Letter";#N/A,#N/A,TRUE,"Inside";#N/A,#N/A,TRUE,"Contents";#N/A,#N/A,TRUE,"Basis";#N/A,#N/A,TRUE,"Inclusions";#N/A,#N/A,TRUE,"Exclusions";#N/A,#N/A,TRUE,"Areas";#N/A,#N/A,TRUE,"Summary";#N/A,#N/A,TRUE,"Detail"}</definedName>
    <definedName name="_____________________hp10" localSheetId="21" hidden="1">{#N/A,#N/A,TRUE,"Front";#N/A,#N/A,TRUE,"Simple Letter";#N/A,#N/A,TRUE,"Inside";#N/A,#N/A,TRUE,"Contents";#N/A,#N/A,TRUE,"Basis";#N/A,#N/A,TRUE,"Inclusions";#N/A,#N/A,TRUE,"Exclusions";#N/A,#N/A,TRUE,"Areas";#N/A,#N/A,TRUE,"Summary";#N/A,#N/A,TRUE,"Detail"}</definedName>
    <definedName name="_____________________hp10" localSheetId="22" hidden="1">{#N/A,#N/A,TRUE,"Front";#N/A,#N/A,TRUE,"Simple Letter";#N/A,#N/A,TRUE,"Inside";#N/A,#N/A,TRUE,"Contents";#N/A,#N/A,TRUE,"Basis";#N/A,#N/A,TRUE,"Inclusions";#N/A,#N/A,TRUE,"Exclusions";#N/A,#N/A,TRUE,"Areas";#N/A,#N/A,TRUE,"Summary";#N/A,#N/A,TRUE,"Detail"}</definedName>
    <definedName name="_____________________hp10" localSheetId="3" hidden="1">{#N/A,#N/A,TRUE,"Front";#N/A,#N/A,TRUE,"Simple Letter";#N/A,#N/A,TRUE,"Inside";#N/A,#N/A,TRUE,"Contents";#N/A,#N/A,TRUE,"Basis";#N/A,#N/A,TRUE,"Inclusions";#N/A,#N/A,TRUE,"Exclusions";#N/A,#N/A,TRUE,"Areas";#N/A,#N/A,TRUE,"Summary";#N/A,#N/A,TRUE,"Detail"}</definedName>
    <definedName name="_____________________hp10" localSheetId="12" hidden="1">{#N/A,#N/A,TRUE,"Front";#N/A,#N/A,TRUE,"Simple Letter";#N/A,#N/A,TRUE,"Inside";#N/A,#N/A,TRUE,"Contents";#N/A,#N/A,TRUE,"Basis";#N/A,#N/A,TRUE,"Inclusions";#N/A,#N/A,TRUE,"Exclusions";#N/A,#N/A,TRUE,"Areas";#N/A,#N/A,TRUE,"Summary";#N/A,#N/A,TRUE,"Detail"}</definedName>
    <definedName name="_____________________hp10" localSheetId="9" hidden="1">{#N/A,#N/A,TRUE,"Front";#N/A,#N/A,TRUE,"Simple Letter";#N/A,#N/A,TRUE,"Inside";#N/A,#N/A,TRUE,"Contents";#N/A,#N/A,TRUE,"Basis";#N/A,#N/A,TRUE,"Inclusions";#N/A,#N/A,TRUE,"Exclusions";#N/A,#N/A,TRUE,"Areas";#N/A,#N/A,TRUE,"Summary";#N/A,#N/A,TRUE,"Detail"}</definedName>
    <definedName name="_____________________hp10" localSheetId="6" hidden="1">{#N/A,#N/A,TRUE,"Front";#N/A,#N/A,TRUE,"Simple Letter";#N/A,#N/A,TRUE,"Inside";#N/A,#N/A,TRUE,"Contents";#N/A,#N/A,TRUE,"Basis";#N/A,#N/A,TRUE,"Inclusions";#N/A,#N/A,TRUE,"Exclusions";#N/A,#N/A,TRUE,"Areas";#N/A,#N/A,TRUE,"Summary";#N/A,#N/A,TRUE,"Detail"}</definedName>
    <definedName name="_____________________hp10" localSheetId="23" hidden="1">{#N/A,#N/A,TRUE,"Front";#N/A,#N/A,TRUE,"Simple Letter";#N/A,#N/A,TRUE,"Inside";#N/A,#N/A,TRUE,"Contents";#N/A,#N/A,TRUE,"Basis";#N/A,#N/A,TRUE,"Inclusions";#N/A,#N/A,TRUE,"Exclusions";#N/A,#N/A,TRUE,"Areas";#N/A,#N/A,TRUE,"Summary";#N/A,#N/A,TRUE,"Detail"}</definedName>
    <definedName name="_____________________hp10" localSheetId="24" hidden="1">{#N/A,#N/A,TRUE,"Front";#N/A,#N/A,TRUE,"Simple Letter";#N/A,#N/A,TRUE,"Inside";#N/A,#N/A,TRUE,"Contents";#N/A,#N/A,TRUE,"Basis";#N/A,#N/A,TRUE,"Inclusions";#N/A,#N/A,TRUE,"Exclusions";#N/A,#N/A,TRUE,"Areas";#N/A,#N/A,TRUE,"Summary";#N/A,#N/A,TRUE,"Detail"}</definedName>
    <definedName name="_____________________hp10" hidden="1">{#N/A,#N/A,TRUE,"Front";#N/A,#N/A,TRUE,"Simple Letter";#N/A,#N/A,TRUE,"Inside";#N/A,#N/A,TRUE,"Contents";#N/A,#N/A,TRUE,"Basis";#N/A,#N/A,TRUE,"Inclusions";#N/A,#N/A,TRUE,"Exclusions";#N/A,#N/A,TRUE,"Areas";#N/A,#N/A,TRUE,"Summary";#N/A,#N/A,TRUE,"Detail"}</definedName>
    <definedName name="____________________hp10" localSheetId="4" hidden="1">{#N/A,#N/A,TRUE,"Front";#N/A,#N/A,TRUE,"Simple Letter";#N/A,#N/A,TRUE,"Inside";#N/A,#N/A,TRUE,"Contents";#N/A,#N/A,TRUE,"Basis";#N/A,#N/A,TRUE,"Inclusions";#N/A,#N/A,TRUE,"Exclusions";#N/A,#N/A,TRUE,"Areas";#N/A,#N/A,TRUE,"Summary";#N/A,#N/A,TRUE,"Detail"}</definedName>
    <definedName name="____________________hp10" localSheetId="7" hidden="1">{#N/A,#N/A,TRUE,"Front";#N/A,#N/A,TRUE,"Simple Letter";#N/A,#N/A,TRUE,"Inside";#N/A,#N/A,TRUE,"Contents";#N/A,#N/A,TRUE,"Basis";#N/A,#N/A,TRUE,"Inclusions";#N/A,#N/A,TRUE,"Exclusions";#N/A,#N/A,TRUE,"Areas";#N/A,#N/A,TRUE,"Summary";#N/A,#N/A,TRUE,"Detail"}</definedName>
    <definedName name="____________________hp10" localSheetId="10" hidden="1">{#N/A,#N/A,TRUE,"Front";#N/A,#N/A,TRUE,"Simple Letter";#N/A,#N/A,TRUE,"Inside";#N/A,#N/A,TRUE,"Contents";#N/A,#N/A,TRUE,"Basis";#N/A,#N/A,TRUE,"Inclusions";#N/A,#N/A,TRUE,"Exclusions";#N/A,#N/A,TRUE,"Areas";#N/A,#N/A,TRUE,"Summary";#N/A,#N/A,TRUE,"Detail"}</definedName>
    <definedName name="____________________hp10" localSheetId="13" hidden="1">{#N/A,#N/A,TRUE,"Front";#N/A,#N/A,TRUE,"Simple Letter";#N/A,#N/A,TRUE,"Inside";#N/A,#N/A,TRUE,"Contents";#N/A,#N/A,TRUE,"Basis";#N/A,#N/A,TRUE,"Inclusions";#N/A,#N/A,TRUE,"Exclusions";#N/A,#N/A,TRUE,"Areas";#N/A,#N/A,TRUE,"Summary";#N/A,#N/A,TRUE,"Detail"}</definedName>
    <definedName name="____________________hp10" localSheetId="5" hidden="1">{#N/A,#N/A,TRUE,"Front";#N/A,#N/A,TRUE,"Simple Letter";#N/A,#N/A,TRUE,"Inside";#N/A,#N/A,TRUE,"Contents";#N/A,#N/A,TRUE,"Basis";#N/A,#N/A,TRUE,"Inclusions";#N/A,#N/A,TRUE,"Exclusions";#N/A,#N/A,TRUE,"Areas";#N/A,#N/A,TRUE,"Summary";#N/A,#N/A,TRUE,"Detail"}</definedName>
    <definedName name="____________________hp10" localSheetId="11" hidden="1">{#N/A,#N/A,TRUE,"Front";#N/A,#N/A,TRUE,"Simple Letter";#N/A,#N/A,TRUE,"Inside";#N/A,#N/A,TRUE,"Contents";#N/A,#N/A,TRUE,"Basis";#N/A,#N/A,TRUE,"Inclusions";#N/A,#N/A,TRUE,"Exclusions";#N/A,#N/A,TRUE,"Areas";#N/A,#N/A,TRUE,"Summary";#N/A,#N/A,TRUE,"Detail"}</definedName>
    <definedName name="____________________hp10" localSheetId="8" hidden="1">{#N/A,#N/A,TRUE,"Front";#N/A,#N/A,TRUE,"Simple Letter";#N/A,#N/A,TRUE,"Inside";#N/A,#N/A,TRUE,"Contents";#N/A,#N/A,TRUE,"Basis";#N/A,#N/A,TRUE,"Inclusions";#N/A,#N/A,TRUE,"Exclusions";#N/A,#N/A,TRUE,"Areas";#N/A,#N/A,TRUE,"Summary";#N/A,#N/A,TRUE,"Detail"}</definedName>
    <definedName name="____________________hp10" localSheetId="14" hidden="1">{#N/A,#N/A,TRUE,"Front";#N/A,#N/A,TRUE,"Simple Letter";#N/A,#N/A,TRUE,"Inside";#N/A,#N/A,TRUE,"Contents";#N/A,#N/A,TRUE,"Basis";#N/A,#N/A,TRUE,"Inclusions";#N/A,#N/A,TRUE,"Exclusions";#N/A,#N/A,TRUE,"Areas";#N/A,#N/A,TRUE,"Summary";#N/A,#N/A,TRUE,"Detail"}</definedName>
    <definedName name="____________________hp10" localSheetId="21" hidden="1">{#N/A,#N/A,TRUE,"Front";#N/A,#N/A,TRUE,"Simple Letter";#N/A,#N/A,TRUE,"Inside";#N/A,#N/A,TRUE,"Contents";#N/A,#N/A,TRUE,"Basis";#N/A,#N/A,TRUE,"Inclusions";#N/A,#N/A,TRUE,"Exclusions";#N/A,#N/A,TRUE,"Areas";#N/A,#N/A,TRUE,"Summary";#N/A,#N/A,TRUE,"Detail"}</definedName>
    <definedName name="____________________hp10" localSheetId="22" hidden="1">{#N/A,#N/A,TRUE,"Front";#N/A,#N/A,TRUE,"Simple Letter";#N/A,#N/A,TRUE,"Inside";#N/A,#N/A,TRUE,"Contents";#N/A,#N/A,TRUE,"Basis";#N/A,#N/A,TRUE,"Inclusions";#N/A,#N/A,TRUE,"Exclusions";#N/A,#N/A,TRUE,"Areas";#N/A,#N/A,TRUE,"Summary";#N/A,#N/A,TRUE,"Detail"}</definedName>
    <definedName name="____________________hp10" localSheetId="3" hidden="1">{#N/A,#N/A,TRUE,"Front";#N/A,#N/A,TRUE,"Simple Letter";#N/A,#N/A,TRUE,"Inside";#N/A,#N/A,TRUE,"Contents";#N/A,#N/A,TRUE,"Basis";#N/A,#N/A,TRUE,"Inclusions";#N/A,#N/A,TRUE,"Exclusions";#N/A,#N/A,TRUE,"Areas";#N/A,#N/A,TRUE,"Summary";#N/A,#N/A,TRUE,"Detail"}</definedName>
    <definedName name="____________________hp10" localSheetId="12" hidden="1">{#N/A,#N/A,TRUE,"Front";#N/A,#N/A,TRUE,"Simple Letter";#N/A,#N/A,TRUE,"Inside";#N/A,#N/A,TRUE,"Contents";#N/A,#N/A,TRUE,"Basis";#N/A,#N/A,TRUE,"Inclusions";#N/A,#N/A,TRUE,"Exclusions";#N/A,#N/A,TRUE,"Areas";#N/A,#N/A,TRUE,"Summary";#N/A,#N/A,TRUE,"Detail"}</definedName>
    <definedName name="____________________hp10" localSheetId="9" hidden="1">{#N/A,#N/A,TRUE,"Front";#N/A,#N/A,TRUE,"Simple Letter";#N/A,#N/A,TRUE,"Inside";#N/A,#N/A,TRUE,"Contents";#N/A,#N/A,TRUE,"Basis";#N/A,#N/A,TRUE,"Inclusions";#N/A,#N/A,TRUE,"Exclusions";#N/A,#N/A,TRUE,"Areas";#N/A,#N/A,TRUE,"Summary";#N/A,#N/A,TRUE,"Detail"}</definedName>
    <definedName name="____________________hp10" localSheetId="6" hidden="1">{#N/A,#N/A,TRUE,"Front";#N/A,#N/A,TRUE,"Simple Letter";#N/A,#N/A,TRUE,"Inside";#N/A,#N/A,TRUE,"Contents";#N/A,#N/A,TRUE,"Basis";#N/A,#N/A,TRUE,"Inclusions";#N/A,#N/A,TRUE,"Exclusions";#N/A,#N/A,TRUE,"Areas";#N/A,#N/A,TRUE,"Summary";#N/A,#N/A,TRUE,"Detail"}</definedName>
    <definedName name="____________________hp10" localSheetId="23" hidden="1">{#N/A,#N/A,TRUE,"Front";#N/A,#N/A,TRUE,"Simple Letter";#N/A,#N/A,TRUE,"Inside";#N/A,#N/A,TRUE,"Contents";#N/A,#N/A,TRUE,"Basis";#N/A,#N/A,TRUE,"Inclusions";#N/A,#N/A,TRUE,"Exclusions";#N/A,#N/A,TRUE,"Areas";#N/A,#N/A,TRUE,"Summary";#N/A,#N/A,TRUE,"Detail"}</definedName>
    <definedName name="____________________hp10" localSheetId="24" hidden="1">{#N/A,#N/A,TRUE,"Front";#N/A,#N/A,TRUE,"Simple Letter";#N/A,#N/A,TRUE,"Inside";#N/A,#N/A,TRUE,"Contents";#N/A,#N/A,TRUE,"Basis";#N/A,#N/A,TRUE,"Inclusions";#N/A,#N/A,TRUE,"Exclusions";#N/A,#N/A,TRUE,"Areas";#N/A,#N/A,TRUE,"Summary";#N/A,#N/A,TRUE,"Detail"}</definedName>
    <definedName name="____________________hp10" hidden="1">{#N/A,#N/A,TRUE,"Front";#N/A,#N/A,TRUE,"Simple Letter";#N/A,#N/A,TRUE,"Inside";#N/A,#N/A,TRUE,"Contents";#N/A,#N/A,TRUE,"Basis";#N/A,#N/A,TRUE,"Inclusions";#N/A,#N/A,TRUE,"Exclusions";#N/A,#N/A,TRUE,"Areas";#N/A,#N/A,TRUE,"Summary";#N/A,#N/A,TRUE,"Detail"}</definedName>
    <definedName name="__________________hp10" localSheetId="4" hidden="1">{#N/A,#N/A,TRUE,"Front";#N/A,#N/A,TRUE,"Simple Letter";#N/A,#N/A,TRUE,"Inside";#N/A,#N/A,TRUE,"Contents";#N/A,#N/A,TRUE,"Basis";#N/A,#N/A,TRUE,"Inclusions";#N/A,#N/A,TRUE,"Exclusions";#N/A,#N/A,TRUE,"Areas";#N/A,#N/A,TRUE,"Summary";#N/A,#N/A,TRUE,"Detail"}</definedName>
    <definedName name="__________________hp10" localSheetId="7" hidden="1">{#N/A,#N/A,TRUE,"Front";#N/A,#N/A,TRUE,"Simple Letter";#N/A,#N/A,TRUE,"Inside";#N/A,#N/A,TRUE,"Contents";#N/A,#N/A,TRUE,"Basis";#N/A,#N/A,TRUE,"Inclusions";#N/A,#N/A,TRUE,"Exclusions";#N/A,#N/A,TRUE,"Areas";#N/A,#N/A,TRUE,"Summary";#N/A,#N/A,TRUE,"Detail"}</definedName>
    <definedName name="__________________hp10" localSheetId="10" hidden="1">{#N/A,#N/A,TRUE,"Front";#N/A,#N/A,TRUE,"Simple Letter";#N/A,#N/A,TRUE,"Inside";#N/A,#N/A,TRUE,"Contents";#N/A,#N/A,TRUE,"Basis";#N/A,#N/A,TRUE,"Inclusions";#N/A,#N/A,TRUE,"Exclusions";#N/A,#N/A,TRUE,"Areas";#N/A,#N/A,TRUE,"Summary";#N/A,#N/A,TRUE,"Detail"}</definedName>
    <definedName name="__________________hp10" localSheetId="13" hidden="1">{#N/A,#N/A,TRUE,"Front";#N/A,#N/A,TRUE,"Simple Letter";#N/A,#N/A,TRUE,"Inside";#N/A,#N/A,TRUE,"Contents";#N/A,#N/A,TRUE,"Basis";#N/A,#N/A,TRUE,"Inclusions";#N/A,#N/A,TRUE,"Exclusions";#N/A,#N/A,TRUE,"Areas";#N/A,#N/A,TRUE,"Summary";#N/A,#N/A,TRUE,"Detail"}</definedName>
    <definedName name="__________________hp10" localSheetId="5" hidden="1">{#N/A,#N/A,TRUE,"Front";#N/A,#N/A,TRUE,"Simple Letter";#N/A,#N/A,TRUE,"Inside";#N/A,#N/A,TRUE,"Contents";#N/A,#N/A,TRUE,"Basis";#N/A,#N/A,TRUE,"Inclusions";#N/A,#N/A,TRUE,"Exclusions";#N/A,#N/A,TRUE,"Areas";#N/A,#N/A,TRUE,"Summary";#N/A,#N/A,TRUE,"Detail"}</definedName>
    <definedName name="__________________hp10" localSheetId="11" hidden="1">{#N/A,#N/A,TRUE,"Front";#N/A,#N/A,TRUE,"Simple Letter";#N/A,#N/A,TRUE,"Inside";#N/A,#N/A,TRUE,"Contents";#N/A,#N/A,TRUE,"Basis";#N/A,#N/A,TRUE,"Inclusions";#N/A,#N/A,TRUE,"Exclusions";#N/A,#N/A,TRUE,"Areas";#N/A,#N/A,TRUE,"Summary";#N/A,#N/A,TRUE,"Detail"}</definedName>
    <definedName name="__________________hp10" localSheetId="8" hidden="1">{#N/A,#N/A,TRUE,"Front";#N/A,#N/A,TRUE,"Simple Letter";#N/A,#N/A,TRUE,"Inside";#N/A,#N/A,TRUE,"Contents";#N/A,#N/A,TRUE,"Basis";#N/A,#N/A,TRUE,"Inclusions";#N/A,#N/A,TRUE,"Exclusions";#N/A,#N/A,TRUE,"Areas";#N/A,#N/A,TRUE,"Summary";#N/A,#N/A,TRUE,"Detail"}</definedName>
    <definedName name="__________________hp10" localSheetId="14" hidden="1">{#N/A,#N/A,TRUE,"Front";#N/A,#N/A,TRUE,"Simple Letter";#N/A,#N/A,TRUE,"Inside";#N/A,#N/A,TRUE,"Contents";#N/A,#N/A,TRUE,"Basis";#N/A,#N/A,TRUE,"Inclusions";#N/A,#N/A,TRUE,"Exclusions";#N/A,#N/A,TRUE,"Areas";#N/A,#N/A,TRUE,"Summary";#N/A,#N/A,TRUE,"Detail"}</definedName>
    <definedName name="__________________hp10" localSheetId="21" hidden="1">{#N/A,#N/A,TRUE,"Front";#N/A,#N/A,TRUE,"Simple Letter";#N/A,#N/A,TRUE,"Inside";#N/A,#N/A,TRUE,"Contents";#N/A,#N/A,TRUE,"Basis";#N/A,#N/A,TRUE,"Inclusions";#N/A,#N/A,TRUE,"Exclusions";#N/A,#N/A,TRUE,"Areas";#N/A,#N/A,TRUE,"Summary";#N/A,#N/A,TRUE,"Detail"}</definedName>
    <definedName name="__________________hp10" localSheetId="22" hidden="1">{#N/A,#N/A,TRUE,"Front";#N/A,#N/A,TRUE,"Simple Letter";#N/A,#N/A,TRUE,"Inside";#N/A,#N/A,TRUE,"Contents";#N/A,#N/A,TRUE,"Basis";#N/A,#N/A,TRUE,"Inclusions";#N/A,#N/A,TRUE,"Exclusions";#N/A,#N/A,TRUE,"Areas";#N/A,#N/A,TRUE,"Summary";#N/A,#N/A,TRUE,"Detail"}</definedName>
    <definedName name="__________________hp10" localSheetId="3" hidden="1">{#N/A,#N/A,TRUE,"Front";#N/A,#N/A,TRUE,"Simple Letter";#N/A,#N/A,TRUE,"Inside";#N/A,#N/A,TRUE,"Contents";#N/A,#N/A,TRUE,"Basis";#N/A,#N/A,TRUE,"Inclusions";#N/A,#N/A,TRUE,"Exclusions";#N/A,#N/A,TRUE,"Areas";#N/A,#N/A,TRUE,"Summary";#N/A,#N/A,TRUE,"Detail"}</definedName>
    <definedName name="__________________hp10" localSheetId="12" hidden="1">{#N/A,#N/A,TRUE,"Front";#N/A,#N/A,TRUE,"Simple Letter";#N/A,#N/A,TRUE,"Inside";#N/A,#N/A,TRUE,"Contents";#N/A,#N/A,TRUE,"Basis";#N/A,#N/A,TRUE,"Inclusions";#N/A,#N/A,TRUE,"Exclusions";#N/A,#N/A,TRUE,"Areas";#N/A,#N/A,TRUE,"Summary";#N/A,#N/A,TRUE,"Detail"}</definedName>
    <definedName name="__________________hp10" localSheetId="9" hidden="1">{#N/A,#N/A,TRUE,"Front";#N/A,#N/A,TRUE,"Simple Letter";#N/A,#N/A,TRUE,"Inside";#N/A,#N/A,TRUE,"Contents";#N/A,#N/A,TRUE,"Basis";#N/A,#N/A,TRUE,"Inclusions";#N/A,#N/A,TRUE,"Exclusions";#N/A,#N/A,TRUE,"Areas";#N/A,#N/A,TRUE,"Summary";#N/A,#N/A,TRUE,"Detail"}</definedName>
    <definedName name="__________________hp10" localSheetId="6" hidden="1">{#N/A,#N/A,TRUE,"Front";#N/A,#N/A,TRUE,"Simple Letter";#N/A,#N/A,TRUE,"Inside";#N/A,#N/A,TRUE,"Contents";#N/A,#N/A,TRUE,"Basis";#N/A,#N/A,TRUE,"Inclusions";#N/A,#N/A,TRUE,"Exclusions";#N/A,#N/A,TRUE,"Areas";#N/A,#N/A,TRUE,"Summary";#N/A,#N/A,TRUE,"Detail"}</definedName>
    <definedName name="__________________hp10" localSheetId="23" hidden="1">{#N/A,#N/A,TRUE,"Front";#N/A,#N/A,TRUE,"Simple Letter";#N/A,#N/A,TRUE,"Inside";#N/A,#N/A,TRUE,"Contents";#N/A,#N/A,TRUE,"Basis";#N/A,#N/A,TRUE,"Inclusions";#N/A,#N/A,TRUE,"Exclusions";#N/A,#N/A,TRUE,"Areas";#N/A,#N/A,TRUE,"Summary";#N/A,#N/A,TRUE,"Detail"}</definedName>
    <definedName name="__________________hp10" localSheetId="24" hidden="1">{#N/A,#N/A,TRUE,"Front";#N/A,#N/A,TRUE,"Simple Letter";#N/A,#N/A,TRUE,"Inside";#N/A,#N/A,TRUE,"Contents";#N/A,#N/A,TRUE,"Basis";#N/A,#N/A,TRUE,"Inclusions";#N/A,#N/A,TRUE,"Exclusions";#N/A,#N/A,TRUE,"Areas";#N/A,#N/A,TRUE,"Summary";#N/A,#N/A,TRUE,"Detail"}</definedName>
    <definedName name="__________________hp10" hidden="1">{#N/A,#N/A,TRUE,"Front";#N/A,#N/A,TRUE,"Simple Letter";#N/A,#N/A,TRUE,"Inside";#N/A,#N/A,TRUE,"Contents";#N/A,#N/A,TRUE,"Basis";#N/A,#N/A,TRUE,"Inclusions";#N/A,#N/A,TRUE,"Exclusions";#N/A,#N/A,TRUE,"Areas";#N/A,#N/A,TRUE,"Summary";#N/A,#N/A,TRUE,"Detail"}</definedName>
    <definedName name="_________________hp10" localSheetId="4" hidden="1">{#N/A,#N/A,TRUE,"Front";#N/A,#N/A,TRUE,"Simple Letter";#N/A,#N/A,TRUE,"Inside";#N/A,#N/A,TRUE,"Contents";#N/A,#N/A,TRUE,"Basis";#N/A,#N/A,TRUE,"Inclusions";#N/A,#N/A,TRUE,"Exclusions";#N/A,#N/A,TRUE,"Areas";#N/A,#N/A,TRUE,"Summary";#N/A,#N/A,TRUE,"Detail"}</definedName>
    <definedName name="_________________hp10" localSheetId="7" hidden="1">{#N/A,#N/A,TRUE,"Front";#N/A,#N/A,TRUE,"Simple Letter";#N/A,#N/A,TRUE,"Inside";#N/A,#N/A,TRUE,"Contents";#N/A,#N/A,TRUE,"Basis";#N/A,#N/A,TRUE,"Inclusions";#N/A,#N/A,TRUE,"Exclusions";#N/A,#N/A,TRUE,"Areas";#N/A,#N/A,TRUE,"Summary";#N/A,#N/A,TRUE,"Detail"}</definedName>
    <definedName name="_________________hp10" localSheetId="10" hidden="1">{#N/A,#N/A,TRUE,"Front";#N/A,#N/A,TRUE,"Simple Letter";#N/A,#N/A,TRUE,"Inside";#N/A,#N/A,TRUE,"Contents";#N/A,#N/A,TRUE,"Basis";#N/A,#N/A,TRUE,"Inclusions";#N/A,#N/A,TRUE,"Exclusions";#N/A,#N/A,TRUE,"Areas";#N/A,#N/A,TRUE,"Summary";#N/A,#N/A,TRUE,"Detail"}</definedName>
    <definedName name="_________________hp10" localSheetId="13" hidden="1">{#N/A,#N/A,TRUE,"Front";#N/A,#N/A,TRUE,"Simple Letter";#N/A,#N/A,TRUE,"Inside";#N/A,#N/A,TRUE,"Contents";#N/A,#N/A,TRUE,"Basis";#N/A,#N/A,TRUE,"Inclusions";#N/A,#N/A,TRUE,"Exclusions";#N/A,#N/A,TRUE,"Areas";#N/A,#N/A,TRUE,"Summary";#N/A,#N/A,TRUE,"Detail"}</definedName>
    <definedName name="_________________hp10" localSheetId="5" hidden="1">{#N/A,#N/A,TRUE,"Front";#N/A,#N/A,TRUE,"Simple Letter";#N/A,#N/A,TRUE,"Inside";#N/A,#N/A,TRUE,"Contents";#N/A,#N/A,TRUE,"Basis";#N/A,#N/A,TRUE,"Inclusions";#N/A,#N/A,TRUE,"Exclusions";#N/A,#N/A,TRUE,"Areas";#N/A,#N/A,TRUE,"Summary";#N/A,#N/A,TRUE,"Detail"}</definedName>
    <definedName name="_________________hp10" localSheetId="11" hidden="1">{#N/A,#N/A,TRUE,"Front";#N/A,#N/A,TRUE,"Simple Letter";#N/A,#N/A,TRUE,"Inside";#N/A,#N/A,TRUE,"Contents";#N/A,#N/A,TRUE,"Basis";#N/A,#N/A,TRUE,"Inclusions";#N/A,#N/A,TRUE,"Exclusions";#N/A,#N/A,TRUE,"Areas";#N/A,#N/A,TRUE,"Summary";#N/A,#N/A,TRUE,"Detail"}</definedName>
    <definedName name="_________________hp10" localSheetId="8" hidden="1">{#N/A,#N/A,TRUE,"Front";#N/A,#N/A,TRUE,"Simple Letter";#N/A,#N/A,TRUE,"Inside";#N/A,#N/A,TRUE,"Contents";#N/A,#N/A,TRUE,"Basis";#N/A,#N/A,TRUE,"Inclusions";#N/A,#N/A,TRUE,"Exclusions";#N/A,#N/A,TRUE,"Areas";#N/A,#N/A,TRUE,"Summary";#N/A,#N/A,TRUE,"Detail"}</definedName>
    <definedName name="_________________hp10" localSheetId="14" hidden="1">{#N/A,#N/A,TRUE,"Front";#N/A,#N/A,TRUE,"Simple Letter";#N/A,#N/A,TRUE,"Inside";#N/A,#N/A,TRUE,"Contents";#N/A,#N/A,TRUE,"Basis";#N/A,#N/A,TRUE,"Inclusions";#N/A,#N/A,TRUE,"Exclusions";#N/A,#N/A,TRUE,"Areas";#N/A,#N/A,TRUE,"Summary";#N/A,#N/A,TRUE,"Detail"}</definedName>
    <definedName name="_________________hp10" localSheetId="21" hidden="1">{#N/A,#N/A,TRUE,"Front";#N/A,#N/A,TRUE,"Simple Letter";#N/A,#N/A,TRUE,"Inside";#N/A,#N/A,TRUE,"Contents";#N/A,#N/A,TRUE,"Basis";#N/A,#N/A,TRUE,"Inclusions";#N/A,#N/A,TRUE,"Exclusions";#N/A,#N/A,TRUE,"Areas";#N/A,#N/A,TRUE,"Summary";#N/A,#N/A,TRUE,"Detail"}</definedName>
    <definedName name="_________________hp10" localSheetId="22" hidden="1">{#N/A,#N/A,TRUE,"Front";#N/A,#N/A,TRUE,"Simple Letter";#N/A,#N/A,TRUE,"Inside";#N/A,#N/A,TRUE,"Contents";#N/A,#N/A,TRUE,"Basis";#N/A,#N/A,TRUE,"Inclusions";#N/A,#N/A,TRUE,"Exclusions";#N/A,#N/A,TRUE,"Areas";#N/A,#N/A,TRUE,"Summary";#N/A,#N/A,TRUE,"Detail"}</definedName>
    <definedName name="_________________hp10" localSheetId="3" hidden="1">{#N/A,#N/A,TRUE,"Front";#N/A,#N/A,TRUE,"Simple Letter";#N/A,#N/A,TRUE,"Inside";#N/A,#N/A,TRUE,"Contents";#N/A,#N/A,TRUE,"Basis";#N/A,#N/A,TRUE,"Inclusions";#N/A,#N/A,TRUE,"Exclusions";#N/A,#N/A,TRUE,"Areas";#N/A,#N/A,TRUE,"Summary";#N/A,#N/A,TRUE,"Detail"}</definedName>
    <definedName name="_________________hp10" localSheetId="12" hidden="1">{#N/A,#N/A,TRUE,"Front";#N/A,#N/A,TRUE,"Simple Letter";#N/A,#N/A,TRUE,"Inside";#N/A,#N/A,TRUE,"Contents";#N/A,#N/A,TRUE,"Basis";#N/A,#N/A,TRUE,"Inclusions";#N/A,#N/A,TRUE,"Exclusions";#N/A,#N/A,TRUE,"Areas";#N/A,#N/A,TRUE,"Summary";#N/A,#N/A,TRUE,"Detail"}</definedName>
    <definedName name="_________________hp10" localSheetId="9" hidden="1">{#N/A,#N/A,TRUE,"Front";#N/A,#N/A,TRUE,"Simple Letter";#N/A,#N/A,TRUE,"Inside";#N/A,#N/A,TRUE,"Contents";#N/A,#N/A,TRUE,"Basis";#N/A,#N/A,TRUE,"Inclusions";#N/A,#N/A,TRUE,"Exclusions";#N/A,#N/A,TRUE,"Areas";#N/A,#N/A,TRUE,"Summary";#N/A,#N/A,TRUE,"Detail"}</definedName>
    <definedName name="_________________hp10" localSheetId="6" hidden="1">{#N/A,#N/A,TRUE,"Front";#N/A,#N/A,TRUE,"Simple Letter";#N/A,#N/A,TRUE,"Inside";#N/A,#N/A,TRUE,"Contents";#N/A,#N/A,TRUE,"Basis";#N/A,#N/A,TRUE,"Inclusions";#N/A,#N/A,TRUE,"Exclusions";#N/A,#N/A,TRUE,"Areas";#N/A,#N/A,TRUE,"Summary";#N/A,#N/A,TRUE,"Detail"}</definedName>
    <definedName name="_________________hp10" localSheetId="23" hidden="1">{#N/A,#N/A,TRUE,"Front";#N/A,#N/A,TRUE,"Simple Letter";#N/A,#N/A,TRUE,"Inside";#N/A,#N/A,TRUE,"Contents";#N/A,#N/A,TRUE,"Basis";#N/A,#N/A,TRUE,"Inclusions";#N/A,#N/A,TRUE,"Exclusions";#N/A,#N/A,TRUE,"Areas";#N/A,#N/A,TRUE,"Summary";#N/A,#N/A,TRUE,"Detail"}</definedName>
    <definedName name="_________________hp10" localSheetId="24" hidden="1">{#N/A,#N/A,TRUE,"Front";#N/A,#N/A,TRUE,"Simple Letter";#N/A,#N/A,TRUE,"Inside";#N/A,#N/A,TRUE,"Contents";#N/A,#N/A,TRUE,"Basis";#N/A,#N/A,TRUE,"Inclusions";#N/A,#N/A,TRUE,"Exclusions";#N/A,#N/A,TRUE,"Areas";#N/A,#N/A,TRUE,"Summary";#N/A,#N/A,TRUE,"Detail"}</definedName>
    <definedName name="_________________hp10" hidden="1">{#N/A,#N/A,TRUE,"Front";#N/A,#N/A,TRUE,"Simple Letter";#N/A,#N/A,TRUE,"Inside";#N/A,#N/A,TRUE,"Contents";#N/A,#N/A,TRUE,"Basis";#N/A,#N/A,TRUE,"Inclusions";#N/A,#N/A,TRUE,"Exclusions";#N/A,#N/A,TRUE,"Areas";#N/A,#N/A,TRUE,"Summary";#N/A,#N/A,TRUE,"Detail"}</definedName>
    <definedName name="________________hp10" localSheetId="4" hidden="1">{#N/A,#N/A,TRUE,"Front";#N/A,#N/A,TRUE,"Simple Letter";#N/A,#N/A,TRUE,"Inside";#N/A,#N/A,TRUE,"Contents";#N/A,#N/A,TRUE,"Basis";#N/A,#N/A,TRUE,"Inclusions";#N/A,#N/A,TRUE,"Exclusions";#N/A,#N/A,TRUE,"Areas";#N/A,#N/A,TRUE,"Summary";#N/A,#N/A,TRUE,"Detail"}</definedName>
    <definedName name="________________hp10" localSheetId="7" hidden="1">{#N/A,#N/A,TRUE,"Front";#N/A,#N/A,TRUE,"Simple Letter";#N/A,#N/A,TRUE,"Inside";#N/A,#N/A,TRUE,"Contents";#N/A,#N/A,TRUE,"Basis";#N/A,#N/A,TRUE,"Inclusions";#N/A,#N/A,TRUE,"Exclusions";#N/A,#N/A,TRUE,"Areas";#N/A,#N/A,TRUE,"Summary";#N/A,#N/A,TRUE,"Detail"}</definedName>
    <definedName name="________________hp10" localSheetId="10" hidden="1">{#N/A,#N/A,TRUE,"Front";#N/A,#N/A,TRUE,"Simple Letter";#N/A,#N/A,TRUE,"Inside";#N/A,#N/A,TRUE,"Contents";#N/A,#N/A,TRUE,"Basis";#N/A,#N/A,TRUE,"Inclusions";#N/A,#N/A,TRUE,"Exclusions";#N/A,#N/A,TRUE,"Areas";#N/A,#N/A,TRUE,"Summary";#N/A,#N/A,TRUE,"Detail"}</definedName>
    <definedName name="________________hp10" localSheetId="13" hidden="1">{#N/A,#N/A,TRUE,"Front";#N/A,#N/A,TRUE,"Simple Letter";#N/A,#N/A,TRUE,"Inside";#N/A,#N/A,TRUE,"Contents";#N/A,#N/A,TRUE,"Basis";#N/A,#N/A,TRUE,"Inclusions";#N/A,#N/A,TRUE,"Exclusions";#N/A,#N/A,TRUE,"Areas";#N/A,#N/A,TRUE,"Summary";#N/A,#N/A,TRUE,"Detail"}</definedName>
    <definedName name="________________hp10" localSheetId="5" hidden="1">{#N/A,#N/A,TRUE,"Front";#N/A,#N/A,TRUE,"Simple Letter";#N/A,#N/A,TRUE,"Inside";#N/A,#N/A,TRUE,"Contents";#N/A,#N/A,TRUE,"Basis";#N/A,#N/A,TRUE,"Inclusions";#N/A,#N/A,TRUE,"Exclusions";#N/A,#N/A,TRUE,"Areas";#N/A,#N/A,TRUE,"Summary";#N/A,#N/A,TRUE,"Detail"}</definedName>
    <definedName name="________________hp10" localSheetId="11" hidden="1">{#N/A,#N/A,TRUE,"Front";#N/A,#N/A,TRUE,"Simple Letter";#N/A,#N/A,TRUE,"Inside";#N/A,#N/A,TRUE,"Contents";#N/A,#N/A,TRUE,"Basis";#N/A,#N/A,TRUE,"Inclusions";#N/A,#N/A,TRUE,"Exclusions";#N/A,#N/A,TRUE,"Areas";#N/A,#N/A,TRUE,"Summary";#N/A,#N/A,TRUE,"Detail"}</definedName>
    <definedName name="________________hp10" localSheetId="8" hidden="1">{#N/A,#N/A,TRUE,"Front";#N/A,#N/A,TRUE,"Simple Letter";#N/A,#N/A,TRUE,"Inside";#N/A,#N/A,TRUE,"Contents";#N/A,#N/A,TRUE,"Basis";#N/A,#N/A,TRUE,"Inclusions";#N/A,#N/A,TRUE,"Exclusions";#N/A,#N/A,TRUE,"Areas";#N/A,#N/A,TRUE,"Summary";#N/A,#N/A,TRUE,"Detail"}</definedName>
    <definedName name="________________hp10" localSheetId="14" hidden="1">{#N/A,#N/A,TRUE,"Front";#N/A,#N/A,TRUE,"Simple Letter";#N/A,#N/A,TRUE,"Inside";#N/A,#N/A,TRUE,"Contents";#N/A,#N/A,TRUE,"Basis";#N/A,#N/A,TRUE,"Inclusions";#N/A,#N/A,TRUE,"Exclusions";#N/A,#N/A,TRUE,"Areas";#N/A,#N/A,TRUE,"Summary";#N/A,#N/A,TRUE,"Detail"}</definedName>
    <definedName name="________________hp10" localSheetId="21" hidden="1">{#N/A,#N/A,TRUE,"Front";#N/A,#N/A,TRUE,"Simple Letter";#N/A,#N/A,TRUE,"Inside";#N/A,#N/A,TRUE,"Contents";#N/A,#N/A,TRUE,"Basis";#N/A,#N/A,TRUE,"Inclusions";#N/A,#N/A,TRUE,"Exclusions";#N/A,#N/A,TRUE,"Areas";#N/A,#N/A,TRUE,"Summary";#N/A,#N/A,TRUE,"Detail"}</definedName>
    <definedName name="________________hp10" localSheetId="22" hidden="1">{#N/A,#N/A,TRUE,"Front";#N/A,#N/A,TRUE,"Simple Letter";#N/A,#N/A,TRUE,"Inside";#N/A,#N/A,TRUE,"Contents";#N/A,#N/A,TRUE,"Basis";#N/A,#N/A,TRUE,"Inclusions";#N/A,#N/A,TRUE,"Exclusions";#N/A,#N/A,TRUE,"Areas";#N/A,#N/A,TRUE,"Summary";#N/A,#N/A,TRUE,"Detail"}</definedName>
    <definedName name="________________hp10" localSheetId="3" hidden="1">{#N/A,#N/A,TRUE,"Front";#N/A,#N/A,TRUE,"Simple Letter";#N/A,#N/A,TRUE,"Inside";#N/A,#N/A,TRUE,"Contents";#N/A,#N/A,TRUE,"Basis";#N/A,#N/A,TRUE,"Inclusions";#N/A,#N/A,TRUE,"Exclusions";#N/A,#N/A,TRUE,"Areas";#N/A,#N/A,TRUE,"Summary";#N/A,#N/A,TRUE,"Detail"}</definedName>
    <definedName name="________________hp10" localSheetId="12" hidden="1">{#N/A,#N/A,TRUE,"Front";#N/A,#N/A,TRUE,"Simple Letter";#N/A,#N/A,TRUE,"Inside";#N/A,#N/A,TRUE,"Contents";#N/A,#N/A,TRUE,"Basis";#N/A,#N/A,TRUE,"Inclusions";#N/A,#N/A,TRUE,"Exclusions";#N/A,#N/A,TRUE,"Areas";#N/A,#N/A,TRUE,"Summary";#N/A,#N/A,TRUE,"Detail"}</definedName>
    <definedName name="________________hp10" localSheetId="9" hidden="1">{#N/A,#N/A,TRUE,"Front";#N/A,#N/A,TRUE,"Simple Letter";#N/A,#N/A,TRUE,"Inside";#N/A,#N/A,TRUE,"Contents";#N/A,#N/A,TRUE,"Basis";#N/A,#N/A,TRUE,"Inclusions";#N/A,#N/A,TRUE,"Exclusions";#N/A,#N/A,TRUE,"Areas";#N/A,#N/A,TRUE,"Summary";#N/A,#N/A,TRUE,"Detail"}</definedName>
    <definedName name="________________hp10" localSheetId="6" hidden="1">{#N/A,#N/A,TRUE,"Front";#N/A,#N/A,TRUE,"Simple Letter";#N/A,#N/A,TRUE,"Inside";#N/A,#N/A,TRUE,"Contents";#N/A,#N/A,TRUE,"Basis";#N/A,#N/A,TRUE,"Inclusions";#N/A,#N/A,TRUE,"Exclusions";#N/A,#N/A,TRUE,"Areas";#N/A,#N/A,TRUE,"Summary";#N/A,#N/A,TRUE,"Detail"}</definedName>
    <definedName name="________________hp10" localSheetId="23" hidden="1">{#N/A,#N/A,TRUE,"Front";#N/A,#N/A,TRUE,"Simple Letter";#N/A,#N/A,TRUE,"Inside";#N/A,#N/A,TRUE,"Contents";#N/A,#N/A,TRUE,"Basis";#N/A,#N/A,TRUE,"Inclusions";#N/A,#N/A,TRUE,"Exclusions";#N/A,#N/A,TRUE,"Areas";#N/A,#N/A,TRUE,"Summary";#N/A,#N/A,TRUE,"Detail"}</definedName>
    <definedName name="________________hp10" localSheetId="24" hidden="1">{#N/A,#N/A,TRUE,"Front";#N/A,#N/A,TRUE,"Simple Letter";#N/A,#N/A,TRUE,"Inside";#N/A,#N/A,TRUE,"Contents";#N/A,#N/A,TRUE,"Basis";#N/A,#N/A,TRUE,"Inclusions";#N/A,#N/A,TRUE,"Exclusions";#N/A,#N/A,TRUE,"Areas";#N/A,#N/A,TRUE,"Summary";#N/A,#N/A,TRUE,"Detail"}</definedName>
    <definedName name="________________hp10" hidden="1">{#N/A,#N/A,TRUE,"Front";#N/A,#N/A,TRUE,"Simple Letter";#N/A,#N/A,TRUE,"Inside";#N/A,#N/A,TRUE,"Contents";#N/A,#N/A,TRUE,"Basis";#N/A,#N/A,TRUE,"Inclusions";#N/A,#N/A,TRUE,"Exclusions";#N/A,#N/A,TRUE,"Areas";#N/A,#N/A,TRUE,"Summary";#N/A,#N/A,TRUE,"Detail"}</definedName>
    <definedName name="_______________hp10" localSheetId="4" hidden="1">{#N/A,#N/A,TRUE,"Front";#N/A,#N/A,TRUE,"Simple Letter";#N/A,#N/A,TRUE,"Inside";#N/A,#N/A,TRUE,"Contents";#N/A,#N/A,TRUE,"Basis";#N/A,#N/A,TRUE,"Inclusions";#N/A,#N/A,TRUE,"Exclusions";#N/A,#N/A,TRUE,"Areas";#N/A,#N/A,TRUE,"Summary";#N/A,#N/A,TRUE,"Detail"}</definedName>
    <definedName name="_______________hp10" localSheetId="7" hidden="1">{#N/A,#N/A,TRUE,"Front";#N/A,#N/A,TRUE,"Simple Letter";#N/A,#N/A,TRUE,"Inside";#N/A,#N/A,TRUE,"Contents";#N/A,#N/A,TRUE,"Basis";#N/A,#N/A,TRUE,"Inclusions";#N/A,#N/A,TRUE,"Exclusions";#N/A,#N/A,TRUE,"Areas";#N/A,#N/A,TRUE,"Summary";#N/A,#N/A,TRUE,"Detail"}</definedName>
    <definedName name="_______________hp10" localSheetId="10" hidden="1">{#N/A,#N/A,TRUE,"Front";#N/A,#N/A,TRUE,"Simple Letter";#N/A,#N/A,TRUE,"Inside";#N/A,#N/A,TRUE,"Contents";#N/A,#N/A,TRUE,"Basis";#N/A,#N/A,TRUE,"Inclusions";#N/A,#N/A,TRUE,"Exclusions";#N/A,#N/A,TRUE,"Areas";#N/A,#N/A,TRUE,"Summary";#N/A,#N/A,TRUE,"Detail"}</definedName>
    <definedName name="_______________hp10" localSheetId="13" hidden="1">{#N/A,#N/A,TRUE,"Front";#N/A,#N/A,TRUE,"Simple Letter";#N/A,#N/A,TRUE,"Inside";#N/A,#N/A,TRUE,"Contents";#N/A,#N/A,TRUE,"Basis";#N/A,#N/A,TRUE,"Inclusions";#N/A,#N/A,TRUE,"Exclusions";#N/A,#N/A,TRUE,"Areas";#N/A,#N/A,TRUE,"Summary";#N/A,#N/A,TRUE,"Detail"}</definedName>
    <definedName name="_______________hp10" localSheetId="5" hidden="1">{#N/A,#N/A,TRUE,"Front";#N/A,#N/A,TRUE,"Simple Letter";#N/A,#N/A,TRUE,"Inside";#N/A,#N/A,TRUE,"Contents";#N/A,#N/A,TRUE,"Basis";#N/A,#N/A,TRUE,"Inclusions";#N/A,#N/A,TRUE,"Exclusions";#N/A,#N/A,TRUE,"Areas";#N/A,#N/A,TRUE,"Summary";#N/A,#N/A,TRUE,"Detail"}</definedName>
    <definedName name="_______________hp10" localSheetId="11" hidden="1">{#N/A,#N/A,TRUE,"Front";#N/A,#N/A,TRUE,"Simple Letter";#N/A,#N/A,TRUE,"Inside";#N/A,#N/A,TRUE,"Contents";#N/A,#N/A,TRUE,"Basis";#N/A,#N/A,TRUE,"Inclusions";#N/A,#N/A,TRUE,"Exclusions";#N/A,#N/A,TRUE,"Areas";#N/A,#N/A,TRUE,"Summary";#N/A,#N/A,TRUE,"Detail"}</definedName>
    <definedName name="_______________hp10" localSheetId="8" hidden="1">{#N/A,#N/A,TRUE,"Front";#N/A,#N/A,TRUE,"Simple Letter";#N/A,#N/A,TRUE,"Inside";#N/A,#N/A,TRUE,"Contents";#N/A,#N/A,TRUE,"Basis";#N/A,#N/A,TRUE,"Inclusions";#N/A,#N/A,TRUE,"Exclusions";#N/A,#N/A,TRUE,"Areas";#N/A,#N/A,TRUE,"Summary";#N/A,#N/A,TRUE,"Detail"}</definedName>
    <definedName name="_______________hp10" localSheetId="14" hidden="1">{#N/A,#N/A,TRUE,"Front";#N/A,#N/A,TRUE,"Simple Letter";#N/A,#N/A,TRUE,"Inside";#N/A,#N/A,TRUE,"Contents";#N/A,#N/A,TRUE,"Basis";#N/A,#N/A,TRUE,"Inclusions";#N/A,#N/A,TRUE,"Exclusions";#N/A,#N/A,TRUE,"Areas";#N/A,#N/A,TRUE,"Summary";#N/A,#N/A,TRUE,"Detail"}</definedName>
    <definedName name="_______________hp10" localSheetId="21" hidden="1">{#N/A,#N/A,TRUE,"Front";#N/A,#N/A,TRUE,"Simple Letter";#N/A,#N/A,TRUE,"Inside";#N/A,#N/A,TRUE,"Contents";#N/A,#N/A,TRUE,"Basis";#N/A,#N/A,TRUE,"Inclusions";#N/A,#N/A,TRUE,"Exclusions";#N/A,#N/A,TRUE,"Areas";#N/A,#N/A,TRUE,"Summary";#N/A,#N/A,TRUE,"Detail"}</definedName>
    <definedName name="_______________hp10" localSheetId="22" hidden="1">{#N/A,#N/A,TRUE,"Front";#N/A,#N/A,TRUE,"Simple Letter";#N/A,#N/A,TRUE,"Inside";#N/A,#N/A,TRUE,"Contents";#N/A,#N/A,TRUE,"Basis";#N/A,#N/A,TRUE,"Inclusions";#N/A,#N/A,TRUE,"Exclusions";#N/A,#N/A,TRUE,"Areas";#N/A,#N/A,TRUE,"Summary";#N/A,#N/A,TRUE,"Detail"}</definedName>
    <definedName name="_______________hp10" localSheetId="3" hidden="1">{#N/A,#N/A,TRUE,"Front";#N/A,#N/A,TRUE,"Simple Letter";#N/A,#N/A,TRUE,"Inside";#N/A,#N/A,TRUE,"Contents";#N/A,#N/A,TRUE,"Basis";#N/A,#N/A,TRUE,"Inclusions";#N/A,#N/A,TRUE,"Exclusions";#N/A,#N/A,TRUE,"Areas";#N/A,#N/A,TRUE,"Summary";#N/A,#N/A,TRUE,"Detail"}</definedName>
    <definedName name="_______________hp10" localSheetId="12" hidden="1">{#N/A,#N/A,TRUE,"Front";#N/A,#N/A,TRUE,"Simple Letter";#N/A,#N/A,TRUE,"Inside";#N/A,#N/A,TRUE,"Contents";#N/A,#N/A,TRUE,"Basis";#N/A,#N/A,TRUE,"Inclusions";#N/A,#N/A,TRUE,"Exclusions";#N/A,#N/A,TRUE,"Areas";#N/A,#N/A,TRUE,"Summary";#N/A,#N/A,TRUE,"Detail"}</definedName>
    <definedName name="_______________hp10" localSheetId="9" hidden="1">{#N/A,#N/A,TRUE,"Front";#N/A,#N/A,TRUE,"Simple Letter";#N/A,#N/A,TRUE,"Inside";#N/A,#N/A,TRUE,"Contents";#N/A,#N/A,TRUE,"Basis";#N/A,#N/A,TRUE,"Inclusions";#N/A,#N/A,TRUE,"Exclusions";#N/A,#N/A,TRUE,"Areas";#N/A,#N/A,TRUE,"Summary";#N/A,#N/A,TRUE,"Detail"}</definedName>
    <definedName name="_______________hp10" localSheetId="6" hidden="1">{#N/A,#N/A,TRUE,"Front";#N/A,#N/A,TRUE,"Simple Letter";#N/A,#N/A,TRUE,"Inside";#N/A,#N/A,TRUE,"Contents";#N/A,#N/A,TRUE,"Basis";#N/A,#N/A,TRUE,"Inclusions";#N/A,#N/A,TRUE,"Exclusions";#N/A,#N/A,TRUE,"Areas";#N/A,#N/A,TRUE,"Summary";#N/A,#N/A,TRUE,"Detail"}</definedName>
    <definedName name="_______________hp10" localSheetId="23" hidden="1">{#N/A,#N/A,TRUE,"Front";#N/A,#N/A,TRUE,"Simple Letter";#N/A,#N/A,TRUE,"Inside";#N/A,#N/A,TRUE,"Contents";#N/A,#N/A,TRUE,"Basis";#N/A,#N/A,TRUE,"Inclusions";#N/A,#N/A,TRUE,"Exclusions";#N/A,#N/A,TRUE,"Areas";#N/A,#N/A,TRUE,"Summary";#N/A,#N/A,TRUE,"Detail"}</definedName>
    <definedName name="_______________hp10" localSheetId="24" hidden="1">{#N/A,#N/A,TRUE,"Front";#N/A,#N/A,TRUE,"Simple Letter";#N/A,#N/A,TRUE,"Inside";#N/A,#N/A,TRUE,"Contents";#N/A,#N/A,TRUE,"Basis";#N/A,#N/A,TRUE,"Inclusions";#N/A,#N/A,TRUE,"Exclusions";#N/A,#N/A,TRUE,"Areas";#N/A,#N/A,TRUE,"Summary";#N/A,#N/A,TRUE,"Detail"}</definedName>
    <definedName name="_______________hp10" hidden="1">{#N/A,#N/A,TRUE,"Front";#N/A,#N/A,TRUE,"Simple Letter";#N/A,#N/A,TRUE,"Inside";#N/A,#N/A,TRUE,"Contents";#N/A,#N/A,TRUE,"Basis";#N/A,#N/A,TRUE,"Inclusions";#N/A,#N/A,TRUE,"Exclusions";#N/A,#N/A,TRUE,"Areas";#N/A,#N/A,TRUE,"Summary";#N/A,#N/A,TRUE,"Detail"}</definedName>
    <definedName name="______________hp10" localSheetId="4" hidden="1">{#N/A,#N/A,TRUE,"Front";#N/A,#N/A,TRUE,"Simple Letter";#N/A,#N/A,TRUE,"Inside";#N/A,#N/A,TRUE,"Contents";#N/A,#N/A,TRUE,"Basis";#N/A,#N/A,TRUE,"Inclusions";#N/A,#N/A,TRUE,"Exclusions";#N/A,#N/A,TRUE,"Areas";#N/A,#N/A,TRUE,"Summary";#N/A,#N/A,TRUE,"Detail"}</definedName>
    <definedName name="______________hp10" localSheetId="7" hidden="1">{#N/A,#N/A,TRUE,"Front";#N/A,#N/A,TRUE,"Simple Letter";#N/A,#N/A,TRUE,"Inside";#N/A,#N/A,TRUE,"Contents";#N/A,#N/A,TRUE,"Basis";#N/A,#N/A,TRUE,"Inclusions";#N/A,#N/A,TRUE,"Exclusions";#N/A,#N/A,TRUE,"Areas";#N/A,#N/A,TRUE,"Summary";#N/A,#N/A,TRUE,"Detail"}</definedName>
    <definedName name="______________hp10" localSheetId="10" hidden="1">{#N/A,#N/A,TRUE,"Front";#N/A,#N/A,TRUE,"Simple Letter";#N/A,#N/A,TRUE,"Inside";#N/A,#N/A,TRUE,"Contents";#N/A,#N/A,TRUE,"Basis";#N/A,#N/A,TRUE,"Inclusions";#N/A,#N/A,TRUE,"Exclusions";#N/A,#N/A,TRUE,"Areas";#N/A,#N/A,TRUE,"Summary";#N/A,#N/A,TRUE,"Detail"}</definedName>
    <definedName name="______________hp10" localSheetId="13" hidden="1">{#N/A,#N/A,TRUE,"Front";#N/A,#N/A,TRUE,"Simple Letter";#N/A,#N/A,TRUE,"Inside";#N/A,#N/A,TRUE,"Contents";#N/A,#N/A,TRUE,"Basis";#N/A,#N/A,TRUE,"Inclusions";#N/A,#N/A,TRUE,"Exclusions";#N/A,#N/A,TRUE,"Areas";#N/A,#N/A,TRUE,"Summary";#N/A,#N/A,TRUE,"Detail"}</definedName>
    <definedName name="______________hp10" localSheetId="5" hidden="1">{#N/A,#N/A,TRUE,"Front";#N/A,#N/A,TRUE,"Simple Letter";#N/A,#N/A,TRUE,"Inside";#N/A,#N/A,TRUE,"Contents";#N/A,#N/A,TRUE,"Basis";#N/A,#N/A,TRUE,"Inclusions";#N/A,#N/A,TRUE,"Exclusions";#N/A,#N/A,TRUE,"Areas";#N/A,#N/A,TRUE,"Summary";#N/A,#N/A,TRUE,"Detail"}</definedName>
    <definedName name="______________hp10" localSheetId="11" hidden="1">{#N/A,#N/A,TRUE,"Front";#N/A,#N/A,TRUE,"Simple Letter";#N/A,#N/A,TRUE,"Inside";#N/A,#N/A,TRUE,"Contents";#N/A,#N/A,TRUE,"Basis";#N/A,#N/A,TRUE,"Inclusions";#N/A,#N/A,TRUE,"Exclusions";#N/A,#N/A,TRUE,"Areas";#N/A,#N/A,TRUE,"Summary";#N/A,#N/A,TRUE,"Detail"}</definedName>
    <definedName name="______________hp10" localSheetId="8" hidden="1">{#N/A,#N/A,TRUE,"Front";#N/A,#N/A,TRUE,"Simple Letter";#N/A,#N/A,TRUE,"Inside";#N/A,#N/A,TRUE,"Contents";#N/A,#N/A,TRUE,"Basis";#N/A,#N/A,TRUE,"Inclusions";#N/A,#N/A,TRUE,"Exclusions";#N/A,#N/A,TRUE,"Areas";#N/A,#N/A,TRUE,"Summary";#N/A,#N/A,TRUE,"Detail"}</definedName>
    <definedName name="______________hp10" localSheetId="14" hidden="1">{#N/A,#N/A,TRUE,"Front";#N/A,#N/A,TRUE,"Simple Letter";#N/A,#N/A,TRUE,"Inside";#N/A,#N/A,TRUE,"Contents";#N/A,#N/A,TRUE,"Basis";#N/A,#N/A,TRUE,"Inclusions";#N/A,#N/A,TRUE,"Exclusions";#N/A,#N/A,TRUE,"Areas";#N/A,#N/A,TRUE,"Summary";#N/A,#N/A,TRUE,"Detail"}</definedName>
    <definedName name="______________hp10" localSheetId="21" hidden="1">{#N/A,#N/A,TRUE,"Front";#N/A,#N/A,TRUE,"Simple Letter";#N/A,#N/A,TRUE,"Inside";#N/A,#N/A,TRUE,"Contents";#N/A,#N/A,TRUE,"Basis";#N/A,#N/A,TRUE,"Inclusions";#N/A,#N/A,TRUE,"Exclusions";#N/A,#N/A,TRUE,"Areas";#N/A,#N/A,TRUE,"Summary";#N/A,#N/A,TRUE,"Detail"}</definedName>
    <definedName name="______________hp10" localSheetId="22" hidden="1">{#N/A,#N/A,TRUE,"Front";#N/A,#N/A,TRUE,"Simple Letter";#N/A,#N/A,TRUE,"Inside";#N/A,#N/A,TRUE,"Contents";#N/A,#N/A,TRUE,"Basis";#N/A,#N/A,TRUE,"Inclusions";#N/A,#N/A,TRUE,"Exclusions";#N/A,#N/A,TRUE,"Areas";#N/A,#N/A,TRUE,"Summary";#N/A,#N/A,TRUE,"Detail"}</definedName>
    <definedName name="______________hp10" localSheetId="3" hidden="1">{#N/A,#N/A,TRUE,"Front";#N/A,#N/A,TRUE,"Simple Letter";#N/A,#N/A,TRUE,"Inside";#N/A,#N/A,TRUE,"Contents";#N/A,#N/A,TRUE,"Basis";#N/A,#N/A,TRUE,"Inclusions";#N/A,#N/A,TRUE,"Exclusions";#N/A,#N/A,TRUE,"Areas";#N/A,#N/A,TRUE,"Summary";#N/A,#N/A,TRUE,"Detail"}</definedName>
    <definedName name="______________hp10" localSheetId="12" hidden="1">{#N/A,#N/A,TRUE,"Front";#N/A,#N/A,TRUE,"Simple Letter";#N/A,#N/A,TRUE,"Inside";#N/A,#N/A,TRUE,"Contents";#N/A,#N/A,TRUE,"Basis";#N/A,#N/A,TRUE,"Inclusions";#N/A,#N/A,TRUE,"Exclusions";#N/A,#N/A,TRUE,"Areas";#N/A,#N/A,TRUE,"Summary";#N/A,#N/A,TRUE,"Detail"}</definedName>
    <definedName name="______________hp10" localSheetId="9" hidden="1">{#N/A,#N/A,TRUE,"Front";#N/A,#N/A,TRUE,"Simple Letter";#N/A,#N/A,TRUE,"Inside";#N/A,#N/A,TRUE,"Contents";#N/A,#N/A,TRUE,"Basis";#N/A,#N/A,TRUE,"Inclusions";#N/A,#N/A,TRUE,"Exclusions";#N/A,#N/A,TRUE,"Areas";#N/A,#N/A,TRUE,"Summary";#N/A,#N/A,TRUE,"Detail"}</definedName>
    <definedName name="______________hp10" localSheetId="6" hidden="1">{#N/A,#N/A,TRUE,"Front";#N/A,#N/A,TRUE,"Simple Letter";#N/A,#N/A,TRUE,"Inside";#N/A,#N/A,TRUE,"Contents";#N/A,#N/A,TRUE,"Basis";#N/A,#N/A,TRUE,"Inclusions";#N/A,#N/A,TRUE,"Exclusions";#N/A,#N/A,TRUE,"Areas";#N/A,#N/A,TRUE,"Summary";#N/A,#N/A,TRUE,"Detail"}</definedName>
    <definedName name="______________hp10" localSheetId="23" hidden="1">{#N/A,#N/A,TRUE,"Front";#N/A,#N/A,TRUE,"Simple Letter";#N/A,#N/A,TRUE,"Inside";#N/A,#N/A,TRUE,"Contents";#N/A,#N/A,TRUE,"Basis";#N/A,#N/A,TRUE,"Inclusions";#N/A,#N/A,TRUE,"Exclusions";#N/A,#N/A,TRUE,"Areas";#N/A,#N/A,TRUE,"Summary";#N/A,#N/A,TRUE,"Detail"}</definedName>
    <definedName name="______________hp10" localSheetId="24" hidden="1">{#N/A,#N/A,TRUE,"Front";#N/A,#N/A,TRUE,"Simple Letter";#N/A,#N/A,TRUE,"Inside";#N/A,#N/A,TRUE,"Contents";#N/A,#N/A,TRUE,"Basis";#N/A,#N/A,TRUE,"Inclusions";#N/A,#N/A,TRUE,"Exclusions";#N/A,#N/A,TRUE,"Areas";#N/A,#N/A,TRUE,"Summary";#N/A,#N/A,TRUE,"Detail"}</definedName>
    <definedName name="______________hp10" hidden="1">{#N/A,#N/A,TRUE,"Front";#N/A,#N/A,TRUE,"Simple Letter";#N/A,#N/A,TRUE,"Inside";#N/A,#N/A,TRUE,"Contents";#N/A,#N/A,TRUE,"Basis";#N/A,#N/A,TRUE,"Inclusions";#N/A,#N/A,TRUE,"Exclusions";#N/A,#N/A,TRUE,"Areas";#N/A,#N/A,TRUE,"Summary";#N/A,#N/A,TRUE,"Detail"}</definedName>
    <definedName name="_____________hp10" localSheetId="4" hidden="1">{#N/A,#N/A,TRUE,"Front";#N/A,#N/A,TRUE,"Simple Letter";#N/A,#N/A,TRUE,"Inside";#N/A,#N/A,TRUE,"Contents";#N/A,#N/A,TRUE,"Basis";#N/A,#N/A,TRUE,"Inclusions";#N/A,#N/A,TRUE,"Exclusions";#N/A,#N/A,TRUE,"Areas";#N/A,#N/A,TRUE,"Summary";#N/A,#N/A,TRUE,"Detail"}</definedName>
    <definedName name="_____________hp10" localSheetId="7" hidden="1">{#N/A,#N/A,TRUE,"Front";#N/A,#N/A,TRUE,"Simple Letter";#N/A,#N/A,TRUE,"Inside";#N/A,#N/A,TRUE,"Contents";#N/A,#N/A,TRUE,"Basis";#N/A,#N/A,TRUE,"Inclusions";#N/A,#N/A,TRUE,"Exclusions";#N/A,#N/A,TRUE,"Areas";#N/A,#N/A,TRUE,"Summary";#N/A,#N/A,TRUE,"Detail"}</definedName>
    <definedName name="_____________hp10" localSheetId="10" hidden="1">{#N/A,#N/A,TRUE,"Front";#N/A,#N/A,TRUE,"Simple Letter";#N/A,#N/A,TRUE,"Inside";#N/A,#N/A,TRUE,"Contents";#N/A,#N/A,TRUE,"Basis";#N/A,#N/A,TRUE,"Inclusions";#N/A,#N/A,TRUE,"Exclusions";#N/A,#N/A,TRUE,"Areas";#N/A,#N/A,TRUE,"Summary";#N/A,#N/A,TRUE,"Detail"}</definedName>
    <definedName name="_____________hp10" localSheetId="13" hidden="1">{#N/A,#N/A,TRUE,"Front";#N/A,#N/A,TRUE,"Simple Letter";#N/A,#N/A,TRUE,"Inside";#N/A,#N/A,TRUE,"Contents";#N/A,#N/A,TRUE,"Basis";#N/A,#N/A,TRUE,"Inclusions";#N/A,#N/A,TRUE,"Exclusions";#N/A,#N/A,TRUE,"Areas";#N/A,#N/A,TRUE,"Summary";#N/A,#N/A,TRUE,"Detail"}</definedName>
    <definedName name="_____________hp10" localSheetId="5" hidden="1">{#N/A,#N/A,TRUE,"Front";#N/A,#N/A,TRUE,"Simple Letter";#N/A,#N/A,TRUE,"Inside";#N/A,#N/A,TRUE,"Contents";#N/A,#N/A,TRUE,"Basis";#N/A,#N/A,TRUE,"Inclusions";#N/A,#N/A,TRUE,"Exclusions";#N/A,#N/A,TRUE,"Areas";#N/A,#N/A,TRUE,"Summary";#N/A,#N/A,TRUE,"Detail"}</definedName>
    <definedName name="_____________hp10" localSheetId="11" hidden="1">{#N/A,#N/A,TRUE,"Front";#N/A,#N/A,TRUE,"Simple Letter";#N/A,#N/A,TRUE,"Inside";#N/A,#N/A,TRUE,"Contents";#N/A,#N/A,TRUE,"Basis";#N/A,#N/A,TRUE,"Inclusions";#N/A,#N/A,TRUE,"Exclusions";#N/A,#N/A,TRUE,"Areas";#N/A,#N/A,TRUE,"Summary";#N/A,#N/A,TRUE,"Detail"}</definedName>
    <definedName name="_____________hp10" localSheetId="8" hidden="1">{#N/A,#N/A,TRUE,"Front";#N/A,#N/A,TRUE,"Simple Letter";#N/A,#N/A,TRUE,"Inside";#N/A,#N/A,TRUE,"Contents";#N/A,#N/A,TRUE,"Basis";#N/A,#N/A,TRUE,"Inclusions";#N/A,#N/A,TRUE,"Exclusions";#N/A,#N/A,TRUE,"Areas";#N/A,#N/A,TRUE,"Summary";#N/A,#N/A,TRUE,"Detail"}</definedName>
    <definedName name="_____________hp10" localSheetId="14" hidden="1">{#N/A,#N/A,TRUE,"Front";#N/A,#N/A,TRUE,"Simple Letter";#N/A,#N/A,TRUE,"Inside";#N/A,#N/A,TRUE,"Contents";#N/A,#N/A,TRUE,"Basis";#N/A,#N/A,TRUE,"Inclusions";#N/A,#N/A,TRUE,"Exclusions";#N/A,#N/A,TRUE,"Areas";#N/A,#N/A,TRUE,"Summary";#N/A,#N/A,TRUE,"Detail"}</definedName>
    <definedName name="_____________hp10" localSheetId="21" hidden="1">{#N/A,#N/A,TRUE,"Front";#N/A,#N/A,TRUE,"Simple Letter";#N/A,#N/A,TRUE,"Inside";#N/A,#N/A,TRUE,"Contents";#N/A,#N/A,TRUE,"Basis";#N/A,#N/A,TRUE,"Inclusions";#N/A,#N/A,TRUE,"Exclusions";#N/A,#N/A,TRUE,"Areas";#N/A,#N/A,TRUE,"Summary";#N/A,#N/A,TRUE,"Detail"}</definedName>
    <definedName name="_____________hp10" localSheetId="22" hidden="1">{#N/A,#N/A,TRUE,"Front";#N/A,#N/A,TRUE,"Simple Letter";#N/A,#N/A,TRUE,"Inside";#N/A,#N/A,TRUE,"Contents";#N/A,#N/A,TRUE,"Basis";#N/A,#N/A,TRUE,"Inclusions";#N/A,#N/A,TRUE,"Exclusions";#N/A,#N/A,TRUE,"Areas";#N/A,#N/A,TRUE,"Summary";#N/A,#N/A,TRUE,"Detail"}</definedName>
    <definedName name="_____________hp10" localSheetId="3" hidden="1">{#N/A,#N/A,TRUE,"Front";#N/A,#N/A,TRUE,"Simple Letter";#N/A,#N/A,TRUE,"Inside";#N/A,#N/A,TRUE,"Contents";#N/A,#N/A,TRUE,"Basis";#N/A,#N/A,TRUE,"Inclusions";#N/A,#N/A,TRUE,"Exclusions";#N/A,#N/A,TRUE,"Areas";#N/A,#N/A,TRUE,"Summary";#N/A,#N/A,TRUE,"Detail"}</definedName>
    <definedName name="_____________hp10" localSheetId="12" hidden="1">{#N/A,#N/A,TRUE,"Front";#N/A,#N/A,TRUE,"Simple Letter";#N/A,#N/A,TRUE,"Inside";#N/A,#N/A,TRUE,"Contents";#N/A,#N/A,TRUE,"Basis";#N/A,#N/A,TRUE,"Inclusions";#N/A,#N/A,TRUE,"Exclusions";#N/A,#N/A,TRUE,"Areas";#N/A,#N/A,TRUE,"Summary";#N/A,#N/A,TRUE,"Detail"}</definedName>
    <definedName name="_____________hp10" localSheetId="9" hidden="1">{#N/A,#N/A,TRUE,"Front";#N/A,#N/A,TRUE,"Simple Letter";#N/A,#N/A,TRUE,"Inside";#N/A,#N/A,TRUE,"Contents";#N/A,#N/A,TRUE,"Basis";#N/A,#N/A,TRUE,"Inclusions";#N/A,#N/A,TRUE,"Exclusions";#N/A,#N/A,TRUE,"Areas";#N/A,#N/A,TRUE,"Summary";#N/A,#N/A,TRUE,"Detail"}</definedName>
    <definedName name="_____________hp10" localSheetId="6" hidden="1">{#N/A,#N/A,TRUE,"Front";#N/A,#N/A,TRUE,"Simple Letter";#N/A,#N/A,TRUE,"Inside";#N/A,#N/A,TRUE,"Contents";#N/A,#N/A,TRUE,"Basis";#N/A,#N/A,TRUE,"Inclusions";#N/A,#N/A,TRUE,"Exclusions";#N/A,#N/A,TRUE,"Areas";#N/A,#N/A,TRUE,"Summary";#N/A,#N/A,TRUE,"Detail"}</definedName>
    <definedName name="_____________hp10" localSheetId="23" hidden="1">{#N/A,#N/A,TRUE,"Front";#N/A,#N/A,TRUE,"Simple Letter";#N/A,#N/A,TRUE,"Inside";#N/A,#N/A,TRUE,"Contents";#N/A,#N/A,TRUE,"Basis";#N/A,#N/A,TRUE,"Inclusions";#N/A,#N/A,TRUE,"Exclusions";#N/A,#N/A,TRUE,"Areas";#N/A,#N/A,TRUE,"Summary";#N/A,#N/A,TRUE,"Detail"}</definedName>
    <definedName name="_____________hp10" localSheetId="24" hidden="1">{#N/A,#N/A,TRUE,"Front";#N/A,#N/A,TRUE,"Simple Letter";#N/A,#N/A,TRUE,"Inside";#N/A,#N/A,TRUE,"Contents";#N/A,#N/A,TRUE,"Basis";#N/A,#N/A,TRUE,"Inclusions";#N/A,#N/A,TRUE,"Exclusions";#N/A,#N/A,TRUE,"Areas";#N/A,#N/A,TRUE,"Summary";#N/A,#N/A,TRUE,"Detail"}</definedName>
    <definedName name="_____________hp10" hidden="1">{#N/A,#N/A,TRUE,"Front";#N/A,#N/A,TRUE,"Simple Letter";#N/A,#N/A,TRUE,"Inside";#N/A,#N/A,TRUE,"Contents";#N/A,#N/A,TRUE,"Basis";#N/A,#N/A,TRUE,"Inclusions";#N/A,#N/A,TRUE,"Exclusions";#N/A,#N/A,TRUE,"Areas";#N/A,#N/A,TRUE,"Summary";#N/A,#N/A,TRUE,"Detail"}</definedName>
    <definedName name="____________hp10" localSheetId="4" hidden="1">{#N/A,#N/A,TRUE,"Front";#N/A,#N/A,TRUE,"Simple Letter";#N/A,#N/A,TRUE,"Inside";#N/A,#N/A,TRUE,"Contents";#N/A,#N/A,TRUE,"Basis";#N/A,#N/A,TRUE,"Inclusions";#N/A,#N/A,TRUE,"Exclusions";#N/A,#N/A,TRUE,"Areas";#N/A,#N/A,TRUE,"Summary";#N/A,#N/A,TRUE,"Detail"}</definedName>
    <definedName name="____________hp10" localSheetId="7" hidden="1">{#N/A,#N/A,TRUE,"Front";#N/A,#N/A,TRUE,"Simple Letter";#N/A,#N/A,TRUE,"Inside";#N/A,#N/A,TRUE,"Contents";#N/A,#N/A,TRUE,"Basis";#N/A,#N/A,TRUE,"Inclusions";#N/A,#N/A,TRUE,"Exclusions";#N/A,#N/A,TRUE,"Areas";#N/A,#N/A,TRUE,"Summary";#N/A,#N/A,TRUE,"Detail"}</definedName>
    <definedName name="____________hp10" localSheetId="10" hidden="1">{#N/A,#N/A,TRUE,"Front";#N/A,#N/A,TRUE,"Simple Letter";#N/A,#N/A,TRUE,"Inside";#N/A,#N/A,TRUE,"Contents";#N/A,#N/A,TRUE,"Basis";#N/A,#N/A,TRUE,"Inclusions";#N/A,#N/A,TRUE,"Exclusions";#N/A,#N/A,TRUE,"Areas";#N/A,#N/A,TRUE,"Summary";#N/A,#N/A,TRUE,"Detail"}</definedName>
    <definedName name="____________hp10" localSheetId="13" hidden="1">{#N/A,#N/A,TRUE,"Front";#N/A,#N/A,TRUE,"Simple Letter";#N/A,#N/A,TRUE,"Inside";#N/A,#N/A,TRUE,"Contents";#N/A,#N/A,TRUE,"Basis";#N/A,#N/A,TRUE,"Inclusions";#N/A,#N/A,TRUE,"Exclusions";#N/A,#N/A,TRUE,"Areas";#N/A,#N/A,TRUE,"Summary";#N/A,#N/A,TRUE,"Detail"}</definedName>
    <definedName name="____________hp10" localSheetId="5" hidden="1">{#N/A,#N/A,TRUE,"Front";#N/A,#N/A,TRUE,"Simple Letter";#N/A,#N/A,TRUE,"Inside";#N/A,#N/A,TRUE,"Contents";#N/A,#N/A,TRUE,"Basis";#N/A,#N/A,TRUE,"Inclusions";#N/A,#N/A,TRUE,"Exclusions";#N/A,#N/A,TRUE,"Areas";#N/A,#N/A,TRUE,"Summary";#N/A,#N/A,TRUE,"Detail"}</definedName>
    <definedName name="____________hp10" localSheetId="11" hidden="1">{#N/A,#N/A,TRUE,"Front";#N/A,#N/A,TRUE,"Simple Letter";#N/A,#N/A,TRUE,"Inside";#N/A,#N/A,TRUE,"Contents";#N/A,#N/A,TRUE,"Basis";#N/A,#N/A,TRUE,"Inclusions";#N/A,#N/A,TRUE,"Exclusions";#N/A,#N/A,TRUE,"Areas";#N/A,#N/A,TRUE,"Summary";#N/A,#N/A,TRUE,"Detail"}</definedName>
    <definedName name="____________hp10" localSheetId="8" hidden="1">{#N/A,#N/A,TRUE,"Front";#N/A,#N/A,TRUE,"Simple Letter";#N/A,#N/A,TRUE,"Inside";#N/A,#N/A,TRUE,"Contents";#N/A,#N/A,TRUE,"Basis";#N/A,#N/A,TRUE,"Inclusions";#N/A,#N/A,TRUE,"Exclusions";#N/A,#N/A,TRUE,"Areas";#N/A,#N/A,TRUE,"Summary";#N/A,#N/A,TRUE,"Detail"}</definedName>
    <definedName name="____________hp10" localSheetId="14" hidden="1">{#N/A,#N/A,TRUE,"Front";#N/A,#N/A,TRUE,"Simple Letter";#N/A,#N/A,TRUE,"Inside";#N/A,#N/A,TRUE,"Contents";#N/A,#N/A,TRUE,"Basis";#N/A,#N/A,TRUE,"Inclusions";#N/A,#N/A,TRUE,"Exclusions";#N/A,#N/A,TRUE,"Areas";#N/A,#N/A,TRUE,"Summary";#N/A,#N/A,TRUE,"Detail"}</definedName>
    <definedName name="____________hp10" localSheetId="21" hidden="1">{#N/A,#N/A,TRUE,"Front";#N/A,#N/A,TRUE,"Simple Letter";#N/A,#N/A,TRUE,"Inside";#N/A,#N/A,TRUE,"Contents";#N/A,#N/A,TRUE,"Basis";#N/A,#N/A,TRUE,"Inclusions";#N/A,#N/A,TRUE,"Exclusions";#N/A,#N/A,TRUE,"Areas";#N/A,#N/A,TRUE,"Summary";#N/A,#N/A,TRUE,"Detail"}</definedName>
    <definedName name="____________hp10" localSheetId="22" hidden="1">{#N/A,#N/A,TRUE,"Front";#N/A,#N/A,TRUE,"Simple Letter";#N/A,#N/A,TRUE,"Inside";#N/A,#N/A,TRUE,"Contents";#N/A,#N/A,TRUE,"Basis";#N/A,#N/A,TRUE,"Inclusions";#N/A,#N/A,TRUE,"Exclusions";#N/A,#N/A,TRUE,"Areas";#N/A,#N/A,TRUE,"Summary";#N/A,#N/A,TRUE,"Detail"}</definedName>
    <definedName name="____________hp10" localSheetId="3" hidden="1">{#N/A,#N/A,TRUE,"Front";#N/A,#N/A,TRUE,"Simple Letter";#N/A,#N/A,TRUE,"Inside";#N/A,#N/A,TRUE,"Contents";#N/A,#N/A,TRUE,"Basis";#N/A,#N/A,TRUE,"Inclusions";#N/A,#N/A,TRUE,"Exclusions";#N/A,#N/A,TRUE,"Areas";#N/A,#N/A,TRUE,"Summary";#N/A,#N/A,TRUE,"Detail"}</definedName>
    <definedName name="____________hp10" localSheetId="12" hidden="1">{#N/A,#N/A,TRUE,"Front";#N/A,#N/A,TRUE,"Simple Letter";#N/A,#N/A,TRUE,"Inside";#N/A,#N/A,TRUE,"Contents";#N/A,#N/A,TRUE,"Basis";#N/A,#N/A,TRUE,"Inclusions";#N/A,#N/A,TRUE,"Exclusions";#N/A,#N/A,TRUE,"Areas";#N/A,#N/A,TRUE,"Summary";#N/A,#N/A,TRUE,"Detail"}</definedName>
    <definedName name="____________hp10" localSheetId="9" hidden="1">{#N/A,#N/A,TRUE,"Front";#N/A,#N/A,TRUE,"Simple Letter";#N/A,#N/A,TRUE,"Inside";#N/A,#N/A,TRUE,"Contents";#N/A,#N/A,TRUE,"Basis";#N/A,#N/A,TRUE,"Inclusions";#N/A,#N/A,TRUE,"Exclusions";#N/A,#N/A,TRUE,"Areas";#N/A,#N/A,TRUE,"Summary";#N/A,#N/A,TRUE,"Detail"}</definedName>
    <definedName name="____________hp10" localSheetId="6" hidden="1">{#N/A,#N/A,TRUE,"Front";#N/A,#N/A,TRUE,"Simple Letter";#N/A,#N/A,TRUE,"Inside";#N/A,#N/A,TRUE,"Contents";#N/A,#N/A,TRUE,"Basis";#N/A,#N/A,TRUE,"Inclusions";#N/A,#N/A,TRUE,"Exclusions";#N/A,#N/A,TRUE,"Areas";#N/A,#N/A,TRUE,"Summary";#N/A,#N/A,TRUE,"Detail"}</definedName>
    <definedName name="____________hp10" localSheetId="23" hidden="1">{#N/A,#N/A,TRUE,"Front";#N/A,#N/A,TRUE,"Simple Letter";#N/A,#N/A,TRUE,"Inside";#N/A,#N/A,TRUE,"Contents";#N/A,#N/A,TRUE,"Basis";#N/A,#N/A,TRUE,"Inclusions";#N/A,#N/A,TRUE,"Exclusions";#N/A,#N/A,TRUE,"Areas";#N/A,#N/A,TRUE,"Summary";#N/A,#N/A,TRUE,"Detail"}</definedName>
    <definedName name="____________hp10" localSheetId="24" hidden="1">{#N/A,#N/A,TRUE,"Front";#N/A,#N/A,TRUE,"Simple Letter";#N/A,#N/A,TRUE,"Inside";#N/A,#N/A,TRUE,"Contents";#N/A,#N/A,TRUE,"Basis";#N/A,#N/A,TRUE,"Inclusions";#N/A,#N/A,TRUE,"Exclusions";#N/A,#N/A,TRUE,"Areas";#N/A,#N/A,TRUE,"Summary";#N/A,#N/A,TRUE,"Detail"}</definedName>
    <definedName name="____________hp10" hidden="1">{#N/A,#N/A,TRUE,"Front";#N/A,#N/A,TRUE,"Simple Letter";#N/A,#N/A,TRUE,"Inside";#N/A,#N/A,TRUE,"Contents";#N/A,#N/A,TRUE,"Basis";#N/A,#N/A,TRUE,"Inclusions";#N/A,#N/A,TRUE,"Exclusions";#N/A,#N/A,TRUE,"Areas";#N/A,#N/A,TRUE,"Summary";#N/A,#N/A,TRUE,"Detail"}</definedName>
    <definedName name="___________dd5" localSheetId="4" hidden="1">{#N/A,#N/A,FALSE,"VARIATIONS";#N/A,#N/A,FALSE,"BUDGET";#N/A,#N/A,FALSE,"CIVIL QNTY VAR";#N/A,#N/A,FALSE,"SUMMARY";#N/A,#N/A,FALSE,"MATERIAL VAR"}</definedName>
    <definedName name="___________dd5" localSheetId="7" hidden="1">{#N/A,#N/A,FALSE,"VARIATIONS";#N/A,#N/A,FALSE,"BUDGET";#N/A,#N/A,FALSE,"CIVIL QNTY VAR";#N/A,#N/A,FALSE,"SUMMARY";#N/A,#N/A,FALSE,"MATERIAL VAR"}</definedName>
    <definedName name="___________dd5" localSheetId="10" hidden="1">{#N/A,#N/A,FALSE,"VARIATIONS";#N/A,#N/A,FALSE,"BUDGET";#N/A,#N/A,FALSE,"CIVIL QNTY VAR";#N/A,#N/A,FALSE,"SUMMARY";#N/A,#N/A,FALSE,"MATERIAL VAR"}</definedName>
    <definedName name="___________dd5" localSheetId="13" hidden="1">{#N/A,#N/A,FALSE,"VARIATIONS";#N/A,#N/A,FALSE,"BUDGET";#N/A,#N/A,FALSE,"CIVIL QNTY VAR";#N/A,#N/A,FALSE,"SUMMARY";#N/A,#N/A,FALSE,"MATERIAL VAR"}</definedName>
    <definedName name="___________dd5" localSheetId="5" hidden="1">{#N/A,#N/A,FALSE,"VARIATIONS";#N/A,#N/A,FALSE,"BUDGET";#N/A,#N/A,FALSE,"CIVIL QNTY VAR";#N/A,#N/A,FALSE,"SUMMARY";#N/A,#N/A,FALSE,"MATERIAL VAR"}</definedName>
    <definedName name="___________dd5" localSheetId="11" hidden="1">{#N/A,#N/A,FALSE,"VARIATIONS";#N/A,#N/A,FALSE,"BUDGET";#N/A,#N/A,FALSE,"CIVIL QNTY VAR";#N/A,#N/A,FALSE,"SUMMARY";#N/A,#N/A,FALSE,"MATERIAL VAR"}</definedName>
    <definedName name="___________dd5" localSheetId="8" hidden="1">{#N/A,#N/A,FALSE,"VARIATIONS";#N/A,#N/A,FALSE,"BUDGET";#N/A,#N/A,FALSE,"CIVIL QNTY VAR";#N/A,#N/A,FALSE,"SUMMARY";#N/A,#N/A,FALSE,"MATERIAL VAR"}</definedName>
    <definedName name="___________dd5" localSheetId="14" hidden="1">{#N/A,#N/A,FALSE,"VARIATIONS";#N/A,#N/A,FALSE,"BUDGET";#N/A,#N/A,FALSE,"CIVIL QNTY VAR";#N/A,#N/A,FALSE,"SUMMARY";#N/A,#N/A,FALSE,"MATERIAL VAR"}</definedName>
    <definedName name="___________dd5" localSheetId="21" hidden="1">{#N/A,#N/A,FALSE,"VARIATIONS";#N/A,#N/A,FALSE,"BUDGET";#N/A,#N/A,FALSE,"CIVIL QNTY VAR";#N/A,#N/A,FALSE,"SUMMARY";#N/A,#N/A,FALSE,"MATERIAL VAR"}</definedName>
    <definedName name="___________dd5" localSheetId="22" hidden="1">{#N/A,#N/A,FALSE,"VARIATIONS";#N/A,#N/A,FALSE,"BUDGET";#N/A,#N/A,FALSE,"CIVIL QNTY VAR";#N/A,#N/A,FALSE,"SUMMARY";#N/A,#N/A,FALSE,"MATERIAL VAR"}</definedName>
    <definedName name="___________dd5" localSheetId="3" hidden="1">{#N/A,#N/A,FALSE,"VARIATIONS";#N/A,#N/A,FALSE,"BUDGET";#N/A,#N/A,FALSE,"CIVIL QNTY VAR";#N/A,#N/A,FALSE,"SUMMARY";#N/A,#N/A,FALSE,"MATERIAL VAR"}</definedName>
    <definedName name="___________dd5" localSheetId="12" hidden="1">{#N/A,#N/A,FALSE,"VARIATIONS";#N/A,#N/A,FALSE,"BUDGET";#N/A,#N/A,FALSE,"CIVIL QNTY VAR";#N/A,#N/A,FALSE,"SUMMARY";#N/A,#N/A,FALSE,"MATERIAL VAR"}</definedName>
    <definedName name="___________dd5" localSheetId="9" hidden="1">{#N/A,#N/A,FALSE,"VARIATIONS";#N/A,#N/A,FALSE,"BUDGET";#N/A,#N/A,FALSE,"CIVIL QNTY VAR";#N/A,#N/A,FALSE,"SUMMARY";#N/A,#N/A,FALSE,"MATERIAL VAR"}</definedName>
    <definedName name="___________dd5" localSheetId="6" hidden="1">{#N/A,#N/A,FALSE,"VARIATIONS";#N/A,#N/A,FALSE,"BUDGET";#N/A,#N/A,FALSE,"CIVIL QNTY VAR";#N/A,#N/A,FALSE,"SUMMARY";#N/A,#N/A,FALSE,"MATERIAL VAR"}</definedName>
    <definedName name="___________dd5" localSheetId="23" hidden="1">{#N/A,#N/A,FALSE,"VARIATIONS";#N/A,#N/A,FALSE,"BUDGET";#N/A,#N/A,FALSE,"CIVIL QNTY VAR";#N/A,#N/A,FALSE,"SUMMARY";#N/A,#N/A,FALSE,"MATERIAL VAR"}</definedName>
    <definedName name="___________dd5" localSheetId="24" hidden="1">{#N/A,#N/A,FALSE,"VARIATIONS";#N/A,#N/A,FALSE,"BUDGET";#N/A,#N/A,FALSE,"CIVIL QNTY VAR";#N/A,#N/A,FALSE,"SUMMARY";#N/A,#N/A,FALSE,"MATERIAL VAR"}</definedName>
    <definedName name="___________dd5" hidden="1">{#N/A,#N/A,FALSE,"VARIATIONS";#N/A,#N/A,FALSE,"BUDGET";#N/A,#N/A,FALSE,"CIVIL QNTY VAR";#N/A,#N/A,FALSE,"SUMMARY";#N/A,#N/A,FALSE,"MATERIAL VAR"}</definedName>
    <definedName name="___________f1" localSheetId="4" hidden="1">{#N/A,#N/A,FALSE,"VARIATIONS";#N/A,#N/A,FALSE,"BUDGET";#N/A,#N/A,FALSE,"CIVIL QNTY VAR";#N/A,#N/A,FALSE,"SUMMARY";#N/A,#N/A,FALSE,"MATERIAL VAR"}</definedName>
    <definedName name="___________f1" localSheetId="7" hidden="1">{#N/A,#N/A,FALSE,"VARIATIONS";#N/A,#N/A,FALSE,"BUDGET";#N/A,#N/A,FALSE,"CIVIL QNTY VAR";#N/A,#N/A,FALSE,"SUMMARY";#N/A,#N/A,FALSE,"MATERIAL VAR"}</definedName>
    <definedName name="___________f1" localSheetId="10" hidden="1">{#N/A,#N/A,FALSE,"VARIATIONS";#N/A,#N/A,FALSE,"BUDGET";#N/A,#N/A,FALSE,"CIVIL QNTY VAR";#N/A,#N/A,FALSE,"SUMMARY";#N/A,#N/A,FALSE,"MATERIAL VAR"}</definedName>
    <definedName name="___________f1" localSheetId="13" hidden="1">{#N/A,#N/A,FALSE,"VARIATIONS";#N/A,#N/A,FALSE,"BUDGET";#N/A,#N/A,FALSE,"CIVIL QNTY VAR";#N/A,#N/A,FALSE,"SUMMARY";#N/A,#N/A,FALSE,"MATERIAL VAR"}</definedName>
    <definedName name="___________f1" localSheetId="5" hidden="1">{#N/A,#N/A,FALSE,"VARIATIONS";#N/A,#N/A,FALSE,"BUDGET";#N/A,#N/A,FALSE,"CIVIL QNTY VAR";#N/A,#N/A,FALSE,"SUMMARY";#N/A,#N/A,FALSE,"MATERIAL VAR"}</definedName>
    <definedName name="___________f1" localSheetId="11" hidden="1">{#N/A,#N/A,FALSE,"VARIATIONS";#N/A,#N/A,FALSE,"BUDGET";#N/A,#N/A,FALSE,"CIVIL QNTY VAR";#N/A,#N/A,FALSE,"SUMMARY";#N/A,#N/A,FALSE,"MATERIAL VAR"}</definedName>
    <definedName name="___________f1" localSheetId="8" hidden="1">{#N/A,#N/A,FALSE,"VARIATIONS";#N/A,#N/A,FALSE,"BUDGET";#N/A,#N/A,FALSE,"CIVIL QNTY VAR";#N/A,#N/A,FALSE,"SUMMARY";#N/A,#N/A,FALSE,"MATERIAL VAR"}</definedName>
    <definedName name="___________f1" localSheetId="14" hidden="1">{#N/A,#N/A,FALSE,"VARIATIONS";#N/A,#N/A,FALSE,"BUDGET";#N/A,#N/A,FALSE,"CIVIL QNTY VAR";#N/A,#N/A,FALSE,"SUMMARY";#N/A,#N/A,FALSE,"MATERIAL VAR"}</definedName>
    <definedName name="___________f1" localSheetId="21" hidden="1">{#N/A,#N/A,FALSE,"VARIATIONS";#N/A,#N/A,FALSE,"BUDGET";#N/A,#N/A,FALSE,"CIVIL QNTY VAR";#N/A,#N/A,FALSE,"SUMMARY";#N/A,#N/A,FALSE,"MATERIAL VAR"}</definedName>
    <definedName name="___________f1" localSheetId="22" hidden="1">{#N/A,#N/A,FALSE,"VARIATIONS";#N/A,#N/A,FALSE,"BUDGET";#N/A,#N/A,FALSE,"CIVIL QNTY VAR";#N/A,#N/A,FALSE,"SUMMARY";#N/A,#N/A,FALSE,"MATERIAL VAR"}</definedName>
    <definedName name="___________f1" localSheetId="3" hidden="1">{#N/A,#N/A,FALSE,"VARIATIONS";#N/A,#N/A,FALSE,"BUDGET";#N/A,#N/A,FALSE,"CIVIL QNTY VAR";#N/A,#N/A,FALSE,"SUMMARY";#N/A,#N/A,FALSE,"MATERIAL VAR"}</definedName>
    <definedName name="___________f1" localSheetId="12" hidden="1">{#N/A,#N/A,FALSE,"VARIATIONS";#N/A,#N/A,FALSE,"BUDGET";#N/A,#N/A,FALSE,"CIVIL QNTY VAR";#N/A,#N/A,FALSE,"SUMMARY";#N/A,#N/A,FALSE,"MATERIAL VAR"}</definedName>
    <definedName name="___________f1" localSheetId="9" hidden="1">{#N/A,#N/A,FALSE,"VARIATIONS";#N/A,#N/A,FALSE,"BUDGET";#N/A,#N/A,FALSE,"CIVIL QNTY VAR";#N/A,#N/A,FALSE,"SUMMARY";#N/A,#N/A,FALSE,"MATERIAL VAR"}</definedName>
    <definedName name="___________f1" localSheetId="6" hidden="1">{#N/A,#N/A,FALSE,"VARIATIONS";#N/A,#N/A,FALSE,"BUDGET";#N/A,#N/A,FALSE,"CIVIL QNTY VAR";#N/A,#N/A,FALSE,"SUMMARY";#N/A,#N/A,FALSE,"MATERIAL VAR"}</definedName>
    <definedName name="___________f1" localSheetId="23" hidden="1">{#N/A,#N/A,FALSE,"VARIATIONS";#N/A,#N/A,FALSE,"BUDGET";#N/A,#N/A,FALSE,"CIVIL QNTY VAR";#N/A,#N/A,FALSE,"SUMMARY";#N/A,#N/A,FALSE,"MATERIAL VAR"}</definedName>
    <definedName name="___________f1" localSheetId="24" hidden="1">{#N/A,#N/A,FALSE,"VARIATIONS";#N/A,#N/A,FALSE,"BUDGET";#N/A,#N/A,FALSE,"CIVIL QNTY VAR";#N/A,#N/A,FALSE,"SUMMARY";#N/A,#N/A,FALSE,"MATERIAL VAR"}</definedName>
    <definedName name="___________f1" hidden="1">{#N/A,#N/A,FALSE,"VARIATIONS";#N/A,#N/A,FALSE,"BUDGET";#N/A,#N/A,FALSE,"CIVIL QNTY VAR";#N/A,#N/A,FALSE,"SUMMARY";#N/A,#N/A,FALSE,"MATERIAL VAR"}</definedName>
    <definedName name="__________hp10" localSheetId="4" hidden="1">{#N/A,#N/A,TRUE,"Front";#N/A,#N/A,TRUE,"Simple Letter";#N/A,#N/A,TRUE,"Inside";#N/A,#N/A,TRUE,"Contents";#N/A,#N/A,TRUE,"Basis";#N/A,#N/A,TRUE,"Inclusions";#N/A,#N/A,TRUE,"Exclusions";#N/A,#N/A,TRUE,"Areas";#N/A,#N/A,TRUE,"Summary";#N/A,#N/A,TRUE,"Detail"}</definedName>
    <definedName name="__________hp10" localSheetId="7" hidden="1">{#N/A,#N/A,TRUE,"Front";#N/A,#N/A,TRUE,"Simple Letter";#N/A,#N/A,TRUE,"Inside";#N/A,#N/A,TRUE,"Contents";#N/A,#N/A,TRUE,"Basis";#N/A,#N/A,TRUE,"Inclusions";#N/A,#N/A,TRUE,"Exclusions";#N/A,#N/A,TRUE,"Areas";#N/A,#N/A,TRUE,"Summary";#N/A,#N/A,TRUE,"Detail"}</definedName>
    <definedName name="__________hp10" localSheetId="10" hidden="1">{#N/A,#N/A,TRUE,"Front";#N/A,#N/A,TRUE,"Simple Letter";#N/A,#N/A,TRUE,"Inside";#N/A,#N/A,TRUE,"Contents";#N/A,#N/A,TRUE,"Basis";#N/A,#N/A,TRUE,"Inclusions";#N/A,#N/A,TRUE,"Exclusions";#N/A,#N/A,TRUE,"Areas";#N/A,#N/A,TRUE,"Summary";#N/A,#N/A,TRUE,"Detail"}</definedName>
    <definedName name="__________hp10" localSheetId="13" hidden="1">{#N/A,#N/A,TRUE,"Front";#N/A,#N/A,TRUE,"Simple Letter";#N/A,#N/A,TRUE,"Inside";#N/A,#N/A,TRUE,"Contents";#N/A,#N/A,TRUE,"Basis";#N/A,#N/A,TRUE,"Inclusions";#N/A,#N/A,TRUE,"Exclusions";#N/A,#N/A,TRUE,"Areas";#N/A,#N/A,TRUE,"Summary";#N/A,#N/A,TRUE,"Detail"}</definedName>
    <definedName name="__________hp10" localSheetId="5" hidden="1">{#N/A,#N/A,TRUE,"Front";#N/A,#N/A,TRUE,"Simple Letter";#N/A,#N/A,TRUE,"Inside";#N/A,#N/A,TRUE,"Contents";#N/A,#N/A,TRUE,"Basis";#N/A,#N/A,TRUE,"Inclusions";#N/A,#N/A,TRUE,"Exclusions";#N/A,#N/A,TRUE,"Areas";#N/A,#N/A,TRUE,"Summary";#N/A,#N/A,TRUE,"Detail"}</definedName>
    <definedName name="__________hp10" localSheetId="11" hidden="1">{#N/A,#N/A,TRUE,"Front";#N/A,#N/A,TRUE,"Simple Letter";#N/A,#N/A,TRUE,"Inside";#N/A,#N/A,TRUE,"Contents";#N/A,#N/A,TRUE,"Basis";#N/A,#N/A,TRUE,"Inclusions";#N/A,#N/A,TRUE,"Exclusions";#N/A,#N/A,TRUE,"Areas";#N/A,#N/A,TRUE,"Summary";#N/A,#N/A,TRUE,"Detail"}</definedName>
    <definedName name="__________hp10" localSheetId="8" hidden="1">{#N/A,#N/A,TRUE,"Front";#N/A,#N/A,TRUE,"Simple Letter";#N/A,#N/A,TRUE,"Inside";#N/A,#N/A,TRUE,"Contents";#N/A,#N/A,TRUE,"Basis";#N/A,#N/A,TRUE,"Inclusions";#N/A,#N/A,TRUE,"Exclusions";#N/A,#N/A,TRUE,"Areas";#N/A,#N/A,TRUE,"Summary";#N/A,#N/A,TRUE,"Detail"}</definedName>
    <definedName name="__________hp10" localSheetId="14" hidden="1">{#N/A,#N/A,TRUE,"Front";#N/A,#N/A,TRUE,"Simple Letter";#N/A,#N/A,TRUE,"Inside";#N/A,#N/A,TRUE,"Contents";#N/A,#N/A,TRUE,"Basis";#N/A,#N/A,TRUE,"Inclusions";#N/A,#N/A,TRUE,"Exclusions";#N/A,#N/A,TRUE,"Areas";#N/A,#N/A,TRUE,"Summary";#N/A,#N/A,TRUE,"Detail"}</definedName>
    <definedName name="__________hp10" localSheetId="21" hidden="1">{#N/A,#N/A,TRUE,"Front";#N/A,#N/A,TRUE,"Simple Letter";#N/A,#N/A,TRUE,"Inside";#N/A,#N/A,TRUE,"Contents";#N/A,#N/A,TRUE,"Basis";#N/A,#N/A,TRUE,"Inclusions";#N/A,#N/A,TRUE,"Exclusions";#N/A,#N/A,TRUE,"Areas";#N/A,#N/A,TRUE,"Summary";#N/A,#N/A,TRUE,"Detail"}</definedName>
    <definedName name="__________hp10" localSheetId="22" hidden="1">{#N/A,#N/A,TRUE,"Front";#N/A,#N/A,TRUE,"Simple Letter";#N/A,#N/A,TRUE,"Inside";#N/A,#N/A,TRUE,"Contents";#N/A,#N/A,TRUE,"Basis";#N/A,#N/A,TRUE,"Inclusions";#N/A,#N/A,TRUE,"Exclusions";#N/A,#N/A,TRUE,"Areas";#N/A,#N/A,TRUE,"Summary";#N/A,#N/A,TRUE,"Detail"}</definedName>
    <definedName name="__________hp10" localSheetId="3" hidden="1">{#N/A,#N/A,TRUE,"Front";#N/A,#N/A,TRUE,"Simple Letter";#N/A,#N/A,TRUE,"Inside";#N/A,#N/A,TRUE,"Contents";#N/A,#N/A,TRUE,"Basis";#N/A,#N/A,TRUE,"Inclusions";#N/A,#N/A,TRUE,"Exclusions";#N/A,#N/A,TRUE,"Areas";#N/A,#N/A,TRUE,"Summary";#N/A,#N/A,TRUE,"Detail"}</definedName>
    <definedName name="__________hp10" localSheetId="12" hidden="1">{#N/A,#N/A,TRUE,"Front";#N/A,#N/A,TRUE,"Simple Letter";#N/A,#N/A,TRUE,"Inside";#N/A,#N/A,TRUE,"Contents";#N/A,#N/A,TRUE,"Basis";#N/A,#N/A,TRUE,"Inclusions";#N/A,#N/A,TRUE,"Exclusions";#N/A,#N/A,TRUE,"Areas";#N/A,#N/A,TRUE,"Summary";#N/A,#N/A,TRUE,"Detail"}</definedName>
    <definedName name="__________hp10" localSheetId="9" hidden="1">{#N/A,#N/A,TRUE,"Front";#N/A,#N/A,TRUE,"Simple Letter";#N/A,#N/A,TRUE,"Inside";#N/A,#N/A,TRUE,"Contents";#N/A,#N/A,TRUE,"Basis";#N/A,#N/A,TRUE,"Inclusions";#N/A,#N/A,TRUE,"Exclusions";#N/A,#N/A,TRUE,"Areas";#N/A,#N/A,TRUE,"Summary";#N/A,#N/A,TRUE,"Detail"}</definedName>
    <definedName name="__________hp10" localSheetId="6" hidden="1">{#N/A,#N/A,TRUE,"Front";#N/A,#N/A,TRUE,"Simple Letter";#N/A,#N/A,TRUE,"Inside";#N/A,#N/A,TRUE,"Contents";#N/A,#N/A,TRUE,"Basis";#N/A,#N/A,TRUE,"Inclusions";#N/A,#N/A,TRUE,"Exclusions";#N/A,#N/A,TRUE,"Areas";#N/A,#N/A,TRUE,"Summary";#N/A,#N/A,TRUE,"Detail"}</definedName>
    <definedName name="__________hp10" localSheetId="23" hidden="1">{#N/A,#N/A,TRUE,"Front";#N/A,#N/A,TRUE,"Simple Letter";#N/A,#N/A,TRUE,"Inside";#N/A,#N/A,TRUE,"Contents";#N/A,#N/A,TRUE,"Basis";#N/A,#N/A,TRUE,"Inclusions";#N/A,#N/A,TRUE,"Exclusions";#N/A,#N/A,TRUE,"Areas";#N/A,#N/A,TRUE,"Summary";#N/A,#N/A,TRUE,"Detail"}</definedName>
    <definedName name="__________hp10" localSheetId="24" hidden="1">{#N/A,#N/A,TRUE,"Front";#N/A,#N/A,TRUE,"Simple Letter";#N/A,#N/A,TRUE,"Inside";#N/A,#N/A,TRUE,"Contents";#N/A,#N/A,TRUE,"Basis";#N/A,#N/A,TRUE,"Inclusions";#N/A,#N/A,TRUE,"Exclusions";#N/A,#N/A,TRUE,"Areas";#N/A,#N/A,TRUE,"Summary";#N/A,#N/A,TRUE,"Detail"}</definedName>
    <definedName name="__________hp10" hidden="1">{#N/A,#N/A,TRUE,"Front";#N/A,#N/A,TRUE,"Simple Letter";#N/A,#N/A,TRUE,"Inside";#N/A,#N/A,TRUE,"Contents";#N/A,#N/A,TRUE,"Basis";#N/A,#N/A,TRUE,"Inclusions";#N/A,#N/A,TRUE,"Exclusions";#N/A,#N/A,TRUE,"Areas";#N/A,#N/A,TRUE,"Summary";#N/A,#N/A,TRUE,"Detail"}</definedName>
    <definedName name="_________cat12" localSheetId="4" hidden="1">{#N/A,#N/A,TRUE,"Front";#N/A,#N/A,TRUE,"Simple Letter";#N/A,#N/A,TRUE,"Inside";#N/A,#N/A,TRUE,"Contents";#N/A,#N/A,TRUE,"Basis";#N/A,#N/A,TRUE,"Inclusions";#N/A,#N/A,TRUE,"Exclusions";#N/A,#N/A,TRUE,"Areas";#N/A,#N/A,TRUE,"Summary";#N/A,#N/A,TRUE,"Detail"}</definedName>
    <definedName name="_________cat12" localSheetId="7" hidden="1">{#N/A,#N/A,TRUE,"Front";#N/A,#N/A,TRUE,"Simple Letter";#N/A,#N/A,TRUE,"Inside";#N/A,#N/A,TRUE,"Contents";#N/A,#N/A,TRUE,"Basis";#N/A,#N/A,TRUE,"Inclusions";#N/A,#N/A,TRUE,"Exclusions";#N/A,#N/A,TRUE,"Areas";#N/A,#N/A,TRUE,"Summary";#N/A,#N/A,TRUE,"Detail"}</definedName>
    <definedName name="_________cat12" localSheetId="10" hidden="1">{#N/A,#N/A,TRUE,"Front";#N/A,#N/A,TRUE,"Simple Letter";#N/A,#N/A,TRUE,"Inside";#N/A,#N/A,TRUE,"Contents";#N/A,#N/A,TRUE,"Basis";#N/A,#N/A,TRUE,"Inclusions";#N/A,#N/A,TRUE,"Exclusions";#N/A,#N/A,TRUE,"Areas";#N/A,#N/A,TRUE,"Summary";#N/A,#N/A,TRUE,"Detail"}</definedName>
    <definedName name="_________cat12" localSheetId="13" hidden="1">{#N/A,#N/A,TRUE,"Front";#N/A,#N/A,TRUE,"Simple Letter";#N/A,#N/A,TRUE,"Inside";#N/A,#N/A,TRUE,"Contents";#N/A,#N/A,TRUE,"Basis";#N/A,#N/A,TRUE,"Inclusions";#N/A,#N/A,TRUE,"Exclusions";#N/A,#N/A,TRUE,"Areas";#N/A,#N/A,TRUE,"Summary";#N/A,#N/A,TRUE,"Detail"}</definedName>
    <definedName name="_________cat12" localSheetId="5" hidden="1">{#N/A,#N/A,TRUE,"Front";#N/A,#N/A,TRUE,"Simple Letter";#N/A,#N/A,TRUE,"Inside";#N/A,#N/A,TRUE,"Contents";#N/A,#N/A,TRUE,"Basis";#N/A,#N/A,TRUE,"Inclusions";#N/A,#N/A,TRUE,"Exclusions";#N/A,#N/A,TRUE,"Areas";#N/A,#N/A,TRUE,"Summary";#N/A,#N/A,TRUE,"Detail"}</definedName>
    <definedName name="_________cat12" localSheetId="11" hidden="1">{#N/A,#N/A,TRUE,"Front";#N/A,#N/A,TRUE,"Simple Letter";#N/A,#N/A,TRUE,"Inside";#N/A,#N/A,TRUE,"Contents";#N/A,#N/A,TRUE,"Basis";#N/A,#N/A,TRUE,"Inclusions";#N/A,#N/A,TRUE,"Exclusions";#N/A,#N/A,TRUE,"Areas";#N/A,#N/A,TRUE,"Summary";#N/A,#N/A,TRUE,"Detail"}</definedName>
    <definedName name="_________cat12" localSheetId="8" hidden="1">{#N/A,#N/A,TRUE,"Front";#N/A,#N/A,TRUE,"Simple Letter";#N/A,#N/A,TRUE,"Inside";#N/A,#N/A,TRUE,"Contents";#N/A,#N/A,TRUE,"Basis";#N/A,#N/A,TRUE,"Inclusions";#N/A,#N/A,TRUE,"Exclusions";#N/A,#N/A,TRUE,"Areas";#N/A,#N/A,TRUE,"Summary";#N/A,#N/A,TRUE,"Detail"}</definedName>
    <definedName name="_________cat12" localSheetId="14" hidden="1">{#N/A,#N/A,TRUE,"Front";#N/A,#N/A,TRUE,"Simple Letter";#N/A,#N/A,TRUE,"Inside";#N/A,#N/A,TRUE,"Contents";#N/A,#N/A,TRUE,"Basis";#N/A,#N/A,TRUE,"Inclusions";#N/A,#N/A,TRUE,"Exclusions";#N/A,#N/A,TRUE,"Areas";#N/A,#N/A,TRUE,"Summary";#N/A,#N/A,TRUE,"Detail"}</definedName>
    <definedName name="_________cat12" localSheetId="21" hidden="1">{#N/A,#N/A,TRUE,"Front";#N/A,#N/A,TRUE,"Simple Letter";#N/A,#N/A,TRUE,"Inside";#N/A,#N/A,TRUE,"Contents";#N/A,#N/A,TRUE,"Basis";#N/A,#N/A,TRUE,"Inclusions";#N/A,#N/A,TRUE,"Exclusions";#N/A,#N/A,TRUE,"Areas";#N/A,#N/A,TRUE,"Summary";#N/A,#N/A,TRUE,"Detail"}</definedName>
    <definedName name="_________cat12" localSheetId="22" hidden="1">{#N/A,#N/A,TRUE,"Front";#N/A,#N/A,TRUE,"Simple Letter";#N/A,#N/A,TRUE,"Inside";#N/A,#N/A,TRUE,"Contents";#N/A,#N/A,TRUE,"Basis";#N/A,#N/A,TRUE,"Inclusions";#N/A,#N/A,TRUE,"Exclusions";#N/A,#N/A,TRUE,"Areas";#N/A,#N/A,TRUE,"Summary";#N/A,#N/A,TRUE,"Detail"}</definedName>
    <definedName name="_________cat12" localSheetId="3" hidden="1">{#N/A,#N/A,TRUE,"Front";#N/A,#N/A,TRUE,"Simple Letter";#N/A,#N/A,TRUE,"Inside";#N/A,#N/A,TRUE,"Contents";#N/A,#N/A,TRUE,"Basis";#N/A,#N/A,TRUE,"Inclusions";#N/A,#N/A,TRUE,"Exclusions";#N/A,#N/A,TRUE,"Areas";#N/A,#N/A,TRUE,"Summary";#N/A,#N/A,TRUE,"Detail"}</definedName>
    <definedName name="_________cat12" localSheetId="12" hidden="1">{#N/A,#N/A,TRUE,"Front";#N/A,#N/A,TRUE,"Simple Letter";#N/A,#N/A,TRUE,"Inside";#N/A,#N/A,TRUE,"Contents";#N/A,#N/A,TRUE,"Basis";#N/A,#N/A,TRUE,"Inclusions";#N/A,#N/A,TRUE,"Exclusions";#N/A,#N/A,TRUE,"Areas";#N/A,#N/A,TRUE,"Summary";#N/A,#N/A,TRUE,"Detail"}</definedName>
    <definedName name="_________cat12" localSheetId="9" hidden="1">{#N/A,#N/A,TRUE,"Front";#N/A,#N/A,TRUE,"Simple Letter";#N/A,#N/A,TRUE,"Inside";#N/A,#N/A,TRUE,"Contents";#N/A,#N/A,TRUE,"Basis";#N/A,#N/A,TRUE,"Inclusions";#N/A,#N/A,TRUE,"Exclusions";#N/A,#N/A,TRUE,"Areas";#N/A,#N/A,TRUE,"Summary";#N/A,#N/A,TRUE,"Detail"}</definedName>
    <definedName name="_________cat12" localSheetId="6" hidden="1">{#N/A,#N/A,TRUE,"Front";#N/A,#N/A,TRUE,"Simple Letter";#N/A,#N/A,TRUE,"Inside";#N/A,#N/A,TRUE,"Contents";#N/A,#N/A,TRUE,"Basis";#N/A,#N/A,TRUE,"Inclusions";#N/A,#N/A,TRUE,"Exclusions";#N/A,#N/A,TRUE,"Areas";#N/A,#N/A,TRUE,"Summary";#N/A,#N/A,TRUE,"Detail"}</definedName>
    <definedName name="_________cat12" localSheetId="23" hidden="1">{#N/A,#N/A,TRUE,"Front";#N/A,#N/A,TRUE,"Simple Letter";#N/A,#N/A,TRUE,"Inside";#N/A,#N/A,TRUE,"Contents";#N/A,#N/A,TRUE,"Basis";#N/A,#N/A,TRUE,"Inclusions";#N/A,#N/A,TRUE,"Exclusions";#N/A,#N/A,TRUE,"Areas";#N/A,#N/A,TRUE,"Summary";#N/A,#N/A,TRUE,"Detail"}</definedName>
    <definedName name="_________cat12" localSheetId="24" hidden="1">{#N/A,#N/A,TRUE,"Front";#N/A,#N/A,TRUE,"Simple Letter";#N/A,#N/A,TRUE,"Inside";#N/A,#N/A,TRUE,"Contents";#N/A,#N/A,TRUE,"Basis";#N/A,#N/A,TRUE,"Inclusions";#N/A,#N/A,TRUE,"Exclusions";#N/A,#N/A,TRUE,"Areas";#N/A,#N/A,TRUE,"Summary";#N/A,#N/A,TRUE,"Detail"}</definedName>
    <definedName name="_________cat12" hidden="1">{#N/A,#N/A,TRUE,"Front";#N/A,#N/A,TRUE,"Simple Letter";#N/A,#N/A,TRUE,"Inside";#N/A,#N/A,TRUE,"Contents";#N/A,#N/A,TRUE,"Basis";#N/A,#N/A,TRUE,"Inclusions";#N/A,#N/A,TRUE,"Exclusions";#N/A,#N/A,TRUE,"Areas";#N/A,#N/A,TRUE,"Summary";#N/A,#N/A,TRUE,"Detail"}</definedName>
    <definedName name="_________dd5" localSheetId="4" hidden="1">{#N/A,#N/A,FALSE,"VARIATIONS";#N/A,#N/A,FALSE,"BUDGET";#N/A,#N/A,FALSE,"CIVIL QNTY VAR";#N/A,#N/A,FALSE,"SUMMARY";#N/A,#N/A,FALSE,"MATERIAL VAR"}</definedName>
    <definedName name="_________dd5" localSheetId="7" hidden="1">{#N/A,#N/A,FALSE,"VARIATIONS";#N/A,#N/A,FALSE,"BUDGET";#N/A,#N/A,FALSE,"CIVIL QNTY VAR";#N/A,#N/A,FALSE,"SUMMARY";#N/A,#N/A,FALSE,"MATERIAL VAR"}</definedName>
    <definedName name="_________dd5" localSheetId="10" hidden="1">{#N/A,#N/A,FALSE,"VARIATIONS";#N/A,#N/A,FALSE,"BUDGET";#N/A,#N/A,FALSE,"CIVIL QNTY VAR";#N/A,#N/A,FALSE,"SUMMARY";#N/A,#N/A,FALSE,"MATERIAL VAR"}</definedName>
    <definedName name="_________dd5" localSheetId="13" hidden="1">{#N/A,#N/A,FALSE,"VARIATIONS";#N/A,#N/A,FALSE,"BUDGET";#N/A,#N/A,FALSE,"CIVIL QNTY VAR";#N/A,#N/A,FALSE,"SUMMARY";#N/A,#N/A,FALSE,"MATERIAL VAR"}</definedName>
    <definedName name="_________dd5" localSheetId="5" hidden="1">{#N/A,#N/A,FALSE,"VARIATIONS";#N/A,#N/A,FALSE,"BUDGET";#N/A,#N/A,FALSE,"CIVIL QNTY VAR";#N/A,#N/A,FALSE,"SUMMARY";#N/A,#N/A,FALSE,"MATERIAL VAR"}</definedName>
    <definedName name="_________dd5" localSheetId="11" hidden="1">{#N/A,#N/A,FALSE,"VARIATIONS";#N/A,#N/A,FALSE,"BUDGET";#N/A,#N/A,FALSE,"CIVIL QNTY VAR";#N/A,#N/A,FALSE,"SUMMARY";#N/A,#N/A,FALSE,"MATERIAL VAR"}</definedName>
    <definedName name="_________dd5" localSheetId="8" hidden="1">{#N/A,#N/A,FALSE,"VARIATIONS";#N/A,#N/A,FALSE,"BUDGET";#N/A,#N/A,FALSE,"CIVIL QNTY VAR";#N/A,#N/A,FALSE,"SUMMARY";#N/A,#N/A,FALSE,"MATERIAL VAR"}</definedName>
    <definedName name="_________dd5" localSheetId="14" hidden="1">{#N/A,#N/A,FALSE,"VARIATIONS";#N/A,#N/A,FALSE,"BUDGET";#N/A,#N/A,FALSE,"CIVIL QNTY VAR";#N/A,#N/A,FALSE,"SUMMARY";#N/A,#N/A,FALSE,"MATERIAL VAR"}</definedName>
    <definedName name="_________dd5" localSheetId="21" hidden="1">{#N/A,#N/A,FALSE,"VARIATIONS";#N/A,#N/A,FALSE,"BUDGET";#N/A,#N/A,FALSE,"CIVIL QNTY VAR";#N/A,#N/A,FALSE,"SUMMARY";#N/A,#N/A,FALSE,"MATERIAL VAR"}</definedName>
    <definedName name="_________dd5" localSheetId="22" hidden="1">{#N/A,#N/A,FALSE,"VARIATIONS";#N/A,#N/A,FALSE,"BUDGET";#N/A,#N/A,FALSE,"CIVIL QNTY VAR";#N/A,#N/A,FALSE,"SUMMARY";#N/A,#N/A,FALSE,"MATERIAL VAR"}</definedName>
    <definedName name="_________dd5" localSheetId="3" hidden="1">{#N/A,#N/A,FALSE,"VARIATIONS";#N/A,#N/A,FALSE,"BUDGET";#N/A,#N/A,FALSE,"CIVIL QNTY VAR";#N/A,#N/A,FALSE,"SUMMARY";#N/A,#N/A,FALSE,"MATERIAL VAR"}</definedName>
    <definedName name="_________dd5" localSheetId="12" hidden="1">{#N/A,#N/A,FALSE,"VARIATIONS";#N/A,#N/A,FALSE,"BUDGET";#N/A,#N/A,FALSE,"CIVIL QNTY VAR";#N/A,#N/A,FALSE,"SUMMARY";#N/A,#N/A,FALSE,"MATERIAL VAR"}</definedName>
    <definedName name="_________dd5" localSheetId="9" hidden="1">{#N/A,#N/A,FALSE,"VARIATIONS";#N/A,#N/A,FALSE,"BUDGET";#N/A,#N/A,FALSE,"CIVIL QNTY VAR";#N/A,#N/A,FALSE,"SUMMARY";#N/A,#N/A,FALSE,"MATERIAL VAR"}</definedName>
    <definedName name="_________dd5" localSheetId="6" hidden="1">{#N/A,#N/A,FALSE,"VARIATIONS";#N/A,#N/A,FALSE,"BUDGET";#N/A,#N/A,FALSE,"CIVIL QNTY VAR";#N/A,#N/A,FALSE,"SUMMARY";#N/A,#N/A,FALSE,"MATERIAL VAR"}</definedName>
    <definedName name="_________dd5" localSheetId="23" hidden="1">{#N/A,#N/A,FALSE,"VARIATIONS";#N/A,#N/A,FALSE,"BUDGET";#N/A,#N/A,FALSE,"CIVIL QNTY VAR";#N/A,#N/A,FALSE,"SUMMARY";#N/A,#N/A,FALSE,"MATERIAL VAR"}</definedName>
    <definedName name="_________dd5" localSheetId="24" hidden="1">{#N/A,#N/A,FALSE,"VARIATIONS";#N/A,#N/A,FALSE,"BUDGET";#N/A,#N/A,FALSE,"CIVIL QNTY VAR";#N/A,#N/A,FALSE,"SUMMARY";#N/A,#N/A,FALSE,"MATERIAL VAR"}</definedName>
    <definedName name="_________dd5" hidden="1">{#N/A,#N/A,FALSE,"VARIATIONS";#N/A,#N/A,FALSE,"BUDGET";#N/A,#N/A,FALSE,"CIVIL QNTY VAR";#N/A,#N/A,FALSE,"SUMMARY";#N/A,#N/A,FALSE,"MATERIAL VAR"}</definedName>
    <definedName name="_________f1" localSheetId="4" hidden="1">{#N/A,#N/A,FALSE,"VARIATIONS";#N/A,#N/A,FALSE,"BUDGET";#N/A,#N/A,FALSE,"CIVIL QNTY VAR";#N/A,#N/A,FALSE,"SUMMARY";#N/A,#N/A,FALSE,"MATERIAL VAR"}</definedName>
    <definedName name="_________f1" localSheetId="7" hidden="1">{#N/A,#N/A,FALSE,"VARIATIONS";#N/A,#N/A,FALSE,"BUDGET";#N/A,#N/A,FALSE,"CIVIL QNTY VAR";#N/A,#N/A,FALSE,"SUMMARY";#N/A,#N/A,FALSE,"MATERIAL VAR"}</definedName>
    <definedName name="_________f1" localSheetId="10" hidden="1">{#N/A,#N/A,FALSE,"VARIATIONS";#N/A,#N/A,FALSE,"BUDGET";#N/A,#N/A,FALSE,"CIVIL QNTY VAR";#N/A,#N/A,FALSE,"SUMMARY";#N/A,#N/A,FALSE,"MATERIAL VAR"}</definedName>
    <definedName name="_________f1" localSheetId="13" hidden="1">{#N/A,#N/A,FALSE,"VARIATIONS";#N/A,#N/A,FALSE,"BUDGET";#N/A,#N/A,FALSE,"CIVIL QNTY VAR";#N/A,#N/A,FALSE,"SUMMARY";#N/A,#N/A,FALSE,"MATERIAL VAR"}</definedName>
    <definedName name="_________f1" localSheetId="5" hidden="1">{#N/A,#N/A,FALSE,"VARIATIONS";#N/A,#N/A,FALSE,"BUDGET";#N/A,#N/A,FALSE,"CIVIL QNTY VAR";#N/A,#N/A,FALSE,"SUMMARY";#N/A,#N/A,FALSE,"MATERIAL VAR"}</definedName>
    <definedName name="_________f1" localSheetId="11" hidden="1">{#N/A,#N/A,FALSE,"VARIATIONS";#N/A,#N/A,FALSE,"BUDGET";#N/A,#N/A,FALSE,"CIVIL QNTY VAR";#N/A,#N/A,FALSE,"SUMMARY";#N/A,#N/A,FALSE,"MATERIAL VAR"}</definedName>
    <definedName name="_________f1" localSheetId="8" hidden="1">{#N/A,#N/A,FALSE,"VARIATIONS";#N/A,#N/A,FALSE,"BUDGET";#N/A,#N/A,FALSE,"CIVIL QNTY VAR";#N/A,#N/A,FALSE,"SUMMARY";#N/A,#N/A,FALSE,"MATERIAL VAR"}</definedName>
    <definedName name="_________f1" localSheetId="14" hidden="1">{#N/A,#N/A,FALSE,"VARIATIONS";#N/A,#N/A,FALSE,"BUDGET";#N/A,#N/A,FALSE,"CIVIL QNTY VAR";#N/A,#N/A,FALSE,"SUMMARY";#N/A,#N/A,FALSE,"MATERIAL VAR"}</definedName>
    <definedName name="_________f1" localSheetId="21" hidden="1">{#N/A,#N/A,FALSE,"VARIATIONS";#N/A,#N/A,FALSE,"BUDGET";#N/A,#N/A,FALSE,"CIVIL QNTY VAR";#N/A,#N/A,FALSE,"SUMMARY";#N/A,#N/A,FALSE,"MATERIAL VAR"}</definedName>
    <definedName name="_________f1" localSheetId="22" hidden="1">{#N/A,#N/A,FALSE,"VARIATIONS";#N/A,#N/A,FALSE,"BUDGET";#N/A,#N/A,FALSE,"CIVIL QNTY VAR";#N/A,#N/A,FALSE,"SUMMARY";#N/A,#N/A,FALSE,"MATERIAL VAR"}</definedName>
    <definedName name="_________f1" localSheetId="3" hidden="1">{#N/A,#N/A,FALSE,"VARIATIONS";#N/A,#N/A,FALSE,"BUDGET";#N/A,#N/A,FALSE,"CIVIL QNTY VAR";#N/A,#N/A,FALSE,"SUMMARY";#N/A,#N/A,FALSE,"MATERIAL VAR"}</definedName>
    <definedName name="_________f1" localSheetId="12" hidden="1">{#N/A,#N/A,FALSE,"VARIATIONS";#N/A,#N/A,FALSE,"BUDGET";#N/A,#N/A,FALSE,"CIVIL QNTY VAR";#N/A,#N/A,FALSE,"SUMMARY";#N/A,#N/A,FALSE,"MATERIAL VAR"}</definedName>
    <definedName name="_________f1" localSheetId="9" hidden="1">{#N/A,#N/A,FALSE,"VARIATIONS";#N/A,#N/A,FALSE,"BUDGET";#N/A,#N/A,FALSE,"CIVIL QNTY VAR";#N/A,#N/A,FALSE,"SUMMARY";#N/A,#N/A,FALSE,"MATERIAL VAR"}</definedName>
    <definedName name="_________f1" localSheetId="6" hidden="1">{#N/A,#N/A,FALSE,"VARIATIONS";#N/A,#N/A,FALSE,"BUDGET";#N/A,#N/A,FALSE,"CIVIL QNTY VAR";#N/A,#N/A,FALSE,"SUMMARY";#N/A,#N/A,FALSE,"MATERIAL VAR"}</definedName>
    <definedName name="_________f1" localSheetId="23" hidden="1">{#N/A,#N/A,FALSE,"VARIATIONS";#N/A,#N/A,FALSE,"BUDGET";#N/A,#N/A,FALSE,"CIVIL QNTY VAR";#N/A,#N/A,FALSE,"SUMMARY";#N/A,#N/A,FALSE,"MATERIAL VAR"}</definedName>
    <definedName name="_________f1" localSheetId="24" hidden="1">{#N/A,#N/A,FALSE,"VARIATIONS";#N/A,#N/A,FALSE,"BUDGET";#N/A,#N/A,FALSE,"CIVIL QNTY VAR";#N/A,#N/A,FALSE,"SUMMARY";#N/A,#N/A,FALSE,"MATERIAL VAR"}</definedName>
    <definedName name="_________f1" hidden="1">{#N/A,#N/A,FALSE,"VARIATIONS";#N/A,#N/A,FALSE,"BUDGET";#N/A,#N/A,FALSE,"CIVIL QNTY VAR";#N/A,#N/A,FALSE,"SUMMARY";#N/A,#N/A,FALSE,"MATERIAL VAR"}</definedName>
    <definedName name="_________hp10" localSheetId="4" hidden="1">{#N/A,#N/A,TRUE,"Front";#N/A,#N/A,TRUE,"Simple Letter";#N/A,#N/A,TRUE,"Inside";#N/A,#N/A,TRUE,"Contents";#N/A,#N/A,TRUE,"Basis";#N/A,#N/A,TRUE,"Inclusions";#N/A,#N/A,TRUE,"Exclusions";#N/A,#N/A,TRUE,"Areas";#N/A,#N/A,TRUE,"Summary";#N/A,#N/A,TRUE,"Detail"}</definedName>
    <definedName name="_________hp10" localSheetId="7" hidden="1">{#N/A,#N/A,TRUE,"Front";#N/A,#N/A,TRUE,"Simple Letter";#N/A,#N/A,TRUE,"Inside";#N/A,#N/A,TRUE,"Contents";#N/A,#N/A,TRUE,"Basis";#N/A,#N/A,TRUE,"Inclusions";#N/A,#N/A,TRUE,"Exclusions";#N/A,#N/A,TRUE,"Areas";#N/A,#N/A,TRUE,"Summary";#N/A,#N/A,TRUE,"Detail"}</definedName>
    <definedName name="_________hp10" localSheetId="10" hidden="1">{#N/A,#N/A,TRUE,"Front";#N/A,#N/A,TRUE,"Simple Letter";#N/A,#N/A,TRUE,"Inside";#N/A,#N/A,TRUE,"Contents";#N/A,#N/A,TRUE,"Basis";#N/A,#N/A,TRUE,"Inclusions";#N/A,#N/A,TRUE,"Exclusions";#N/A,#N/A,TRUE,"Areas";#N/A,#N/A,TRUE,"Summary";#N/A,#N/A,TRUE,"Detail"}</definedName>
    <definedName name="_________hp10" localSheetId="13" hidden="1">{#N/A,#N/A,TRUE,"Front";#N/A,#N/A,TRUE,"Simple Letter";#N/A,#N/A,TRUE,"Inside";#N/A,#N/A,TRUE,"Contents";#N/A,#N/A,TRUE,"Basis";#N/A,#N/A,TRUE,"Inclusions";#N/A,#N/A,TRUE,"Exclusions";#N/A,#N/A,TRUE,"Areas";#N/A,#N/A,TRUE,"Summary";#N/A,#N/A,TRUE,"Detail"}</definedName>
    <definedName name="_________hp10" localSheetId="5" hidden="1">{#N/A,#N/A,TRUE,"Front";#N/A,#N/A,TRUE,"Simple Letter";#N/A,#N/A,TRUE,"Inside";#N/A,#N/A,TRUE,"Contents";#N/A,#N/A,TRUE,"Basis";#N/A,#N/A,TRUE,"Inclusions";#N/A,#N/A,TRUE,"Exclusions";#N/A,#N/A,TRUE,"Areas";#N/A,#N/A,TRUE,"Summary";#N/A,#N/A,TRUE,"Detail"}</definedName>
    <definedName name="_________hp10" localSheetId="11" hidden="1">{#N/A,#N/A,TRUE,"Front";#N/A,#N/A,TRUE,"Simple Letter";#N/A,#N/A,TRUE,"Inside";#N/A,#N/A,TRUE,"Contents";#N/A,#N/A,TRUE,"Basis";#N/A,#N/A,TRUE,"Inclusions";#N/A,#N/A,TRUE,"Exclusions";#N/A,#N/A,TRUE,"Areas";#N/A,#N/A,TRUE,"Summary";#N/A,#N/A,TRUE,"Detail"}</definedName>
    <definedName name="_________hp10" localSheetId="8" hidden="1">{#N/A,#N/A,TRUE,"Front";#N/A,#N/A,TRUE,"Simple Letter";#N/A,#N/A,TRUE,"Inside";#N/A,#N/A,TRUE,"Contents";#N/A,#N/A,TRUE,"Basis";#N/A,#N/A,TRUE,"Inclusions";#N/A,#N/A,TRUE,"Exclusions";#N/A,#N/A,TRUE,"Areas";#N/A,#N/A,TRUE,"Summary";#N/A,#N/A,TRUE,"Detail"}</definedName>
    <definedName name="_________hp10" localSheetId="14" hidden="1">{#N/A,#N/A,TRUE,"Front";#N/A,#N/A,TRUE,"Simple Letter";#N/A,#N/A,TRUE,"Inside";#N/A,#N/A,TRUE,"Contents";#N/A,#N/A,TRUE,"Basis";#N/A,#N/A,TRUE,"Inclusions";#N/A,#N/A,TRUE,"Exclusions";#N/A,#N/A,TRUE,"Areas";#N/A,#N/A,TRUE,"Summary";#N/A,#N/A,TRUE,"Detail"}</definedName>
    <definedName name="_________hp10" localSheetId="21" hidden="1">{#N/A,#N/A,TRUE,"Front";#N/A,#N/A,TRUE,"Simple Letter";#N/A,#N/A,TRUE,"Inside";#N/A,#N/A,TRUE,"Contents";#N/A,#N/A,TRUE,"Basis";#N/A,#N/A,TRUE,"Inclusions";#N/A,#N/A,TRUE,"Exclusions";#N/A,#N/A,TRUE,"Areas";#N/A,#N/A,TRUE,"Summary";#N/A,#N/A,TRUE,"Detail"}</definedName>
    <definedName name="_________hp10" localSheetId="22" hidden="1">{#N/A,#N/A,TRUE,"Front";#N/A,#N/A,TRUE,"Simple Letter";#N/A,#N/A,TRUE,"Inside";#N/A,#N/A,TRUE,"Contents";#N/A,#N/A,TRUE,"Basis";#N/A,#N/A,TRUE,"Inclusions";#N/A,#N/A,TRUE,"Exclusions";#N/A,#N/A,TRUE,"Areas";#N/A,#N/A,TRUE,"Summary";#N/A,#N/A,TRUE,"Detail"}</definedName>
    <definedName name="_________hp10" localSheetId="3" hidden="1">{#N/A,#N/A,TRUE,"Front";#N/A,#N/A,TRUE,"Simple Letter";#N/A,#N/A,TRUE,"Inside";#N/A,#N/A,TRUE,"Contents";#N/A,#N/A,TRUE,"Basis";#N/A,#N/A,TRUE,"Inclusions";#N/A,#N/A,TRUE,"Exclusions";#N/A,#N/A,TRUE,"Areas";#N/A,#N/A,TRUE,"Summary";#N/A,#N/A,TRUE,"Detail"}</definedName>
    <definedName name="_________hp10" localSheetId="12" hidden="1">{#N/A,#N/A,TRUE,"Front";#N/A,#N/A,TRUE,"Simple Letter";#N/A,#N/A,TRUE,"Inside";#N/A,#N/A,TRUE,"Contents";#N/A,#N/A,TRUE,"Basis";#N/A,#N/A,TRUE,"Inclusions";#N/A,#N/A,TRUE,"Exclusions";#N/A,#N/A,TRUE,"Areas";#N/A,#N/A,TRUE,"Summary";#N/A,#N/A,TRUE,"Detail"}</definedName>
    <definedName name="_________hp10" localSheetId="9" hidden="1">{#N/A,#N/A,TRUE,"Front";#N/A,#N/A,TRUE,"Simple Letter";#N/A,#N/A,TRUE,"Inside";#N/A,#N/A,TRUE,"Contents";#N/A,#N/A,TRUE,"Basis";#N/A,#N/A,TRUE,"Inclusions";#N/A,#N/A,TRUE,"Exclusions";#N/A,#N/A,TRUE,"Areas";#N/A,#N/A,TRUE,"Summary";#N/A,#N/A,TRUE,"Detail"}</definedName>
    <definedName name="_________hp10" localSheetId="6" hidden="1">{#N/A,#N/A,TRUE,"Front";#N/A,#N/A,TRUE,"Simple Letter";#N/A,#N/A,TRUE,"Inside";#N/A,#N/A,TRUE,"Contents";#N/A,#N/A,TRUE,"Basis";#N/A,#N/A,TRUE,"Inclusions";#N/A,#N/A,TRUE,"Exclusions";#N/A,#N/A,TRUE,"Areas";#N/A,#N/A,TRUE,"Summary";#N/A,#N/A,TRUE,"Detail"}</definedName>
    <definedName name="_________hp10" localSheetId="23" hidden="1">{#N/A,#N/A,TRUE,"Front";#N/A,#N/A,TRUE,"Simple Letter";#N/A,#N/A,TRUE,"Inside";#N/A,#N/A,TRUE,"Contents";#N/A,#N/A,TRUE,"Basis";#N/A,#N/A,TRUE,"Inclusions";#N/A,#N/A,TRUE,"Exclusions";#N/A,#N/A,TRUE,"Areas";#N/A,#N/A,TRUE,"Summary";#N/A,#N/A,TRUE,"Detail"}</definedName>
    <definedName name="_________hp10" localSheetId="24" hidden="1">{#N/A,#N/A,TRUE,"Front";#N/A,#N/A,TRUE,"Simple Letter";#N/A,#N/A,TRUE,"Inside";#N/A,#N/A,TRUE,"Contents";#N/A,#N/A,TRUE,"Basis";#N/A,#N/A,TRUE,"Inclusions";#N/A,#N/A,TRUE,"Exclusions";#N/A,#N/A,TRUE,"Areas";#N/A,#N/A,TRUE,"Summary";#N/A,#N/A,TRUE,"Detail"}</definedName>
    <definedName name="_________hp10" hidden="1">{#N/A,#N/A,TRUE,"Front";#N/A,#N/A,TRUE,"Simple Letter";#N/A,#N/A,TRUE,"Inside";#N/A,#N/A,TRUE,"Contents";#N/A,#N/A,TRUE,"Basis";#N/A,#N/A,TRUE,"Inclusions";#N/A,#N/A,TRUE,"Exclusions";#N/A,#N/A,TRUE,"Areas";#N/A,#N/A,TRUE,"Summary";#N/A,#N/A,TRUE,"Detail"}</definedName>
    <definedName name="________cat12" localSheetId="4" hidden="1">{#N/A,#N/A,TRUE,"Front";#N/A,#N/A,TRUE,"Simple Letter";#N/A,#N/A,TRUE,"Inside";#N/A,#N/A,TRUE,"Contents";#N/A,#N/A,TRUE,"Basis";#N/A,#N/A,TRUE,"Inclusions";#N/A,#N/A,TRUE,"Exclusions";#N/A,#N/A,TRUE,"Areas";#N/A,#N/A,TRUE,"Summary";#N/A,#N/A,TRUE,"Detail"}</definedName>
    <definedName name="________cat12" localSheetId="7" hidden="1">{#N/A,#N/A,TRUE,"Front";#N/A,#N/A,TRUE,"Simple Letter";#N/A,#N/A,TRUE,"Inside";#N/A,#N/A,TRUE,"Contents";#N/A,#N/A,TRUE,"Basis";#N/A,#N/A,TRUE,"Inclusions";#N/A,#N/A,TRUE,"Exclusions";#N/A,#N/A,TRUE,"Areas";#N/A,#N/A,TRUE,"Summary";#N/A,#N/A,TRUE,"Detail"}</definedName>
    <definedName name="________cat12" localSheetId="10" hidden="1">{#N/A,#N/A,TRUE,"Front";#N/A,#N/A,TRUE,"Simple Letter";#N/A,#N/A,TRUE,"Inside";#N/A,#N/A,TRUE,"Contents";#N/A,#N/A,TRUE,"Basis";#N/A,#N/A,TRUE,"Inclusions";#N/A,#N/A,TRUE,"Exclusions";#N/A,#N/A,TRUE,"Areas";#N/A,#N/A,TRUE,"Summary";#N/A,#N/A,TRUE,"Detail"}</definedName>
    <definedName name="________cat12" localSheetId="13" hidden="1">{#N/A,#N/A,TRUE,"Front";#N/A,#N/A,TRUE,"Simple Letter";#N/A,#N/A,TRUE,"Inside";#N/A,#N/A,TRUE,"Contents";#N/A,#N/A,TRUE,"Basis";#N/A,#N/A,TRUE,"Inclusions";#N/A,#N/A,TRUE,"Exclusions";#N/A,#N/A,TRUE,"Areas";#N/A,#N/A,TRUE,"Summary";#N/A,#N/A,TRUE,"Detail"}</definedName>
    <definedName name="________cat12" localSheetId="5" hidden="1">{#N/A,#N/A,TRUE,"Front";#N/A,#N/A,TRUE,"Simple Letter";#N/A,#N/A,TRUE,"Inside";#N/A,#N/A,TRUE,"Contents";#N/A,#N/A,TRUE,"Basis";#N/A,#N/A,TRUE,"Inclusions";#N/A,#N/A,TRUE,"Exclusions";#N/A,#N/A,TRUE,"Areas";#N/A,#N/A,TRUE,"Summary";#N/A,#N/A,TRUE,"Detail"}</definedName>
    <definedName name="________cat12" localSheetId="11" hidden="1">{#N/A,#N/A,TRUE,"Front";#N/A,#N/A,TRUE,"Simple Letter";#N/A,#N/A,TRUE,"Inside";#N/A,#N/A,TRUE,"Contents";#N/A,#N/A,TRUE,"Basis";#N/A,#N/A,TRUE,"Inclusions";#N/A,#N/A,TRUE,"Exclusions";#N/A,#N/A,TRUE,"Areas";#N/A,#N/A,TRUE,"Summary";#N/A,#N/A,TRUE,"Detail"}</definedName>
    <definedName name="________cat12" localSheetId="8" hidden="1">{#N/A,#N/A,TRUE,"Front";#N/A,#N/A,TRUE,"Simple Letter";#N/A,#N/A,TRUE,"Inside";#N/A,#N/A,TRUE,"Contents";#N/A,#N/A,TRUE,"Basis";#N/A,#N/A,TRUE,"Inclusions";#N/A,#N/A,TRUE,"Exclusions";#N/A,#N/A,TRUE,"Areas";#N/A,#N/A,TRUE,"Summary";#N/A,#N/A,TRUE,"Detail"}</definedName>
    <definedName name="________cat12" localSheetId="14" hidden="1">{#N/A,#N/A,TRUE,"Front";#N/A,#N/A,TRUE,"Simple Letter";#N/A,#N/A,TRUE,"Inside";#N/A,#N/A,TRUE,"Contents";#N/A,#N/A,TRUE,"Basis";#N/A,#N/A,TRUE,"Inclusions";#N/A,#N/A,TRUE,"Exclusions";#N/A,#N/A,TRUE,"Areas";#N/A,#N/A,TRUE,"Summary";#N/A,#N/A,TRUE,"Detail"}</definedName>
    <definedName name="________cat12" localSheetId="21" hidden="1">{#N/A,#N/A,TRUE,"Front";#N/A,#N/A,TRUE,"Simple Letter";#N/A,#N/A,TRUE,"Inside";#N/A,#N/A,TRUE,"Contents";#N/A,#N/A,TRUE,"Basis";#N/A,#N/A,TRUE,"Inclusions";#N/A,#N/A,TRUE,"Exclusions";#N/A,#N/A,TRUE,"Areas";#N/A,#N/A,TRUE,"Summary";#N/A,#N/A,TRUE,"Detail"}</definedName>
    <definedName name="________cat12" localSheetId="22" hidden="1">{#N/A,#N/A,TRUE,"Front";#N/A,#N/A,TRUE,"Simple Letter";#N/A,#N/A,TRUE,"Inside";#N/A,#N/A,TRUE,"Contents";#N/A,#N/A,TRUE,"Basis";#N/A,#N/A,TRUE,"Inclusions";#N/A,#N/A,TRUE,"Exclusions";#N/A,#N/A,TRUE,"Areas";#N/A,#N/A,TRUE,"Summary";#N/A,#N/A,TRUE,"Detail"}</definedName>
    <definedName name="________cat12" localSheetId="3" hidden="1">{#N/A,#N/A,TRUE,"Front";#N/A,#N/A,TRUE,"Simple Letter";#N/A,#N/A,TRUE,"Inside";#N/A,#N/A,TRUE,"Contents";#N/A,#N/A,TRUE,"Basis";#N/A,#N/A,TRUE,"Inclusions";#N/A,#N/A,TRUE,"Exclusions";#N/A,#N/A,TRUE,"Areas";#N/A,#N/A,TRUE,"Summary";#N/A,#N/A,TRUE,"Detail"}</definedName>
    <definedName name="________cat12" localSheetId="12" hidden="1">{#N/A,#N/A,TRUE,"Front";#N/A,#N/A,TRUE,"Simple Letter";#N/A,#N/A,TRUE,"Inside";#N/A,#N/A,TRUE,"Contents";#N/A,#N/A,TRUE,"Basis";#N/A,#N/A,TRUE,"Inclusions";#N/A,#N/A,TRUE,"Exclusions";#N/A,#N/A,TRUE,"Areas";#N/A,#N/A,TRUE,"Summary";#N/A,#N/A,TRUE,"Detail"}</definedName>
    <definedName name="________cat12" localSheetId="9" hidden="1">{#N/A,#N/A,TRUE,"Front";#N/A,#N/A,TRUE,"Simple Letter";#N/A,#N/A,TRUE,"Inside";#N/A,#N/A,TRUE,"Contents";#N/A,#N/A,TRUE,"Basis";#N/A,#N/A,TRUE,"Inclusions";#N/A,#N/A,TRUE,"Exclusions";#N/A,#N/A,TRUE,"Areas";#N/A,#N/A,TRUE,"Summary";#N/A,#N/A,TRUE,"Detail"}</definedName>
    <definedName name="________cat12" localSheetId="6" hidden="1">{#N/A,#N/A,TRUE,"Front";#N/A,#N/A,TRUE,"Simple Letter";#N/A,#N/A,TRUE,"Inside";#N/A,#N/A,TRUE,"Contents";#N/A,#N/A,TRUE,"Basis";#N/A,#N/A,TRUE,"Inclusions";#N/A,#N/A,TRUE,"Exclusions";#N/A,#N/A,TRUE,"Areas";#N/A,#N/A,TRUE,"Summary";#N/A,#N/A,TRUE,"Detail"}</definedName>
    <definedName name="________cat12" localSheetId="23" hidden="1">{#N/A,#N/A,TRUE,"Front";#N/A,#N/A,TRUE,"Simple Letter";#N/A,#N/A,TRUE,"Inside";#N/A,#N/A,TRUE,"Contents";#N/A,#N/A,TRUE,"Basis";#N/A,#N/A,TRUE,"Inclusions";#N/A,#N/A,TRUE,"Exclusions";#N/A,#N/A,TRUE,"Areas";#N/A,#N/A,TRUE,"Summary";#N/A,#N/A,TRUE,"Detail"}</definedName>
    <definedName name="________cat12" localSheetId="24" hidden="1">{#N/A,#N/A,TRUE,"Front";#N/A,#N/A,TRUE,"Simple Letter";#N/A,#N/A,TRUE,"Inside";#N/A,#N/A,TRUE,"Contents";#N/A,#N/A,TRUE,"Basis";#N/A,#N/A,TRUE,"Inclusions";#N/A,#N/A,TRUE,"Exclusions";#N/A,#N/A,TRUE,"Areas";#N/A,#N/A,TRUE,"Summary";#N/A,#N/A,TRUE,"Detail"}</definedName>
    <definedName name="________cat12" hidden="1">{#N/A,#N/A,TRUE,"Front";#N/A,#N/A,TRUE,"Simple Letter";#N/A,#N/A,TRUE,"Inside";#N/A,#N/A,TRUE,"Contents";#N/A,#N/A,TRUE,"Basis";#N/A,#N/A,TRUE,"Inclusions";#N/A,#N/A,TRUE,"Exclusions";#N/A,#N/A,TRUE,"Areas";#N/A,#N/A,TRUE,"Summary";#N/A,#N/A,TRUE,"Detail"}</definedName>
    <definedName name="________dd5" localSheetId="4" hidden="1">{#N/A,#N/A,FALSE,"VARIATIONS";#N/A,#N/A,FALSE,"BUDGET";#N/A,#N/A,FALSE,"CIVIL QNTY VAR";#N/A,#N/A,FALSE,"SUMMARY";#N/A,#N/A,FALSE,"MATERIAL VAR"}</definedName>
    <definedName name="________dd5" localSheetId="7" hidden="1">{#N/A,#N/A,FALSE,"VARIATIONS";#N/A,#N/A,FALSE,"BUDGET";#N/A,#N/A,FALSE,"CIVIL QNTY VAR";#N/A,#N/A,FALSE,"SUMMARY";#N/A,#N/A,FALSE,"MATERIAL VAR"}</definedName>
    <definedName name="________dd5" localSheetId="10" hidden="1">{#N/A,#N/A,FALSE,"VARIATIONS";#N/A,#N/A,FALSE,"BUDGET";#N/A,#N/A,FALSE,"CIVIL QNTY VAR";#N/A,#N/A,FALSE,"SUMMARY";#N/A,#N/A,FALSE,"MATERIAL VAR"}</definedName>
    <definedName name="________dd5" localSheetId="13" hidden="1">{#N/A,#N/A,FALSE,"VARIATIONS";#N/A,#N/A,FALSE,"BUDGET";#N/A,#N/A,FALSE,"CIVIL QNTY VAR";#N/A,#N/A,FALSE,"SUMMARY";#N/A,#N/A,FALSE,"MATERIAL VAR"}</definedName>
    <definedName name="________dd5" localSheetId="5" hidden="1">{#N/A,#N/A,FALSE,"VARIATIONS";#N/A,#N/A,FALSE,"BUDGET";#N/A,#N/A,FALSE,"CIVIL QNTY VAR";#N/A,#N/A,FALSE,"SUMMARY";#N/A,#N/A,FALSE,"MATERIAL VAR"}</definedName>
    <definedName name="________dd5" localSheetId="11" hidden="1">{#N/A,#N/A,FALSE,"VARIATIONS";#N/A,#N/A,FALSE,"BUDGET";#N/A,#N/A,FALSE,"CIVIL QNTY VAR";#N/A,#N/A,FALSE,"SUMMARY";#N/A,#N/A,FALSE,"MATERIAL VAR"}</definedName>
    <definedName name="________dd5" localSheetId="8" hidden="1">{#N/A,#N/A,FALSE,"VARIATIONS";#N/A,#N/A,FALSE,"BUDGET";#N/A,#N/A,FALSE,"CIVIL QNTY VAR";#N/A,#N/A,FALSE,"SUMMARY";#N/A,#N/A,FALSE,"MATERIAL VAR"}</definedName>
    <definedName name="________dd5" localSheetId="14" hidden="1">{#N/A,#N/A,FALSE,"VARIATIONS";#N/A,#N/A,FALSE,"BUDGET";#N/A,#N/A,FALSE,"CIVIL QNTY VAR";#N/A,#N/A,FALSE,"SUMMARY";#N/A,#N/A,FALSE,"MATERIAL VAR"}</definedName>
    <definedName name="________dd5" localSheetId="21" hidden="1">{#N/A,#N/A,FALSE,"VARIATIONS";#N/A,#N/A,FALSE,"BUDGET";#N/A,#N/A,FALSE,"CIVIL QNTY VAR";#N/A,#N/A,FALSE,"SUMMARY";#N/A,#N/A,FALSE,"MATERIAL VAR"}</definedName>
    <definedName name="________dd5" localSheetId="22" hidden="1">{#N/A,#N/A,FALSE,"VARIATIONS";#N/A,#N/A,FALSE,"BUDGET";#N/A,#N/A,FALSE,"CIVIL QNTY VAR";#N/A,#N/A,FALSE,"SUMMARY";#N/A,#N/A,FALSE,"MATERIAL VAR"}</definedName>
    <definedName name="________dd5" localSheetId="3" hidden="1">{#N/A,#N/A,FALSE,"VARIATIONS";#N/A,#N/A,FALSE,"BUDGET";#N/A,#N/A,FALSE,"CIVIL QNTY VAR";#N/A,#N/A,FALSE,"SUMMARY";#N/A,#N/A,FALSE,"MATERIAL VAR"}</definedName>
    <definedName name="________dd5" localSheetId="12" hidden="1">{#N/A,#N/A,FALSE,"VARIATIONS";#N/A,#N/A,FALSE,"BUDGET";#N/A,#N/A,FALSE,"CIVIL QNTY VAR";#N/A,#N/A,FALSE,"SUMMARY";#N/A,#N/A,FALSE,"MATERIAL VAR"}</definedName>
    <definedName name="________dd5" localSheetId="9" hidden="1">{#N/A,#N/A,FALSE,"VARIATIONS";#N/A,#N/A,FALSE,"BUDGET";#N/A,#N/A,FALSE,"CIVIL QNTY VAR";#N/A,#N/A,FALSE,"SUMMARY";#N/A,#N/A,FALSE,"MATERIAL VAR"}</definedName>
    <definedName name="________dd5" localSheetId="6" hidden="1">{#N/A,#N/A,FALSE,"VARIATIONS";#N/A,#N/A,FALSE,"BUDGET";#N/A,#N/A,FALSE,"CIVIL QNTY VAR";#N/A,#N/A,FALSE,"SUMMARY";#N/A,#N/A,FALSE,"MATERIAL VAR"}</definedName>
    <definedName name="________dd5" localSheetId="23" hidden="1">{#N/A,#N/A,FALSE,"VARIATIONS";#N/A,#N/A,FALSE,"BUDGET";#N/A,#N/A,FALSE,"CIVIL QNTY VAR";#N/A,#N/A,FALSE,"SUMMARY";#N/A,#N/A,FALSE,"MATERIAL VAR"}</definedName>
    <definedName name="________dd5" localSheetId="24" hidden="1">{#N/A,#N/A,FALSE,"VARIATIONS";#N/A,#N/A,FALSE,"BUDGET";#N/A,#N/A,FALSE,"CIVIL QNTY VAR";#N/A,#N/A,FALSE,"SUMMARY";#N/A,#N/A,FALSE,"MATERIAL VAR"}</definedName>
    <definedName name="________dd5" hidden="1">{#N/A,#N/A,FALSE,"VARIATIONS";#N/A,#N/A,FALSE,"BUDGET";#N/A,#N/A,FALSE,"CIVIL QNTY VAR";#N/A,#N/A,FALSE,"SUMMARY";#N/A,#N/A,FALSE,"MATERIAL VAR"}</definedName>
    <definedName name="________f1" localSheetId="4" hidden="1">{#N/A,#N/A,FALSE,"VARIATIONS";#N/A,#N/A,FALSE,"BUDGET";#N/A,#N/A,FALSE,"CIVIL QNTY VAR";#N/A,#N/A,FALSE,"SUMMARY";#N/A,#N/A,FALSE,"MATERIAL VAR"}</definedName>
    <definedName name="________f1" localSheetId="7" hidden="1">{#N/A,#N/A,FALSE,"VARIATIONS";#N/A,#N/A,FALSE,"BUDGET";#N/A,#N/A,FALSE,"CIVIL QNTY VAR";#N/A,#N/A,FALSE,"SUMMARY";#N/A,#N/A,FALSE,"MATERIAL VAR"}</definedName>
    <definedName name="________f1" localSheetId="10" hidden="1">{#N/A,#N/A,FALSE,"VARIATIONS";#N/A,#N/A,FALSE,"BUDGET";#N/A,#N/A,FALSE,"CIVIL QNTY VAR";#N/A,#N/A,FALSE,"SUMMARY";#N/A,#N/A,FALSE,"MATERIAL VAR"}</definedName>
    <definedName name="________f1" localSheetId="13" hidden="1">{#N/A,#N/A,FALSE,"VARIATIONS";#N/A,#N/A,FALSE,"BUDGET";#N/A,#N/A,FALSE,"CIVIL QNTY VAR";#N/A,#N/A,FALSE,"SUMMARY";#N/A,#N/A,FALSE,"MATERIAL VAR"}</definedName>
    <definedName name="________f1" localSheetId="5" hidden="1">{#N/A,#N/A,FALSE,"VARIATIONS";#N/A,#N/A,FALSE,"BUDGET";#N/A,#N/A,FALSE,"CIVIL QNTY VAR";#N/A,#N/A,FALSE,"SUMMARY";#N/A,#N/A,FALSE,"MATERIAL VAR"}</definedName>
    <definedName name="________f1" localSheetId="11" hidden="1">{#N/A,#N/A,FALSE,"VARIATIONS";#N/A,#N/A,FALSE,"BUDGET";#N/A,#N/A,FALSE,"CIVIL QNTY VAR";#N/A,#N/A,FALSE,"SUMMARY";#N/A,#N/A,FALSE,"MATERIAL VAR"}</definedName>
    <definedName name="________f1" localSheetId="8" hidden="1">{#N/A,#N/A,FALSE,"VARIATIONS";#N/A,#N/A,FALSE,"BUDGET";#N/A,#N/A,FALSE,"CIVIL QNTY VAR";#N/A,#N/A,FALSE,"SUMMARY";#N/A,#N/A,FALSE,"MATERIAL VAR"}</definedName>
    <definedName name="________f1" localSheetId="14" hidden="1">{#N/A,#N/A,FALSE,"VARIATIONS";#N/A,#N/A,FALSE,"BUDGET";#N/A,#N/A,FALSE,"CIVIL QNTY VAR";#N/A,#N/A,FALSE,"SUMMARY";#N/A,#N/A,FALSE,"MATERIAL VAR"}</definedName>
    <definedName name="________f1" localSheetId="21" hidden="1">{#N/A,#N/A,FALSE,"VARIATIONS";#N/A,#N/A,FALSE,"BUDGET";#N/A,#N/A,FALSE,"CIVIL QNTY VAR";#N/A,#N/A,FALSE,"SUMMARY";#N/A,#N/A,FALSE,"MATERIAL VAR"}</definedName>
    <definedName name="________f1" localSheetId="22" hidden="1">{#N/A,#N/A,FALSE,"VARIATIONS";#N/A,#N/A,FALSE,"BUDGET";#N/A,#N/A,FALSE,"CIVIL QNTY VAR";#N/A,#N/A,FALSE,"SUMMARY";#N/A,#N/A,FALSE,"MATERIAL VAR"}</definedName>
    <definedName name="________f1" localSheetId="3" hidden="1">{#N/A,#N/A,FALSE,"VARIATIONS";#N/A,#N/A,FALSE,"BUDGET";#N/A,#N/A,FALSE,"CIVIL QNTY VAR";#N/A,#N/A,FALSE,"SUMMARY";#N/A,#N/A,FALSE,"MATERIAL VAR"}</definedName>
    <definedName name="________f1" localSheetId="12" hidden="1">{#N/A,#N/A,FALSE,"VARIATIONS";#N/A,#N/A,FALSE,"BUDGET";#N/A,#N/A,FALSE,"CIVIL QNTY VAR";#N/A,#N/A,FALSE,"SUMMARY";#N/A,#N/A,FALSE,"MATERIAL VAR"}</definedName>
    <definedName name="________f1" localSheetId="9" hidden="1">{#N/A,#N/A,FALSE,"VARIATIONS";#N/A,#N/A,FALSE,"BUDGET";#N/A,#N/A,FALSE,"CIVIL QNTY VAR";#N/A,#N/A,FALSE,"SUMMARY";#N/A,#N/A,FALSE,"MATERIAL VAR"}</definedName>
    <definedName name="________f1" localSheetId="6" hidden="1">{#N/A,#N/A,FALSE,"VARIATIONS";#N/A,#N/A,FALSE,"BUDGET";#N/A,#N/A,FALSE,"CIVIL QNTY VAR";#N/A,#N/A,FALSE,"SUMMARY";#N/A,#N/A,FALSE,"MATERIAL VAR"}</definedName>
    <definedName name="________f1" localSheetId="23" hidden="1">{#N/A,#N/A,FALSE,"VARIATIONS";#N/A,#N/A,FALSE,"BUDGET";#N/A,#N/A,FALSE,"CIVIL QNTY VAR";#N/A,#N/A,FALSE,"SUMMARY";#N/A,#N/A,FALSE,"MATERIAL VAR"}</definedName>
    <definedName name="________f1" localSheetId="24" hidden="1">{#N/A,#N/A,FALSE,"VARIATIONS";#N/A,#N/A,FALSE,"BUDGET";#N/A,#N/A,FALSE,"CIVIL QNTY VAR";#N/A,#N/A,FALSE,"SUMMARY";#N/A,#N/A,FALSE,"MATERIAL VAR"}</definedName>
    <definedName name="________f1" hidden="1">{#N/A,#N/A,FALSE,"VARIATIONS";#N/A,#N/A,FALSE,"BUDGET";#N/A,#N/A,FALSE,"CIVIL QNTY VAR";#N/A,#N/A,FALSE,"SUMMARY";#N/A,#N/A,FALSE,"MATERIAL VAR"}</definedName>
    <definedName name="________hp10" localSheetId="4" hidden="1">{#N/A,#N/A,TRUE,"Front";#N/A,#N/A,TRUE,"Simple Letter";#N/A,#N/A,TRUE,"Inside";#N/A,#N/A,TRUE,"Contents";#N/A,#N/A,TRUE,"Basis";#N/A,#N/A,TRUE,"Inclusions";#N/A,#N/A,TRUE,"Exclusions";#N/A,#N/A,TRUE,"Areas";#N/A,#N/A,TRUE,"Summary";#N/A,#N/A,TRUE,"Detail"}</definedName>
    <definedName name="________hp10" localSheetId="7" hidden="1">{#N/A,#N/A,TRUE,"Front";#N/A,#N/A,TRUE,"Simple Letter";#N/A,#N/A,TRUE,"Inside";#N/A,#N/A,TRUE,"Contents";#N/A,#N/A,TRUE,"Basis";#N/A,#N/A,TRUE,"Inclusions";#N/A,#N/A,TRUE,"Exclusions";#N/A,#N/A,TRUE,"Areas";#N/A,#N/A,TRUE,"Summary";#N/A,#N/A,TRUE,"Detail"}</definedName>
    <definedName name="________hp10" localSheetId="10" hidden="1">{#N/A,#N/A,TRUE,"Front";#N/A,#N/A,TRUE,"Simple Letter";#N/A,#N/A,TRUE,"Inside";#N/A,#N/A,TRUE,"Contents";#N/A,#N/A,TRUE,"Basis";#N/A,#N/A,TRUE,"Inclusions";#N/A,#N/A,TRUE,"Exclusions";#N/A,#N/A,TRUE,"Areas";#N/A,#N/A,TRUE,"Summary";#N/A,#N/A,TRUE,"Detail"}</definedName>
    <definedName name="________hp10" localSheetId="13" hidden="1">{#N/A,#N/A,TRUE,"Front";#N/A,#N/A,TRUE,"Simple Letter";#N/A,#N/A,TRUE,"Inside";#N/A,#N/A,TRUE,"Contents";#N/A,#N/A,TRUE,"Basis";#N/A,#N/A,TRUE,"Inclusions";#N/A,#N/A,TRUE,"Exclusions";#N/A,#N/A,TRUE,"Areas";#N/A,#N/A,TRUE,"Summary";#N/A,#N/A,TRUE,"Detail"}</definedName>
    <definedName name="________hp10" localSheetId="5" hidden="1">{#N/A,#N/A,TRUE,"Front";#N/A,#N/A,TRUE,"Simple Letter";#N/A,#N/A,TRUE,"Inside";#N/A,#N/A,TRUE,"Contents";#N/A,#N/A,TRUE,"Basis";#N/A,#N/A,TRUE,"Inclusions";#N/A,#N/A,TRUE,"Exclusions";#N/A,#N/A,TRUE,"Areas";#N/A,#N/A,TRUE,"Summary";#N/A,#N/A,TRUE,"Detail"}</definedName>
    <definedName name="________hp10" localSheetId="11" hidden="1">{#N/A,#N/A,TRUE,"Front";#N/A,#N/A,TRUE,"Simple Letter";#N/A,#N/A,TRUE,"Inside";#N/A,#N/A,TRUE,"Contents";#N/A,#N/A,TRUE,"Basis";#N/A,#N/A,TRUE,"Inclusions";#N/A,#N/A,TRUE,"Exclusions";#N/A,#N/A,TRUE,"Areas";#N/A,#N/A,TRUE,"Summary";#N/A,#N/A,TRUE,"Detail"}</definedName>
    <definedName name="________hp10" localSheetId="8" hidden="1">{#N/A,#N/A,TRUE,"Front";#N/A,#N/A,TRUE,"Simple Letter";#N/A,#N/A,TRUE,"Inside";#N/A,#N/A,TRUE,"Contents";#N/A,#N/A,TRUE,"Basis";#N/A,#N/A,TRUE,"Inclusions";#N/A,#N/A,TRUE,"Exclusions";#N/A,#N/A,TRUE,"Areas";#N/A,#N/A,TRUE,"Summary";#N/A,#N/A,TRUE,"Detail"}</definedName>
    <definedName name="________hp10" localSheetId="14" hidden="1">{#N/A,#N/A,TRUE,"Front";#N/A,#N/A,TRUE,"Simple Letter";#N/A,#N/A,TRUE,"Inside";#N/A,#N/A,TRUE,"Contents";#N/A,#N/A,TRUE,"Basis";#N/A,#N/A,TRUE,"Inclusions";#N/A,#N/A,TRUE,"Exclusions";#N/A,#N/A,TRUE,"Areas";#N/A,#N/A,TRUE,"Summary";#N/A,#N/A,TRUE,"Detail"}</definedName>
    <definedName name="________hp10" localSheetId="21" hidden="1">{#N/A,#N/A,TRUE,"Front";#N/A,#N/A,TRUE,"Simple Letter";#N/A,#N/A,TRUE,"Inside";#N/A,#N/A,TRUE,"Contents";#N/A,#N/A,TRUE,"Basis";#N/A,#N/A,TRUE,"Inclusions";#N/A,#N/A,TRUE,"Exclusions";#N/A,#N/A,TRUE,"Areas";#N/A,#N/A,TRUE,"Summary";#N/A,#N/A,TRUE,"Detail"}</definedName>
    <definedName name="________hp10" localSheetId="22" hidden="1">{#N/A,#N/A,TRUE,"Front";#N/A,#N/A,TRUE,"Simple Letter";#N/A,#N/A,TRUE,"Inside";#N/A,#N/A,TRUE,"Contents";#N/A,#N/A,TRUE,"Basis";#N/A,#N/A,TRUE,"Inclusions";#N/A,#N/A,TRUE,"Exclusions";#N/A,#N/A,TRUE,"Areas";#N/A,#N/A,TRUE,"Summary";#N/A,#N/A,TRUE,"Detail"}</definedName>
    <definedName name="________hp10" localSheetId="3" hidden="1">{#N/A,#N/A,TRUE,"Front";#N/A,#N/A,TRUE,"Simple Letter";#N/A,#N/A,TRUE,"Inside";#N/A,#N/A,TRUE,"Contents";#N/A,#N/A,TRUE,"Basis";#N/A,#N/A,TRUE,"Inclusions";#N/A,#N/A,TRUE,"Exclusions";#N/A,#N/A,TRUE,"Areas";#N/A,#N/A,TRUE,"Summary";#N/A,#N/A,TRUE,"Detail"}</definedName>
    <definedName name="________hp10" localSheetId="12" hidden="1">{#N/A,#N/A,TRUE,"Front";#N/A,#N/A,TRUE,"Simple Letter";#N/A,#N/A,TRUE,"Inside";#N/A,#N/A,TRUE,"Contents";#N/A,#N/A,TRUE,"Basis";#N/A,#N/A,TRUE,"Inclusions";#N/A,#N/A,TRUE,"Exclusions";#N/A,#N/A,TRUE,"Areas";#N/A,#N/A,TRUE,"Summary";#N/A,#N/A,TRUE,"Detail"}</definedName>
    <definedName name="________hp10" localSheetId="9" hidden="1">{#N/A,#N/A,TRUE,"Front";#N/A,#N/A,TRUE,"Simple Letter";#N/A,#N/A,TRUE,"Inside";#N/A,#N/A,TRUE,"Contents";#N/A,#N/A,TRUE,"Basis";#N/A,#N/A,TRUE,"Inclusions";#N/A,#N/A,TRUE,"Exclusions";#N/A,#N/A,TRUE,"Areas";#N/A,#N/A,TRUE,"Summary";#N/A,#N/A,TRUE,"Detail"}</definedName>
    <definedName name="________hp10" localSheetId="6" hidden="1">{#N/A,#N/A,TRUE,"Front";#N/A,#N/A,TRUE,"Simple Letter";#N/A,#N/A,TRUE,"Inside";#N/A,#N/A,TRUE,"Contents";#N/A,#N/A,TRUE,"Basis";#N/A,#N/A,TRUE,"Inclusions";#N/A,#N/A,TRUE,"Exclusions";#N/A,#N/A,TRUE,"Areas";#N/A,#N/A,TRUE,"Summary";#N/A,#N/A,TRUE,"Detail"}</definedName>
    <definedName name="________hp10" localSheetId="23" hidden="1">{#N/A,#N/A,TRUE,"Front";#N/A,#N/A,TRUE,"Simple Letter";#N/A,#N/A,TRUE,"Inside";#N/A,#N/A,TRUE,"Contents";#N/A,#N/A,TRUE,"Basis";#N/A,#N/A,TRUE,"Inclusions";#N/A,#N/A,TRUE,"Exclusions";#N/A,#N/A,TRUE,"Areas";#N/A,#N/A,TRUE,"Summary";#N/A,#N/A,TRUE,"Detail"}</definedName>
    <definedName name="________hp10" localSheetId="24" hidden="1">{#N/A,#N/A,TRUE,"Front";#N/A,#N/A,TRUE,"Simple Letter";#N/A,#N/A,TRUE,"Inside";#N/A,#N/A,TRUE,"Contents";#N/A,#N/A,TRUE,"Basis";#N/A,#N/A,TRUE,"Inclusions";#N/A,#N/A,TRUE,"Exclusions";#N/A,#N/A,TRUE,"Areas";#N/A,#N/A,TRUE,"Summary";#N/A,#N/A,TRUE,"Detail"}</definedName>
    <definedName name="________hp10" hidden="1">{#N/A,#N/A,TRUE,"Front";#N/A,#N/A,TRUE,"Simple Letter";#N/A,#N/A,TRUE,"Inside";#N/A,#N/A,TRUE,"Contents";#N/A,#N/A,TRUE,"Basis";#N/A,#N/A,TRUE,"Inclusions";#N/A,#N/A,TRUE,"Exclusions";#N/A,#N/A,TRUE,"Areas";#N/A,#N/A,TRUE,"Summary";#N/A,#N/A,TRUE,"Detail"}</definedName>
    <definedName name="_______cat12" localSheetId="4" hidden="1">{#N/A,#N/A,TRUE,"Front";#N/A,#N/A,TRUE,"Simple Letter";#N/A,#N/A,TRUE,"Inside";#N/A,#N/A,TRUE,"Contents";#N/A,#N/A,TRUE,"Basis";#N/A,#N/A,TRUE,"Inclusions";#N/A,#N/A,TRUE,"Exclusions";#N/A,#N/A,TRUE,"Areas";#N/A,#N/A,TRUE,"Summary";#N/A,#N/A,TRUE,"Detail"}</definedName>
    <definedName name="_______cat12" localSheetId="7" hidden="1">{#N/A,#N/A,TRUE,"Front";#N/A,#N/A,TRUE,"Simple Letter";#N/A,#N/A,TRUE,"Inside";#N/A,#N/A,TRUE,"Contents";#N/A,#N/A,TRUE,"Basis";#N/A,#N/A,TRUE,"Inclusions";#N/A,#N/A,TRUE,"Exclusions";#N/A,#N/A,TRUE,"Areas";#N/A,#N/A,TRUE,"Summary";#N/A,#N/A,TRUE,"Detail"}</definedName>
    <definedName name="_______cat12" localSheetId="10" hidden="1">{#N/A,#N/A,TRUE,"Front";#N/A,#N/A,TRUE,"Simple Letter";#N/A,#N/A,TRUE,"Inside";#N/A,#N/A,TRUE,"Contents";#N/A,#N/A,TRUE,"Basis";#N/A,#N/A,TRUE,"Inclusions";#N/A,#N/A,TRUE,"Exclusions";#N/A,#N/A,TRUE,"Areas";#N/A,#N/A,TRUE,"Summary";#N/A,#N/A,TRUE,"Detail"}</definedName>
    <definedName name="_______cat12" localSheetId="13" hidden="1">{#N/A,#N/A,TRUE,"Front";#N/A,#N/A,TRUE,"Simple Letter";#N/A,#N/A,TRUE,"Inside";#N/A,#N/A,TRUE,"Contents";#N/A,#N/A,TRUE,"Basis";#N/A,#N/A,TRUE,"Inclusions";#N/A,#N/A,TRUE,"Exclusions";#N/A,#N/A,TRUE,"Areas";#N/A,#N/A,TRUE,"Summary";#N/A,#N/A,TRUE,"Detail"}</definedName>
    <definedName name="_______cat12" localSheetId="5" hidden="1">{#N/A,#N/A,TRUE,"Front";#N/A,#N/A,TRUE,"Simple Letter";#N/A,#N/A,TRUE,"Inside";#N/A,#N/A,TRUE,"Contents";#N/A,#N/A,TRUE,"Basis";#N/A,#N/A,TRUE,"Inclusions";#N/A,#N/A,TRUE,"Exclusions";#N/A,#N/A,TRUE,"Areas";#N/A,#N/A,TRUE,"Summary";#N/A,#N/A,TRUE,"Detail"}</definedName>
    <definedName name="_______cat12" localSheetId="11" hidden="1">{#N/A,#N/A,TRUE,"Front";#N/A,#N/A,TRUE,"Simple Letter";#N/A,#N/A,TRUE,"Inside";#N/A,#N/A,TRUE,"Contents";#N/A,#N/A,TRUE,"Basis";#N/A,#N/A,TRUE,"Inclusions";#N/A,#N/A,TRUE,"Exclusions";#N/A,#N/A,TRUE,"Areas";#N/A,#N/A,TRUE,"Summary";#N/A,#N/A,TRUE,"Detail"}</definedName>
    <definedName name="_______cat12" localSheetId="8" hidden="1">{#N/A,#N/A,TRUE,"Front";#N/A,#N/A,TRUE,"Simple Letter";#N/A,#N/A,TRUE,"Inside";#N/A,#N/A,TRUE,"Contents";#N/A,#N/A,TRUE,"Basis";#N/A,#N/A,TRUE,"Inclusions";#N/A,#N/A,TRUE,"Exclusions";#N/A,#N/A,TRUE,"Areas";#N/A,#N/A,TRUE,"Summary";#N/A,#N/A,TRUE,"Detail"}</definedName>
    <definedName name="_______cat12" localSheetId="14" hidden="1">{#N/A,#N/A,TRUE,"Front";#N/A,#N/A,TRUE,"Simple Letter";#N/A,#N/A,TRUE,"Inside";#N/A,#N/A,TRUE,"Contents";#N/A,#N/A,TRUE,"Basis";#N/A,#N/A,TRUE,"Inclusions";#N/A,#N/A,TRUE,"Exclusions";#N/A,#N/A,TRUE,"Areas";#N/A,#N/A,TRUE,"Summary";#N/A,#N/A,TRUE,"Detail"}</definedName>
    <definedName name="_______cat12" localSheetId="21" hidden="1">{#N/A,#N/A,TRUE,"Front";#N/A,#N/A,TRUE,"Simple Letter";#N/A,#N/A,TRUE,"Inside";#N/A,#N/A,TRUE,"Contents";#N/A,#N/A,TRUE,"Basis";#N/A,#N/A,TRUE,"Inclusions";#N/A,#N/A,TRUE,"Exclusions";#N/A,#N/A,TRUE,"Areas";#N/A,#N/A,TRUE,"Summary";#N/A,#N/A,TRUE,"Detail"}</definedName>
    <definedName name="_______cat12" localSheetId="22" hidden="1">{#N/A,#N/A,TRUE,"Front";#N/A,#N/A,TRUE,"Simple Letter";#N/A,#N/A,TRUE,"Inside";#N/A,#N/A,TRUE,"Contents";#N/A,#N/A,TRUE,"Basis";#N/A,#N/A,TRUE,"Inclusions";#N/A,#N/A,TRUE,"Exclusions";#N/A,#N/A,TRUE,"Areas";#N/A,#N/A,TRUE,"Summary";#N/A,#N/A,TRUE,"Detail"}</definedName>
    <definedName name="_______cat12" localSheetId="3" hidden="1">{#N/A,#N/A,TRUE,"Front";#N/A,#N/A,TRUE,"Simple Letter";#N/A,#N/A,TRUE,"Inside";#N/A,#N/A,TRUE,"Contents";#N/A,#N/A,TRUE,"Basis";#N/A,#N/A,TRUE,"Inclusions";#N/A,#N/A,TRUE,"Exclusions";#N/A,#N/A,TRUE,"Areas";#N/A,#N/A,TRUE,"Summary";#N/A,#N/A,TRUE,"Detail"}</definedName>
    <definedName name="_______cat12" localSheetId="12" hidden="1">{#N/A,#N/A,TRUE,"Front";#N/A,#N/A,TRUE,"Simple Letter";#N/A,#N/A,TRUE,"Inside";#N/A,#N/A,TRUE,"Contents";#N/A,#N/A,TRUE,"Basis";#N/A,#N/A,TRUE,"Inclusions";#N/A,#N/A,TRUE,"Exclusions";#N/A,#N/A,TRUE,"Areas";#N/A,#N/A,TRUE,"Summary";#N/A,#N/A,TRUE,"Detail"}</definedName>
    <definedName name="_______cat12" localSheetId="9" hidden="1">{#N/A,#N/A,TRUE,"Front";#N/A,#N/A,TRUE,"Simple Letter";#N/A,#N/A,TRUE,"Inside";#N/A,#N/A,TRUE,"Contents";#N/A,#N/A,TRUE,"Basis";#N/A,#N/A,TRUE,"Inclusions";#N/A,#N/A,TRUE,"Exclusions";#N/A,#N/A,TRUE,"Areas";#N/A,#N/A,TRUE,"Summary";#N/A,#N/A,TRUE,"Detail"}</definedName>
    <definedName name="_______cat12" localSheetId="6" hidden="1">{#N/A,#N/A,TRUE,"Front";#N/A,#N/A,TRUE,"Simple Letter";#N/A,#N/A,TRUE,"Inside";#N/A,#N/A,TRUE,"Contents";#N/A,#N/A,TRUE,"Basis";#N/A,#N/A,TRUE,"Inclusions";#N/A,#N/A,TRUE,"Exclusions";#N/A,#N/A,TRUE,"Areas";#N/A,#N/A,TRUE,"Summary";#N/A,#N/A,TRUE,"Detail"}</definedName>
    <definedName name="_______cat12" localSheetId="23" hidden="1">{#N/A,#N/A,TRUE,"Front";#N/A,#N/A,TRUE,"Simple Letter";#N/A,#N/A,TRUE,"Inside";#N/A,#N/A,TRUE,"Contents";#N/A,#N/A,TRUE,"Basis";#N/A,#N/A,TRUE,"Inclusions";#N/A,#N/A,TRUE,"Exclusions";#N/A,#N/A,TRUE,"Areas";#N/A,#N/A,TRUE,"Summary";#N/A,#N/A,TRUE,"Detail"}</definedName>
    <definedName name="_______cat12" localSheetId="24" hidden="1">{#N/A,#N/A,TRUE,"Front";#N/A,#N/A,TRUE,"Simple Letter";#N/A,#N/A,TRUE,"Inside";#N/A,#N/A,TRUE,"Contents";#N/A,#N/A,TRUE,"Basis";#N/A,#N/A,TRUE,"Inclusions";#N/A,#N/A,TRUE,"Exclusions";#N/A,#N/A,TRUE,"Areas";#N/A,#N/A,TRUE,"Summary";#N/A,#N/A,TRUE,"Detail"}</definedName>
    <definedName name="_______cat12" hidden="1">{#N/A,#N/A,TRUE,"Front";#N/A,#N/A,TRUE,"Simple Letter";#N/A,#N/A,TRUE,"Inside";#N/A,#N/A,TRUE,"Contents";#N/A,#N/A,TRUE,"Basis";#N/A,#N/A,TRUE,"Inclusions";#N/A,#N/A,TRUE,"Exclusions";#N/A,#N/A,TRUE,"Areas";#N/A,#N/A,TRUE,"Summary";#N/A,#N/A,TRUE,"Detail"}</definedName>
    <definedName name="_______dd5" localSheetId="4" hidden="1">{#N/A,#N/A,FALSE,"VARIATIONS";#N/A,#N/A,FALSE,"BUDGET";#N/A,#N/A,FALSE,"CIVIL QNTY VAR";#N/A,#N/A,FALSE,"SUMMARY";#N/A,#N/A,FALSE,"MATERIAL VAR"}</definedName>
    <definedName name="_______dd5" localSheetId="7" hidden="1">{#N/A,#N/A,FALSE,"VARIATIONS";#N/A,#N/A,FALSE,"BUDGET";#N/A,#N/A,FALSE,"CIVIL QNTY VAR";#N/A,#N/A,FALSE,"SUMMARY";#N/A,#N/A,FALSE,"MATERIAL VAR"}</definedName>
    <definedName name="_______dd5" localSheetId="10" hidden="1">{#N/A,#N/A,FALSE,"VARIATIONS";#N/A,#N/A,FALSE,"BUDGET";#N/A,#N/A,FALSE,"CIVIL QNTY VAR";#N/A,#N/A,FALSE,"SUMMARY";#N/A,#N/A,FALSE,"MATERIAL VAR"}</definedName>
    <definedName name="_______dd5" localSheetId="13" hidden="1">{#N/A,#N/A,FALSE,"VARIATIONS";#N/A,#N/A,FALSE,"BUDGET";#N/A,#N/A,FALSE,"CIVIL QNTY VAR";#N/A,#N/A,FALSE,"SUMMARY";#N/A,#N/A,FALSE,"MATERIAL VAR"}</definedName>
    <definedName name="_______dd5" localSheetId="5" hidden="1">{#N/A,#N/A,FALSE,"VARIATIONS";#N/A,#N/A,FALSE,"BUDGET";#N/A,#N/A,FALSE,"CIVIL QNTY VAR";#N/A,#N/A,FALSE,"SUMMARY";#N/A,#N/A,FALSE,"MATERIAL VAR"}</definedName>
    <definedName name="_______dd5" localSheetId="11" hidden="1">{#N/A,#N/A,FALSE,"VARIATIONS";#N/A,#N/A,FALSE,"BUDGET";#N/A,#N/A,FALSE,"CIVIL QNTY VAR";#N/A,#N/A,FALSE,"SUMMARY";#N/A,#N/A,FALSE,"MATERIAL VAR"}</definedName>
    <definedName name="_______dd5" localSheetId="8" hidden="1">{#N/A,#N/A,FALSE,"VARIATIONS";#N/A,#N/A,FALSE,"BUDGET";#N/A,#N/A,FALSE,"CIVIL QNTY VAR";#N/A,#N/A,FALSE,"SUMMARY";#N/A,#N/A,FALSE,"MATERIAL VAR"}</definedName>
    <definedName name="_______dd5" localSheetId="14" hidden="1">{#N/A,#N/A,FALSE,"VARIATIONS";#N/A,#N/A,FALSE,"BUDGET";#N/A,#N/A,FALSE,"CIVIL QNTY VAR";#N/A,#N/A,FALSE,"SUMMARY";#N/A,#N/A,FALSE,"MATERIAL VAR"}</definedName>
    <definedName name="_______dd5" localSheetId="21" hidden="1">{#N/A,#N/A,FALSE,"VARIATIONS";#N/A,#N/A,FALSE,"BUDGET";#N/A,#N/A,FALSE,"CIVIL QNTY VAR";#N/A,#N/A,FALSE,"SUMMARY";#N/A,#N/A,FALSE,"MATERIAL VAR"}</definedName>
    <definedName name="_______dd5" localSheetId="22" hidden="1">{#N/A,#N/A,FALSE,"VARIATIONS";#N/A,#N/A,FALSE,"BUDGET";#N/A,#N/A,FALSE,"CIVIL QNTY VAR";#N/A,#N/A,FALSE,"SUMMARY";#N/A,#N/A,FALSE,"MATERIAL VAR"}</definedName>
    <definedName name="_______dd5" localSheetId="3" hidden="1">{#N/A,#N/A,FALSE,"VARIATIONS";#N/A,#N/A,FALSE,"BUDGET";#N/A,#N/A,FALSE,"CIVIL QNTY VAR";#N/A,#N/A,FALSE,"SUMMARY";#N/A,#N/A,FALSE,"MATERIAL VAR"}</definedName>
    <definedName name="_______dd5" localSheetId="12" hidden="1">{#N/A,#N/A,FALSE,"VARIATIONS";#N/A,#N/A,FALSE,"BUDGET";#N/A,#N/A,FALSE,"CIVIL QNTY VAR";#N/A,#N/A,FALSE,"SUMMARY";#N/A,#N/A,FALSE,"MATERIAL VAR"}</definedName>
    <definedName name="_______dd5" localSheetId="9" hidden="1">{#N/A,#N/A,FALSE,"VARIATIONS";#N/A,#N/A,FALSE,"BUDGET";#N/A,#N/A,FALSE,"CIVIL QNTY VAR";#N/A,#N/A,FALSE,"SUMMARY";#N/A,#N/A,FALSE,"MATERIAL VAR"}</definedName>
    <definedName name="_______dd5" localSheetId="6" hidden="1">{#N/A,#N/A,FALSE,"VARIATIONS";#N/A,#N/A,FALSE,"BUDGET";#N/A,#N/A,FALSE,"CIVIL QNTY VAR";#N/A,#N/A,FALSE,"SUMMARY";#N/A,#N/A,FALSE,"MATERIAL VAR"}</definedName>
    <definedName name="_______dd5" localSheetId="23" hidden="1">{#N/A,#N/A,FALSE,"VARIATIONS";#N/A,#N/A,FALSE,"BUDGET";#N/A,#N/A,FALSE,"CIVIL QNTY VAR";#N/A,#N/A,FALSE,"SUMMARY";#N/A,#N/A,FALSE,"MATERIAL VAR"}</definedName>
    <definedName name="_______dd5" localSheetId="24" hidden="1">{#N/A,#N/A,FALSE,"VARIATIONS";#N/A,#N/A,FALSE,"BUDGET";#N/A,#N/A,FALSE,"CIVIL QNTY VAR";#N/A,#N/A,FALSE,"SUMMARY";#N/A,#N/A,FALSE,"MATERIAL VAR"}</definedName>
    <definedName name="_______dd5" hidden="1">{#N/A,#N/A,FALSE,"VARIATIONS";#N/A,#N/A,FALSE,"BUDGET";#N/A,#N/A,FALSE,"CIVIL QNTY VAR";#N/A,#N/A,FALSE,"SUMMARY";#N/A,#N/A,FALSE,"MATERIAL VAR"}</definedName>
    <definedName name="_______f1" localSheetId="4" hidden="1">{#N/A,#N/A,FALSE,"VARIATIONS";#N/A,#N/A,FALSE,"BUDGET";#N/A,#N/A,FALSE,"CIVIL QNTY VAR";#N/A,#N/A,FALSE,"SUMMARY";#N/A,#N/A,FALSE,"MATERIAL VAR"}</definedName>
    <definedName name="_______f1" localSheetId="7" hidden="1">{#N/A,#N/A,FALSE,"VARIATIONS";#N/A,#N/A,FALSE,"BUDGET";#N/A,#N/A,FALSE,"CIVIL QNTY VAR";#N/A,#N/A,FALSE,"SUMMARY";#N/A,#N/A,FALSE,"MATERIAL VAR"}</definedName>
    <definedName name="_______f1" localSheetId="10" hidden="1">{#N/A,#N/A,FALSE,"VARIATIONS";#N/A,#N/A,FALSE,"BUDGET";#N/A,#N/A,FALSE,"CIVIL QNTY VAR";#N/A,#N/A,FALSE,"SUMMARY";#N/A,#N/A,FALSE,"MATERIAL VAR"}</definedName>
    <definedName name="_______f1" localSheetId="13" hidden="1">{#N/A,#N/A,FALSE,"VARIATIONS";#N/A,#N/A,FALSE,"BUDGET";#N/A,#N/A,FALSE,"CIVIL QNTY VAR";#N/A,#N/A,FALSE,"SUMMARY";#N/A,#N/A,FALSE,"MATERIAL VAR"}</definedName>
    <definedName name="_______f1" localSheetId="5" hidden="1">{#N/A,#N/A,FALSE,"VARIATIONS";#N/A,#N/A,FALSE,"BUDGET";#N/A,#N/A,FALSE,"CIVIL QNTY VAR";#N/A,#N/A,FALSE,"SUMMARY";#N/A,#N/A,FALSE,"MATERIAL VAR"}</definedName>
    <definedName name="_______f1" localSheetId="11" hidden="1">{#N/A,#N/A,FALSE,"VARIATIONS";#N/A,#N/A,FALSE,"BUDGET";#N/A,#N/A,FALSE,"CIVIL QNTY VAR";#N/A,#N/A,FALSE,"SUMMARY";#N/A,#N/A,FALSE,"MATERIAL VAR"}</definedName>
    <definedName name="_______f1" localSheetId="8" hidden="1">{#N/A,#N/A,FALSE,"VARIATIONS";#N/A,#N/A,FALSE,"BUDGET";#N/A,#N/A,FALSE,"CIVIL QNTY VAR";#N/A,#N/A,FALSE,"SUMMARY";#N/A,#N/A,FALSE,"MATERIAL VAR"}</definedName>
    <definedName name="_______f1" localSheetId="14" hidden="1">{#N/A,#N/A,FALSE,"VARIATIONS";#N/A,#N/A,FALSE,"BUDGET";#N/A,#N/A,FALSE,"CIVIL QNTY VAR";#N/A,#N/A,FALSE,"SUMMARY";#N/A,#N/A,FALSE,"MATERIAL VAR"}</definedName>
    <definedName name="_______f1" localSheetId="21" hidden="1">{#N/A,#N/A,FALSE,"VARIATIONS";#N/A,#N/A,FALSE,"BUDGET";#N/A,#N/A,FALSE,"CIVIL QNTY VAR";#N/A,#N/A,FALSE,"SUMMARY";#N/A,#N/A,FALSE,"MATERIAL VAR"}</definedName>
    <definedName name="_______f1" localSheetId="22" hidden="1">{#N/A,#N/A,FALSE,"VARIATIONS";#N/A,#N/A,FALSE,"BUDGET";#N/A,#N/A,FALSE,"CIVIL QNTY VAR";#N/A,#N/A,FALSE,"SUMMARY";#N/A,#N/A,FALSE,"MATERIAL VAR"}</definedName>
    <definedName name="_______f1" localSheetId="3" hidden="1">{#N/A,#N/A,FALSE,"VARIATIONS";#N/A,#N/A,FALSE,"BUDGET";#N/A,#N/A,FALSE,"CIVIL QNTY VAR";#N/A,#N/A,FALSE,"SUMMARY";#N/A,#N/A,FALSE,"MATERIAL VAR"}</definedName>
    <definedName name="_______f1" localSheetId="12" hidden="1">{#N/A,#N/A,FALSE,"VARIATIONS";#N/A,#N/A,FALSE,"BUDGET";#N/A,#N/A,FALSE,"CIVIL QNTY VAR";#N/A,#N/A,FALSE,"SUMMARY";#N/A,#N/A,FALSE,"MATERIAL VAR"}</definedName>
    <definedName name="_______f1" localSheetId="9" hidden="1">{#N/A,#N/A,FALSE,"VARIATIONS";#N/A,#N/A,FALSE,"BUDGET";#N/A,#N/A,FALSE,"CIVIL QNTY VAR";#N/A,#N/A,FALSE,"SUMMARY";#N/A,#N/A,FALSE,"MATERIAL VAR"}</definedName>
    <definedName name="_______f1" localSheetId="6" hidden="1">{#N/A,#N/A,FALSE,"VARIATIONS";#N/A,#N/A,FALSE,"BUDGET";#N/A,#N/A,FALSE,"CIVIL QNTY VAR";#N/A,#N/A,FALSE,"SUMMARY";#N/A,#N/A,FALSE,"MATERIAL VAR"}</definedName>
    <definedName name="_______f1" localSheetId="23" hidden="1">{#N/A,#N/A,FALSE,"VARIATIONS";#N/A,#N/A,FALSE,"BUDGET";#N/A,#N/A,FALSE,"CIVIL QNTY VAR";#N/A,#N/A,FALSE,"SUMMARY";#N/A,#N/A,FALSE,"MATERIAL VAR"}</definedName>
    <definedName name="_______f1" localSheetId="24" hidden="1">{#N/A,#N/A,FALSE,"VARIATIONS";#N/A,#N/A,FALSE,"BUDGET";#N/A,#N/A,FALSE,"CIVIL QNTY VAR";#N/A,#N/A,FALSE,"SUMMARY";#N/A,#N/A,FALSE,"MATERIAL VAR"}</definedName>
    <definedName name="_______f1" hidden="1">{#N/A,#N/A,FALSE,"VARIATIONS";#N/A,#N/A,FALSE,"BUDGET";#N/A,#N/A,FALSE,"CIVIL QNTY VAR";#N/A,#N/A,FALSE,"SUMMARY";#N/A,#N/A,FALSE,"MATERIAL VAR"}</definedName>
    <definedName name="_______hp10" localSheetId="4" hidden="1">{#N/A,#N/A,TRUE,"Front";#N/A,#N/A,TRUE,"Simple Letter";#N/A,#N/A,TRUE,"Inside";#N/A,#N/A,TRUE,"Contents";#N/A,#N/A,TRUE,"Basis";#N/A,#N/A,TRUE,"Inclusions";#N/A,#N/A,TRUE,"Exclusions";#N/A,#N/A,TRUE,"Areas";#N/A,#N/A,TRUE,"Summary";#N/A,#N/A,TRUE,"Detail"}</definedName>
    <definedName name="_______hp10" localSheetId="7" hidden="1">{#N/A,#N/A,TRUE,"Front";#N/A,#N/A,TRUE,"Simple Letter";#N/A,#N/A,TRUE,"Inside";#N/A,#N/A,TRUE,"Contents";#N/A,#N/A,TRUE,"Basis";#N/A,#N/A,TRUE,"Inclusions";#N/A,#N/A,TRUE,"Exclusions";#N/A,#N/A,TRUE,"Areas";#N/A,#N/A,TRUE,"Summary";#N/A,#N/A,TRUE,"Detail"}</definedName>
    <definedName name="_______hp10" localSheetId="10" hidden="1">{#N/A,#N/A,TRUE,"Front";#N/A,#N/A,TRUE,"Simple Letter";#N/A,#N/A,TRUE,"Inside";#N/A,#N/A,TRUE,"Contents";#N/A,#N/A,TRUE,"Basis";#N/A,#N/A,TRUE,"Inclusions";#N/A,#N/A,TRUE,"Exclusions";#N/A,#N/A,TRUE,"Areas";#N/A,#N/A,TRUE,"Summary";#N/A,#N/A,TRUE,"Detail"}</definedName>
    <definedName name="_______hp10" localSheetId="13" hidden="1">{#N/A,#N/A,TRUE,"Front";#N/A,#N/A,TRUE,"Simple Letter";#N/A,#N/A,TRUE,"Inside";#N/A,#N/A,TRUE,"Contents";#N/A,#N/A,TRUE,"Basis";#N/A,#N/A,TRUE,"Inclusions";#N/A,#N/A,TRUE,"Exclusions";#N/A,#N/A,TRUE,"Areas";#N/A,#N/A,TRUE,"Summary";#N/A,#N/A,TRUE,"Detail"}</definedName>
    <definedName name="_______hp10" localSheetId="5" hidden="1">{#N/A,#N/A,TRUE,"Front";#N/A,#N/A,TRUE,"Simple Letter";#N/A,#N/A,TRUE,"Inside";#N/A,#N/A,TRUE,"Contents";#N/A,#N/A,TRUE,"Basis";#N/A,#N/A,TRUE,"Inclusions";#N/A,#N/A,TRUE,"Exclusions";#N/A,#N/A,TRUE,"Areas";#N/A,#N/A,TRUE,"Summary";#N/A,#N/A,TRUE,"Detail"}</definedName>
    <definedName name="_______hp10" localSheetId="11" hidden="1">{#N/A,#N/A,TRUE,"Front";#N/A,#N/A,TRUE,"Simple Letter";#N/A,#N/A,TRUE,"Inside";#N/A,#N/A,TRUE,"Contents";#N/A,#N/A,TRUE,"Basis";#N/A,#N/A,TRUE,"Inclusions";#N/A,#N/A,TRUE,"Exclusions";#N/A,#N/A,TRUE,"Areas";#N/A,#N/A,TRUE,"Summary";#N/A,#N/A,TRUE,"Detail"}</definedName>
    <definedName name="_______hp10" localSheetId="8" hidden="1">{#N/A,#N/A,TRUE,"Front";#N/A,#N/A,TRUE,"Simple Letter";#N/A,#N/A,TRUE,"Inside";#N/A,#N/A,TRUE,"Contents";#N/A,#N/A,TRUE,"Basis";#N/A,#N/A,TRUE,"Inclusions";#N/A,#N/A,TRUE,"Exclusions";#N/A,#N/A,TRUE,"Areas";#N/A,#N/A,TRUE,"Summary";#N/A,#N/A,TRUE,"Detail"}</definedName>
    <definedName name="_______hp10" localSheetId="14" hidden="1">{#N/A,#N/A,TRUE,"Front";#N/A,#N/A,TRUE,"Simple Letter";#N/A,#N/A,TRUE,"Inside";#N/A,#N/A,TRUE,"Contents";#N/A,#N/A,TRUE,"Basis";#N/A,#N/A,TRUE,"Inclusions";#N/A,#N/A,TRUE,"Exclusions";#N/A,#N/A,TRUE,"Areas";#N/A,#N/A,TRUE,"Summary";#N/A,#N/A,TRUE,"Detail"}</definedName>
    <definedName name="_______hp10" localSheetId="21" hidden="1">{#N/A,#N/A,TRUE,"Front";#N/A,#N/A,TRUE,"Simple Letter";#N/A,#N/A,TRUE,"Inside";#N/A,#N/A,TRUE,"Contents";#N/A,#N/A,TRUE,"Basis";#N/A,#N/A,TRUE,"Inclusions";#N/A,#N/A,TRUE,"Exclusions";#N/A,#N/A,TRUE,"Areas";#N/A,#N/A,TRUE,"Summary";#N/A,#N/A,TRUE,"Detail"}</definedName>
    <definedName name="_______hp10" localSheetId="22" hidden="1">{#N/A,#N/A,TRUE,"Front";#N/A,#N/A,TRUE,"Simple Letter";#N/A,#N/A,TRUE,"Inside";#N/A,#N/A,TRUE,"Contents";#N/A,#N/A,TRUE,"Basis";#N/A,#N/A,TRUE,"Inclusions";#N/A,#N/A,TRUE,"Exclusions";#N/A,#N/A,TRUE,"Areas";#N/A,#N/A,TRUE,"Summary";#N/A,#N/A,TRUE,"Detail"}</definedName>
    <definedName name="_______hp10" localSheetId="3" hidden="1">{#N/A,#N/A,TRUE,"Front";#N/A,#N/A,TRUE,"Simple Letter";#N/A,#N/A,TRUE,"Inside";#N/A,#N/A,TRUE,"Contents";#N/A,#N/A,TRUE,"Basis";#N/A,#N/A,TRUE,"Inclusions";#N/A,#N/A,TRUE,"Exclusions";#N/A,#N/A,TRUE,"Areas";#N/A,#N/A,TRUE,"Summary";#N/A,#N/A,TRUE,"Detail"}</definedName>
    <definedName name="_______hp10" localSheetId="12" hidden="1">{#N/A,#N/A,TRUE,"Front";#N/A,#N/A,TRUE,"Simple Letter";#N/A,#N/A,TRUE,"Inside";#N/A,#N/A,TRUE,"Contents";#N/A,#N/A,TRUE,"Basis";#N/A,#N/A,TRUE,"Inclusions";#N/A,#N/A,TRUE,"Exclusions";#N/A,#N/A,TRUE,"Areas";#N/A,#N/A,TRUE,"Summary";#N/A,#N/A,TRUE,"Detail"}</definedName>
    <definedName name="_______hp10" localSheetId="9" hidden="1">{#N/A,#N/A,TRUE,"Front";#N/A,#N/A,TRUE,"Simple Letter";#N/A,#N/A,TRUE,"Inside";#N/A,#N/A,TRUE,"Contents";#N/A,#N/A,TRUE,"Basis";#N/A,#N/A,TRUE,"Inclusions";#N/A,#N/A,TRUE,"Exclusions";#N/A,#N/A,TRUE,"Areas";#N/A,#N/A,TRUE,"Summary";#N/A,#N/A,TRUE,"Detail"}</definedName>
    <definedName name="_______hp10" localSheetId="6" hidden="1">{#N/A,#N/A,TRUE,"Front";#N/A,#N/A,TRUE,"Simple Letter";#N/A,#N/A,TRUE,"Inside";#N/A,#N/A,TRUE,"Contents";#N/A,#N/A,TRUE,"Basis";#N/A,#N/A,TRUE,"Inclusions";#N/A,#N/A,TRUE,"Exclusions";#N/A,#N/A,TRUE,"Areas";#N/A,#N/A,TRUE,"Summary";#N/A,#N/A,TRUE,"Detail"}</definedName>
    <definedName name="_______hp10" localSheetId="23" hidden="1">{#N/A,#N/A,TRUE,"Front";#N/A,#N/A,TRUE,"Simple Letter";#N/A,#N/A,TRUE,"Inside";#N/A,#N/A,TRUE,"Contents";#N/A,#N/A,TRUE,"Basis";#N/A,#N/A,TRUE,"Inclusions";#N/A,#N/A,TRUE,"Exclusions";#N/A,#N/A,TRUE,"Areas";#N/A,#N/A,TRUE,"Summary";#N/A,#N/A,TRUE,"Detail"}</definedName>
    <definedName name="_______hp10" localSheetId="24" hidden="1">{#N/A,#N/A,TRUE,"Front";#N/A,#N/A,TRUE,"Simple Letter";#N/A,#N/A,TRUE,"Inside";#N/A,#N/A,TRUE,"Contents";#N/A,#N/A,TRUE,"Basis";#N/A,#N/A,TRUE,"Inclusions";#N/A,#N/A,TRUE,"Exclusions";#N/A,#N/A,TRUE,"Areas";#N/A,#N/A,TRUE,"Summary";#N/A,#N/A,TRUE,"Detail"}</definedName>
    <definedName name="_______hp10" hidden="1">{#N/A,#N/A,TRUE,"Front";#N/A,#N/A,TRUE,"Simple Letter";#N/A,#N/A,TRUE,"Inside";#N/A,#N/A,TRUE,"Contents";#N/A,#N/A,TRUE,"Basis";#N/A,#N/A,TRUE,"Inclusions";#N/A,#N/A,TRUE,"Exclusions";#N/A,#N/A,TRUE,"Areas";#N/A,#N/A,TRUE,"Summary";#N/A,#N/A,TRUE,"Detail"}</definedName>
    <definedName name="_______RAB002" localSheetId="4" hidden="1">{#N/A,#N/A,TRUE,"Front";#N/A,#N/A,TRUE,"Simple Letter";#N/A,#N/A,TRUE,"Inside";#N/A,#N/A,TRUE,"Contents";#N/A,#N/A,TRUE,"Basis";#N/A,#N/A,TRUE,"Inclusions";#N/A,#N/A,TRUE,"Exclusions";#N/A,#N/A,TRUE,"Areas";#N/A,#N/A,TRUE,"Summary";#N/A,#N/A,TRUE,"Detail"}</definedName>
    <definedName name="_______RAB002" localSheetId="7" hidden="1">{#N/A,#N/A,TRUE,"Front";#N/A,#N/A,TRUE,"Simple Letter";#N/A,#N/A,TRUE,"Inside";#N/A,#N/A,TRUE,"Contents";#N/A,#N/A,TRUE,"Basis";#N/A,#N/A,TRUE,"Inclusions";#N/A,#N/A,TRUE,"Exclusions";#N/A,#N/A,TRUE,"Areas";#N/A,#N/A,TRUE,"Summary";#N/A,#N/A,TRUE,"Detail"}</definedName>
    <definedName name="_______RAB002" localSheetId="10" hidden="1">{#N/A,#N/A,TRUE,"Front";#N/A,#N/A,TRUE,"Simple Letter";#N/A,#N/A,TRUE,"Inside";#N/A,#N/A,TRUE,"Contents";#N/A,#N/A,TRUE,"Basis";#N/A,#N/A,TRUE,"Inclusions";#N/A,#N/A,TRUE,"Exclusions";#N/A,#N/A,TRUE,"Areas";#N/A,#N/A,TRUE,"Summary";#N/A,#N/A,TRUE,"Detail"}</definedName>
    <definedName name="_______RAB002" localSheetId="13" hidden="1">{#N/A,#N/A,TRUE,"Front";#N/A,#N/A,TRUE,"Simple Letter";#N/A,#N/A,TRUE,"Inside";#N/A,#N/A,TRUE,"Contents";#N/A,#N/A,TRUE,"Basis";#N/A,#N/A,TRUE,"Inclusions";#N/A,#N/A,TRUE,"Exclusions";#N/A,#N/A,TRUE,"Areas";#N/A,#N/A,TRUE,"Summary";#N/A,#N/A,TRUE,"Detail"}</definedName>
    <definedName name="_______RAB002" localSheetId="5" hidden="1">{#N/A,#N/A,TRUE,"Front";#N/A,#N/A,TRUE,"Simple Letter";#N/A,#N/A,TRUE,"Inside";#N/A,#N/A,TRUE,"Contents";#N/A,#N/A,TRUE,"Basis";#N/A,#N/A,TRUE,"Inclusions";#N/A,#N/A,TRUE,"Exclusions";#N/A,#N/A,TRUE,"Areas";#N/A,#N/A,TRUE,"Summary";#N/A,#N/A,TRUE,"Detail"}</definedName>
    <definedName name="_______RAB002" localSheetId="11" hidden="1">{#N/A,#N/A,TRUE,"Front";#N/A,#N/A,TRUE,"Simple Letter";#N/A,#N/A,TRUE,"Inside";#N/A,#N/A,TRUE,"Contents";#N/A,#N/A,TRUE,"Basis";#N/A,#N/A,TRUE,"Inclusions";#N/A,#N/A,TRUE,"Exclusions";#N/A,#N/A,TRUE,"Areas";#N/A,#N/A,TRUE,"Summary";#N/A,#N/A,TRUE,"Detail"}</definedName>
    <definedName name="_______RAB002" localSheetId="8" hidden="1">{#N/A,#N/A,TRUE,"Front";#N/A,#N/A,TRUE,"Simple Letter";#N/A,#N/A,TRUE,"Inside";#N/A,#N/A,TRUE,"Contents";#N/A,#N/A,TRUE,"Basis";#N/A,#N/A,TRUE,"Inclusions";#N/A,#N/A,TRUE,"Exclusions";#N/A,#N/A,TRUE,"Areas";#N/A,#N/A,TRUE,"Summary";#N/A,#N/A,TRUE,"Detail"}</definedName>
    <definedName name="_______RAB002" localSheetId="14" hidden="1">{#N/A,#N/A,TRUE,"Front";#N/A,#N/A,TRUE,"Simple Letter";#N/A,#N/A,TRUE,"Inside";#N/A,#N/A,TRUE,"Contents";#N/A,#N/A,TRUE,"Basis";#N/A,#N/A,TRUE,"Inclusions";#N/A,#N/A,TRUE,"Exclusions";#N/A,#N/A,TRUE,"Areas";#N/A,#N/A,TRUE,"Summary";#N/A,#N/A,TRUE,"Detail"}</definedName>
    <definedName name="_______RAB002" localSheetId="21" hidden="1">{#N/A,#N/A,TRUE,"Front";#N/A,#N/A,TRUE,"Simple Letter";#N/A,#N/A,TRUE,"Inside";#N/A,#N/A,TRUE,"Contents";#N/A,#N/A,TRUE,"Basis";#N/A,#N/A,TRUE,"Inclusions";#N/A,#N/A,TRUE,"Exclusions";#N/A,#N/A,TRUE,"Areas";#N/A,#N/A,TRUE,"Summary";#N/A,#N/A,TRUE,"Detail"}</definedName>
    <definedName name="_______RAB002" localSheetId="22" hidden="1">{#N/A,#N/A,TRUE,"Front";#N/A,#N/A,TRUE,"Simple Letter";#N/A,#N/A,TRUE,"Inside";#N/A,#N/A,TRUE,"Contents";#N/A,#N/A,TRUE,"Basis";#N/A,#N/A,TRUE,"Inclusions";#N/A,#N/A,TRUE,"Exclusions";#N/A,#N/A,TRUE,"Areas";#N/A,#N/A,TRUE,"Summary";#N/A,#N/A,TRUE,"Detail"}</definedName>
    <definedName name="_______RAB002" localSheetId="3" hidden="1">{#N/A,#N/A,TRUE,"Front";#N/A,#N/A,TRUE,"Simple Letter";#N/A,#N/A,TRUE,"Inside";#N/A,#N/A,TRUE,"Contents";#N/A,#N/A,TRUE,"Basis";#N/A,#N/A,TRUE,"Inclusions";#N/A,#N/A,TRUE,"Exclusions";#N/A,#N/A,TRUE,"Areas";#N/A,#N/A,TRUE,"Summary";#N/A,#N/A,TRUE,"Detail"}</definedName>
    <definedName name="_______RAB002" localSheetId="12" hidden="1">{#N/A,#N/A,TRUE,"Front";#N/A,#N/A,TRUE,"Simple Letter";#N/A,#N/A,TRUE,"Inside";#N/A,#N/A,TRUE,"Contents";#N/A,#N/A,TRUE,"Basis";#N/A,#N/A,TRUE,"Inclusions";#N/A,#N/A,TRUE,"Exclusions";#N/A,#N/A,TRUE,"Areas";#N/A,#N/A,TRUE,"Summary";#N/A,#N/A,TRUE,"Detail"}</definedName>
    <definedName name="_______RAB002" localSheetId="9" hidden="1">{#N/A,#N/A,TRUE,"Front";#N/A,#N/A,TRUE,"Simple Letter";#N/A,#N/A,TRUE,"Inside";#N/A,#N/A,TRUE,"Contents";#N/A,#N/A,TRUE,"Basis";#N/A,#N/A,TRUE,"Inclusions";#N/A,#N/A,TRUE,"Exclusions";#N/A,#N/A,TRUE,"Areas";#N/A,#N/A,TRUE,"Summary";#N/A,#N/A,TRUE,"Detail"}</definedName>
    <definedName name="_______RAB002" localSheetId="6" hidden="1">{#N/A,#N/A,TRUE,"Front";#N/A,#N/A,TRUE,"Simple Letter";#N/A,#N/A,TRUE,"Inside";#N/A,#N/A,TRUE,"Contents";#N/A,#N/A,TRUE,"Basis";#N/A,#N/A,TRUE,"Inclusions";#N/A,#N/A,TRUE,"Exclusions";#N/A,#N/A,TRUE,"Areas";#N/A,#N/A,TRUE,"Summary";#N/A,#N/A,TRUE,"Detail"}</definedName>
    <definedName name="_______RAB002" localSheetId="23" hidden="1">{#N/A,#N/A,TRUE,"Front";#N/A,#N/A,TRUE,"Simple Letter";#N/A,#N/A,TRUE,"Inside";#N/A,#N/A,TRUE,"Contents";#N/A,#N/A,TRUE,"Basis";#N/A,#N/A,TRUE,"Inclusions";#N/A,#N/A,TRUE,"Exclusions";#N/A,#N/A,TRUE,"Areas";#N/A,#N/A,TRUE,"Summary";#N/A,#N/A,TRUE,"Detail"}</definedName>
    <definedName name="_______RAB002" localSheetId="24" hidden="1">{#N/A,#N/A,TRUE,"Front";#N/A,#N/A,TRUE,"Simple Letter";#N/A,#N/A,TRUE,"Inside";#N/A,#N/A,TRUE,"Contents";#N/A,#N/A,TRUE,"Basis";#N/A,#N/A,TRUE,"Inclusions";#N/A,#N/A,TRUE,"Exclusions";#N/A,#N/A,TRUE,"Areas";#N/A,#N/A,TRUE,"Summary";#N/A,#N/A,TRUE,"Detail"}</definedName>
    <definedName name="_______RAB002" hidden="1">{#N/A,#N/A,TRUE,"Front";#N/A,#N/A,TRUE,"Simple Letter";#N/A,#N/A,TRUE,"Inside";#N/A,#N/A,TRUE,"Contents";#N/A,#N/A,TRUE,"Basis";#N/A,#N/A,TRUE,"Inclusions";#N/A,#N/A,TRUE,"Exclusions";#N/A,#N/A,TRUE,"Areas";#N/A,#N/A,TRUE,"Summary";#N/A,#N/A,TRUE,"Detail"}</definedName>
    <definedName name="_______tem1" localSheetId="4" hidden="1">{#N/A,#N/A,TRUE,"Front";#N/A,#N/A,TRUE,"Simple Letter";#N/A,#N/A,TRUE,"Inside";#N/A,#N/A,TRUE,"Contents";#N/A,#N/A,TRUE,"Basis";#N/A,#N/A,TRUE,"Inclusions";#N/A,#N/A,TRUE,"Exclusions";#N/A,#N/A,TRUE,"Areas";#N/A,#N/A,TRUE,"Summary";#N/A,#N/A,TRUE,"Detail"}</definedName>
    <definedName name="_______tem1" localSheetId="7" hidden="1">{#N/A,#N/A,TRUE,"Front";#N/A,#N/A,TRUE,"Simple Letter";#N/A,#N/A,TRUE,"Inside";#N/A,#N/A,TRUE,"Contents";#N/A,#N/A,TRUE,"Basis";#N/A,#N/A,TRUE,"Inclusions";#N/A,#N/A,TRUE,"Exclusions";#N/A,#N/A,TRUE,"Areas";#N/A,#N/A,TRUE,"Summary";#N/A,#N/A,TRUE,"Detail"}</definedName>
    <definedName name="_______tem1" localSheetId="10" hidden="1">{#N/A,#N/A,TRUE,"Front";#N/A,#N/A,TRUE,"Simple Letter";#N/A,#N/A,TRUE,"Inside";#N/A,#N/A,TRUE,"Contents";#N/A,#N/A,TRUE,"Basis";#N/A,#N/A,TRUE,"Inclusions";#N/A,#N/A,TRUE,"Exclusions";#N/A,#N/A,TRUE,"Areas";#N/A,#N/A,TRUE,"Summary";#N/A,#N/A,TRUE,"Detail"}</definedName>
    <definedName name="_______tem1" localSheetId="13" hidden="1">{#N/A,#N/A,TRUE,"Front";#N/A,#N/A,TRUE,"Simple Letter";#N/A,#N/A,TRUE,"Inside";#N/A,#N/A,TRUE,"Contents";#N/A,#N/A,TRUE,"Basis";#N/A,#N/A,TRUE,"Inclusions";#N/A,#N/A,TRUE,"Exclusions";#N/A,#N/A,TRUE,"Areas";#N/A,#N/A,TRUE,"Summary";#N/A,#N/A,TRUE,"Detail"}</definedName>
    <definedName name="_______tem1" localSheetId="5" hidden="1">{#N/A,#N/A,TRUE,"Front";#N/A,#N/A,TRUE,"Simple Letter";#N/A,#N/A,TRUE,"Inside";#N/A,#N/A,TRUE,"Contents";#N/A,#N/A,TRUE,"Basis";#N/A,#N/A,TRUE,"Inclusions";#N/A,#N/A,TRUE,"Exclusions";#N/A,#N/A,TRUE,"Areas";#N/A,#N/A,TRUE,"Summary";#N/A,#N/A,TRUE,"Detail"}</definedName>
    <definedName name="_______tem1" localSheetId="11" hidden="1">{#N/A,#N/A,TRUE,"Front";#N/A,#N/A,TRUE,"Simple Letter";#N/A,#N/A,TRUE,"Inside";#N/A,#N/A,TRUE,"Contents";#N/A,#N/A,TRUE,"Basis";#N/A,#N/A,TRUE,"Inclusions";#N/A,#N/A,TRUE,"Exclusions";#N/A,#N/A,TRUE,"Areas";#N/A,#N/A,TRUE,"Summary";#N/A,#N/A,TRUE,"Detail"}</definedName>
    <definedName name="_______tem1" localSheetId="8" hidden="1">{#N/A,#N/A,TRUE,"Front";#N/A,#N/A,TRUE,"Simple Letter";#N/A,#N/A,TRUE,"Inside";#N/A,#N/A,TRUE,"Contents";#N/A,#N/A,TRUE,"Basis";#N/A,#N/A,TRUE,"Inclusions";#N/A,#N/A,TRUE,"Exclusions";#N/A,#N/A,TRUE,"Areas";#N/A,#N/A,TRUE,"Summary";#N/A,#N/A,TRUE,"Detail"}</definedName>
    <definedName name="_______tem1" localSheetId="14" hidden="1">{#N/A,#N/A,TRUE,"Front";#N/A,#N/A,TRUE,"Simple Letter";#N/A,#N/A,TRUE,"Inside";#N/A,#N/A,TRUE,"Contents";#N/A,#N/A,TRUE,"Basis";#N/A,#N/A,TRUE,"Inclusions";#N/A,#N/A,TRUE,"Exclusions";#N/A,#N/A,TRUE,"Areas";#N/A,#N/A,TRUE,"Summary";#N/A,#N/A,TRUE,"Detail"}</definedName>
    <definedName name="_______tem1" localSheetId="21" hidden="1">{#N/A,#N/A,TRUE,"Front";#N/A,#N/A,TRUE,"Simple Letter";#N/A,#N/A,TRUE,"Inside";#N/A,#N/A,TRUE,"Contents";#N/A,#N/A,TRUE,"Basis";#N/A,#N/A,TRUE,"Inclusions";#N/A,#N/A,TRUE,"Exclusions";#N/A,#N/A,TRUE,"Areas";#N/A,#N/A,TRUE,"Summary";#N/A,#N/A,TRUE,"Detail"}</definedName>
    <definedName name="_______tem1" localSheetId="22" hidden="1">{#N/A,#N/A,TRUE,"Front";#N/A,#N/A,TRUE,"Simple Letter";#N/A,#N/A,TRUE,"Inside";#N/A,#N/A,TRUE,"Contents";#N/A,#N/A,TRUE,"Basis";#N/A,#N/A,TRUE,"Inclusions";#N/A,#N/A,TRUE,"Exclusions";#N/A,#N/A,TRUE,"Areas";#N/A,#N/A,TRUE,"Summary";#N/A,#N/A,TRUE,"Detail"}</definedName>
    <definedName name="_______tem1" localSheetId="3" hidden="1">{#N/A,#N/A,TRUE,"Front";#N/A,#N/A,TRUE,"Simple Letter";#N/A,#N/A,TRUE,"Inside";#N/A,#N/A,TRUE,"Contents";#N/A,#N/A,TRUE,"Basis";#N/A,#N/A,TRUE,"Inclusions";#N/A,#N/A,TRUE,"Exclusions";#N/A,#N/A,TRUE,"Areas";#N/A,#N/A,TRUE,"Summary";#N/A,#N/A,TRUE,"Detail"}</definedName>
    <definedName name="_______tem1" localSheetId="12" hidden="1">{#N/A,#N/A,TRUE,"Front";#N/A,#N/A,TRUE,"Simple Letter";#N/A,#N/A,TRUE,"Inside";#N/A,#N/A,TRUE,"Contents";#N/A,#N/A,TRUE,"Basis";#N/A,#N/A,TRUE,"Inclusions";#N/A,#N/A,TRUE,"Exclusions";#N/A,#N/A,TRUE,"Areas";#N/A,#N/A,TRUE,"Summary";#N/A,#N/A,TRUE,"Detail"}</definedName>
    <definedName name="_______tem1" localSheetId="9" hidden="1">{#N/A,#N/A,TRUE,"Front";#N/A,#N/A,TRUE,"Simple Letter";#N/A,#N/A,TRUE,"Inside";#N/A,#N/A,TRUE,"Contents";#N/A,#N/A,TRUE,"Basis";#N/A,#N/A,TRUE,"Inclusions";#N/A,#N/A,TRUE,"Exclusions";#N/A,#N/A,TRUE,"Areas";#N/A,#N/A,TRUE,"Summary";#N/A,#N/A,TRUE,"Detail"}</definedName>
    <definedName name="_______tem1" localSheetId="6" hidden="1">{#N/A,#N/A,TRUE,"Front";#N/A,#N/A,TRUE,"Simple Letter";#N/A,#N/A,TRUE,"Inside";#N/A,#N/A,TRUE,"Contents";#N/A,#N/A,TRUE,"Basis";#N/A,#N/A,TRUE,"Inclusions";#N/A,#N/A,TRUE,"Exclusions";#N/A,#N/A,TRUE,"Areas";#N/A,#N/A,TRUE,"Summary";#N/A,#N/A,TRUE,"Detail"}</definedName>
    <definedName name="_______tem1" localSheetId="23" hidden="1">{#N/A,#N/A,TRUE,"Front";#N/A,#N/A,TRUE,"Simple Letter";#N/A,#N/A,TRUE,"Inside";#N/A,#N/A,TRUE,"Contents";#N/A,#N/A,TRUE,"Basis";#N/A,#N/A,TRUE,"Inclusions";#N/A,#N/A,TRUE,"Exclusions";#N/A,#N/A,TRUE,"Areas";#N/A,#N/A,TRUE,"Summary";#N/A,#N/A,TRUE,"Detail"}</definedName>
    <definedName name="_______tem1" localSheetId="24" hidden="1">{#N/A,#N/A,TRUE,"Front";#N/A,#N/A,TRUE,"Simple Letter";#N/A,#N/A,TRUE,"Inside";#N/A,#N/A,TRUE,"Contents";#N/A,#N/A,TRUE,"Basis";#N/A,#N/A,TRUE,"Inclusions";#N/A,#N/A,TRUE,"Exclusions";#N/A,#N/A,TRUE,"Areas";#N/A,#N/A,TRUE,"Summary";#N/A,#N/A,TRUE,"Detail"}</definedName>
    <definedName name="_______tem1" hidden="1">{#N/A,#N/A,TRUE,"Front";#N/A,#N/A,TRUE,"Simple Letter";#N/A,#N/A,TRUE,"Inside";#N/A,#N/A,TRUE,"Contents";#N/A,#N/A,TRUE,"Basis";#N/A,#N/A,TRUE,"Inclusions";#N/A,#N/A,TRUE,"Exclusions";#N/A,#N/A,TRUE,"Areas";#N/A,#N/A,TRUE,"Summary";#N/A,#N/A,TRUE,"Detail"}</definedName>
    <definedName name="______3A" localSheetId="4" hidden="1">{#N/A,#N/A,FALSE,"VARIATIONS";#N/A,#N/A,FALSE,"BUDGET";#N/A,#N/A,FALSE,"CIVIL QNTY VAR";#N/A,#N/A,FALSE,"SUMMARY";#N/A,#N/A,FALSE,"MATERIAL VAR"}</definedName>
    <definedName name="______3A" localSheetId="7" hidden="1">{#N/A,#N/A,FALSE,"VARIATIONS";#N/A,#N/A,FALSE,"BUDGET";#N/A,#N/A,FALSE,"CIVIL QNTY VAR";#N/A,#N/A,FALSE,"SUMMARY";#N/A,#N/A,FALSE,"MATERIAL VAR"}</definedName>
    <definedName name="______3A" localSheetId="10" hidden="1">{#N/A,#N/A,FALSE,"VARIATIONS";#N/A,#N/A,FALSE,"BUDGET";#N/A,#N/A,FALSE,"CIVIL QNTY VAR";#N/A,#N/A,FALSE,"SUMMARY";#N/A,#N/A,FALSE,"MATERIAL VAR"}</definedName>
    <definedName name="______3A" localSheetId="13" hidden="1">{#N/A,#N/A,FALSE,"VARIATIONS";#N/A,#N/A,FALSE,"BUDGET";#N/A,#N/A,FALSE,"CIVIL QNTY VAR";#N/A,#N/A,FALSE,"SUMMARY";#N/A,#N/A,FALSE,"MATERIAL VAR"}</definedName>
    <definedName name="______3A" localSheetId="5" hidden="1">{#N/A,#N/A,FALSE,"VARIATIONS";#N/A,#N/A,FALSE,"BUDGET";#N/A,#N/A,FALSE,"CIVIL QNTY VAR";#N/A,#N/A,FALSE,"SUMMARY";#N/A,#N/A,FALSE,"MATERIAL VAR"}</definedName>
    <definedName name="______3A" localSheetId="11" hidden="1">{#N/A,#N/A,FALSE,"VARIATIONS";#N/A,#N/A,FALSE,"BUDGET";#N/A,#N/A,FALSE,"CIVIL QNTY VAR";#N/A,#N/A,FALSE,"SUMMARY";#N/A,#N/A,FALSE,"MATERIAL VAR"}</definedName>
    <definedName name="______3A" localSheetId="8" hidden="1">{#N/A,#N/A,FALSE,"VARIATIONS";#N/A,#N/A,FALSE,"BUDGET";#N/A,#N/A,FALSE,"CIVIL QNTY VAR";#N/A,#N/A,FALSE,"SUMMARY";#N/A,#N/A,FALSE,"MATERIAL VAR"}</definedName>
    <definedName name="______3A" localSheetId="14" hidden="1">{#N/A,#N/A,FALSE,"VARIATIONS";#N/A,#N/A,FALSE,"BUDGET";#N/A,#N/A,FALSE,"CIVIL QNTY VAR";#N/A,#N/A,FALSE,"SUMMARY";#N/A,#N/A,FALSE,"MATERIAL VAR"}</definedName>
    <definedName name="______3A" localSheetId="21" hidden="1">{#N/A,#N/A,FALSE,"VARIATIONS";#N/A,#N/A,FALSE,"BUDGET";#N/A,#N/A,FALSE,"CIVIL QNTY VAR";#N/A,#N/A,FALSE,"SUMMARY";#N/A,#N/A,FALSE,"MATERIAL VAR"}</definedName>
    <definedName name="______3A" localSheetId="22" hidden="1">{#N/A,#N/A,FALSE,"VARIATIONS";#N/A,#N/A,FALSE,"BUDGET";#N/A,#N/A,FALSE,"CIVIL QNTY VAR";#N/A,#N/A,FALSE,"SUMMARY";#N/A,#N/A,FALSE,"MATERIAL VAR"}</definedName>
    <definedName name="______3A" localSheetId="3" hidden="1">{#N/A,#N/A,FALSE,"VARIATIONS";#N/A,#N/A,FALSE,"BUDGET";#N/A,#N/A,FALSE,"CIVIL QNTY VAR";#N/A,#N/A,FALSE,"SUMMARY";#N/A,#N/A,FALSE,"MATERIAL VAR"}</definedName>
    <definedName name="______3A" localSheetId="12" hidden="1">{#N/A,#N/A,FALSE,"VARIATIONS";#N/A,#N/A,FALSE,"BUDGET";#N/A,#N/A,FALSE,"CIVIL QNTY VAR";#N/A,#N/A,FALSE,"SUMMARY";#N/A,#N/A,FALSE,"MATERIAL VAR"}</definedName>
    <definedName name="______3A" localSheetId="9" hidden="1">{#N/A,#N/A,FALSE,"VARIATIONS";#N/A,#N/A,FALSE,"BUDGET";#N/A,#N/A,FALSE,"CIVIL QNTY VAR";#N/A,#N/A,FALSE,"SUMMARY";#N/A,#N/A,FALSE,"MATERIAL VAR"}</definedName>
    <definedName name="______3A" localSheetId="6" hidden="1">{#N/A,#N/A,FALSE,"VARIATIONS";#N/A,#N/A,FALSE,"BUDGET";#N/A,#N/A,FALSE,"CIVIL QNTY VAR";#N/A,#N/A,FALSE,"SUMMARY";#N/A,#N/A,FALSE,"MATERIAL VAR"}</definedName>
    <definedName name="______3A" localSheetId="23" hidden="1">{#N/A,#N/A,FALSE,"VARIATIONS";#N/A,#N/A,FALSE,"BUDGET";#N/A,#N/A,FALSE,"CIVIL QNTY VAR";#N/A,#N/A,FALSE,"SUMMARY";#N/A,#N/A,FALSE,"MATERIAL VAR"}</definedName>
    <definedName name="______3A" localSheetId="24" hidden="1">{#N/A,#N/A,FALSE,"VARIATIONS";#N/A,#N/A,FALSE,"BUDGET";#N/A,#N/A,FALSE,"CIVIL QNTY VAR";#N/A,#N/A,FALSE,"SUMMARY";#N/A,#N/A,FALSE,"MATERIAL VAR"}</definedName>
    <definedName name="______3A" hidden="1">{#N/A,#N/A,FALSE,"VARIATIONS";#N/A,#N/A,FALSE,"BUDGET";#N/A,#N/A,FALSE,"CIVIL QNTY VAR";#N/A,#N/A,FALSE,"SUMMARY";#N/A,#N/A,FALSE,"MATERIAL VAR"}</definedName>
    <definedName name="______ans987" localSheetId="4" hidden="1">{#N/A,#N/A,FALSE,"VARIATIONS";#N/A,#N/A,FALSE,"BUDGET";#N/A,#N/A,FALSE,"CIVIL QNTY VAR";#N/A,#N/A,FALSE,"SUMMARY";#N/A,#N/A,FALSE,"MATERIAL VAR"}</definedName>
    <definedName name="______ans987" localSheetId="7" hidden="1">{#N/A,#N/A,FALSE,"VARIATIONS";#N/A,#N/A,FALSE,"BUDGET";#N/A,#N/A,FALSE,"CIVIL QNTY VAR";#N/A,#N/A,FALSE,"SUMMARY";#N/A,#N/A,FALSE,"MATERIAL VAR"}</definedName>
    <definedName name="______ans987" localSheetId="10" hidden="1">{#N/A,#N/A,FALSE,"VARIATIONS";#N/A,#N/A,FALSE,"BUDGET";#N/A,#N/A,FALSE,"CIVIL QNTY VAR";#N/A,#N/A,FALSE,"SUMMARY";#N/A,#N/A,FALSE,"MATERIAL VAR"}</definedName>
    <definedName name="______ans987" localSheetId="13" hidden="1">{#N/A,#N/A,FALSE,"VARIATIONS";#N/A,#N/A,FALSE,"BUDGET";#N/A,#N/A,FALSE,"CIVIL QNTY VAR";#N/A,#N/A,FALSE,"SUMMARY";#N/A,#N/A,FALSE,"MATERIAL VAR"}</definedName>
    <definedName name="______ans987" localSheetId="5" hidden="1">{#N/A,#N/A,FALSE,"VARIATIONS";#N/A,#N/A,FALSE,"BUDGET";#N/A,#N/A,FALSE,"CIVIL QNTY VAR";#N/A,#N/A,FALSE,"SUMMARY";#N/A,#N/A,FALSE,"MATERIAL VAR"}</definedName>
    <definedName name="______ans987" localSheetId="11" hidden="1">{#N/A,#N/A,FALSE,"VARIATIONS";#N/A,#N/A,FALSE,"BUDGET";#N/A,#N/A,FALSE,"CIVIL QNTY VAR";#N/A,#N/A,FALSE,"SUMMARY";#N/A,#N/A,FALSE,"MATERIAL VAR"}</definedName>
    <definedName name="______ans987" localSheetId="8" hidden="1">{#N/A,#N/A,FALSE,"VARIATIONS";#N/A,#N/A,FALSE,"BUDGET";#N/A,#N/A,FALSE,"CIVIL QNTY VAR";#N/A,#N/A,FALSE,"SUMMARY";#N/A,#N/A,FALSE,"MATERIAL VAR"}</definedName>
    <definedName name="______ans987" localSheetId="14" hidden="1">{#N/A,#N/A,FALSE,"VARIATIONS";#N/A,#N/A,FALSE,"BUDGET";#N/A,#N/A,FALSE,"CIVIL QNTY VAR";#N/A,#N/A,FALSE,"SUMMARY";#N/A,#N/A,FALSE,"MATERIAL VAR"}</definedName>
    <definedName name="______ans987" localSheetId="21" hidden="1">{#N/A,#N/A,FALSE,"VARIATIONS";#N/A,#N/A,FALSE,"BUDGET";#N/A,#N/A,FALSE,"CIVIL QNTY VAR";#N/A,#N/A,FALSE,"SUMMARY";#N/A,#N/A,FALSE,"MATERIAL VAR"}</definedName>
    <definedName name="______ans987" localSheetId="22" hidden="1">{#N/A,#N/A,FALSE,"VARIATIONS";#N/A,#N/A,FALSE,"BUDGET";#N/A,#N/A,FALSE,"CIVIL QNTY VAR";#N/A,#N/A,FALSE,"SUMMARY";#N/A,#N/A,FALSE,"MATERIAL VAR"}</definedName>
    <definedName name="______ans987" localSheetId="3" hidden="1">{#N/A,#N/A,FALSE,"VARIATIONS";#N/A,#N/A,FALSE,"BUDGET";#N/A,#N/A,FALSE,"CIVIL QNTY VAR";#N/A,#N/A,FALSE,"SUMMARY";#N/A,#N/A,FALSE,"MATERIAL VAR"}</definedName>
    <definedName name="______ans987" localSheetId="12" hidden="1">{#N/A,#N/A,FALSE,"VARIATIONS";#N/A,#N/A,FALSE,"BUDGET";#N/A,#N/A,FALSE,"CIVIL QNTY VAR";#N/A,#N/A,FALSE,"SUMMARY";#N/A,#N/A,FALSE,"MATERIAL VAR"}</definedName>
    <definedName name="______ans987" localSheetId="9" hidden="1">{#N/A,#N/A,FALSE,"VARIATIONS";#N/A,#N/A,FALSE,"BUDGET";#N/A,#N/A,FALSE,"CIVIL QNTY VAR";#N/A,#N/A,FALSE,"SUMMARY";#N/A,#N/A,FALSE,"MATERIAL VAR"}</definedName>
    <definedName name="______ans987" localSheetId="6" hidden="1">{#N/A,#N/A,FALSE,"VARIATIONS";#N/A,#N/A,FALSE,"BUDGET";#N/A,#N/A,FALSE,"CIVIL QNTY VAR";#N/A,#N/A,FALSE,"SUMMARY";#N/A,#N/A,FALSE,"MATERIAL VAR"}</definedName>
    <definedName name="______ans987" localSheetId="23" hidden="1">{#N/A,#N/A,FALSE,"VARIATIONS";#N/A,#N/A,FALSE,"BUDGET";#N/A,#N/A,FALSE,"CIVIL QNTY VAR";#N/A,#N/A,FALSE,"SUMMARY";#N/A,#N/A,FALSE,"MATERIAL VAR"}</definedName>
    <definedName name="______ans987" localSheetId="24" hidden="1">{#N/A,#N/A,FALSE,"VARIATIONS";#N/A,#N/A,FALSE,"BUDGET";#N/A,#N/A,FALSE,"CIVIL QNTY VAR";#N/A,#N/A,FALSE,"SUMMARY";#N/A,#N/A,FALSE,"MATERIAL VAR"}</definedName>
    <definedName name="______ans987" hidden="1">{#N/A,#N/A,FALSE,"VARIATIONS";#N/A,#N/A,FALSE,"BUDGET";#N/A,#N/A,FALSE,"CIVIL QNTY VAR";#N/A,#N/A,FALSE,"SUMMARY";#N/A,#N/A,FALSE,"MATERIAL VAR"}</definedName>
    <definedName name="______cat12" localSheetId="4" hidden="1">{#N/A,#N/A,TRUE,"Front";#N/A,#N/A,TRUE,"Simple Letter";#N/A,#N/A,TRUE,"Inside";#N/A,#N/A,TRUE,"Contents";#N/A,#N/A,TRUE,"Basis";#N/A,#N/A,TRUE,"Inclusions";#N/A,#N/A,TRUE,"Exclusions";#N/A,#N/A,TRUE,"Areas";#N/A,#N/A,TRUE,"Summary";#N/A,#N/A,TRUE,"Detail"}</definedName>
    <definedName name="______cat12" localSheetId="7" hidden="1">{#N/A,#N/A,TRUE,"Front";#N/A,#N/A,TRUE,"Simple Letter";#N/A,#N/A,TRUE,"Inside";#N/A,#N/A,TRUE,"Contents";#N/A,#N/A,TRUE,"Basis";#N/A,#N/A,TRUE,"Inclusions";#N/A,#N/A,TRUE,"Exclusions";#N/A,#N/A,TRUE,"Areas";#N/A,#N/A,TRUE,"Summary";#N/A,#N/A,TRUE,"Detail"}</definedName>
    <definedName name="______cat12" localSheetId="10" hidden="1">{#N/A,#N/A,TRUE,"Front";#N/A,#N/A,TRUE,"Simple Letter";#N/A,#N/A,TRUE,"Inside";#N/A,#N/A,TRUE,"Contents";#N/A,#N/A,TRUE,"Basis";#N/A,#N/A,TRUE,"Inclusions";#N/A,#N/A,TRUE,"Exclusions";#N/A,#N/A,TRUE,"Areas";#N/A,#N/A,TRUE,"Summary";#N/A,#N/A,TRUE,"Detail"}</definedName>
    <definedName name="______cat12" localSheetId="13" hidden="1">{#N/A,#N/A,TRUE,"Front";#N/A,#N/A,TRUE,"Simple Letter";#N/A,#N/A,TRUE,"Inside";#N/A,#N/A,TRUE,"Contents";#N/A,#N/A,TRUE,"Basis";#N/A,#N/A,TRUE,"Inclusions";#N/A,#N/A,TRUE,"Exclusions";#N/A,#N/A,TRUE,"Areas";#N/A,#N/A,TRUE,"Summary";#N/A,#N/A,TRUE,"Detail"}</definedName>
    <definedName name="______cat12" localSheetId="5" hidden="1">{#N/A,#N/A,TRUE,"Front";#N/A,#N/A,TRUE,"Simple Letter";#N/A,#N/A,TRUE,"Inside";#N/A,#N/A,TRUE,"Contents";#N/A,#N/A,TRUE,"Basis";#N/A,#N/A,TRUE,"Inclusions";#N/A,#N/A,TRUE,"Exclusions";#N/A,#N/A,TRUE,"Areas";#N/A,#N/A,TRUE,"Summary";#N/A,#N/A,TRUE,"Detail"}</definedName>
    <definedName name="______cat12" localSheetId="11" hidden="1">{#N/A,#N/A,TRUE,"Front";#N/A,#N/A,TRUE,"Simple Letter";#N/A,#N/A,TRUE,"Inside";#N/A,#N/A,TRUE,"Contents";#N/A,#N/A,TRUE,"Basis";#N/A,#N/A,TRUE,"Inclusions";#N/A,#N/A,TRUE,"Exclusions";#N/A,#N/A,TRUE,"Areas";#N/A,#N/A,TRUE,"Summary";#N/A,#N/A,TRUE,"Detail"}</definedName>
    <definedName name="______cat12" localSheetId="8" hidden="1">{#N/A,#N/A,TRUE,"Front";#N/A,#N/A,TRUE,"Simple Letter";#N/A,#N/A,TRUE,"Inside";#N/A,#N/A,TRUE,"Contents";#N/A,#N/A,TRUE,"Basis";#N/A,#N/A,TRUE,"Inclusions";#N/A,#N/A,TRUE,"Exclusions";#N/A,#N/A,TRUE,"Areas";#N/A,#N/A,TRUE,"Summary";#N/A,#N/A,TRUE,"Detail"}</definedName>
    <definedName name="______cat12" localSheetId="14" hidden="1">{#N/A,#N/A,TRUE,"Front";#N/A,#N/A,TRUE,"Simple Letter";#N/A,#N/A,TRUE,"Inside";#N/A,#N/A,TRUE,"Contents";#N/A,#N/A,TRUE,"Basis";#N/A,#N/A,TRUE,"Inclusions";#N/A,#N/A,TRUE,"Exclusions";#N/A,#N/A,TRUE,"Areas";#N/A,#N/A,TRUE,"Summary";#N/A,#N/A,TRUE,"Detail"}</definedName>
    <definedName name="______cat12" localSheetId="21" hidden="1">{#N/A,#N/A,TRUE,"Front";#N/A,#N/A,TRUE,"Simple Letter";#N/A,#N/A,TRUE,"Inside";#N/A,#N/A,TRUE,"Contents";#N/A,#N/A,TRUE,"Basis";#N/A,#N/A,TRUE,"Inclusions";#N/A,#N/A,TRUE,"Exclusions";#N/A,#N/A,TRUE,"Areas";#N/A,#N/A,TRUE,"Summary";#N/A,#N/A,TRUE,"Detail"}</definedName>
    <definedName name="______cat12" localSheetId="22" hidden="1">{#N/A,#N/A,TRUE,"Front";#N/A,#N/A,TRUE,"Simple Letter";#N/A,#N/A,TRUE,"Inside";#N/A,#N/A,TRUE,"Contents";#N/A,#N/A,TRUE,"Basis";#N/A,#N/A,TRUE,"Inclusions";#N/A,#N/A,TRUE,"Exclusions";#N/A,#N/A,TRUE,"Areas";#N/A,#N/A,TRUE,"Summary";#N/A,#N/A,TRUE,"Detail"}</definedName>
    <definedName name="______cat12" localSheetId="3" hidden="1">{#N/A,#N/A,TRUE,"Front";#N/A,#N/A,TRUE,"Simple Letter";#N/A,#N/A,TRUE,"Inside";#N/A,#N/A,TRUE,"Contents";#N/A,#N/A,TRUE,"Basis";#N/A,#N/A,TRUE,"Inclusions";#N/A,#N/A,TRUE,"Exclusions";#N/A,#N/A,TRUE,"Areas";#N/A,#N/A,TRUE,"Summary";#N/A,#N/A,TRUE,"Detail"}</definedName>
    <definedName name="______cat12" localSheetId="12" hidden="1">{#N/A,#N/A,TRUE,"Front";#N/A,#N/A,TRUE,"Simple Letter";#N/A,#N/A,TRUE,"Inside";#N/A,#N/A,TRUE,"Contents";#N/A,#N/A,TRUE,"Basis";#N/A,#N/A,TRUE,"Inclusions";#N/A,#N/A,TRUE,"Exclusions";#N/A,#N/A,TRUE,"Areas";#N/A,#N/A,TRUE,"Summary";#N/A,#N/A,TRUE,"Detail"}</definedName>
    <definedName name="______cat12" localSheetId="9" hidden="1">{#N/A,#N/A,TRUE,"Front";#N/A,#N/A,TRUE,"Simple Letter";#N/A,#N/A,TRUE,"Inside";#N/A,#N/A,TRUE,"Contents";#N/A,#N/A,TRUE,"Basis";#N/A,#N/A,TRUE,"Inclusions";#N/A,#N/A,TRUE,"Exclusions";#N/A,#N/A,TRUE,"Areas";#N/A,#N/A,TRUE,"Summary";#N/A,#N/A,TRUE,"Detail"}</definedName>
    <definedName name="______cat12" localSheetId="6" hidden="1">{#N/A,#N/A,TRUE,"Front";#N/A,#N/A,TRUE,"Simple Letter";#N/A,#N/A,TRUE,"Inside";#N/A,#N/A,TRUE,"Contents";#N/A,#N/A,TRUE,"Basis";#N/A,#N/A,TRUE,"Inclusions";#N/A,#N/A,TRUE,"Exclusions";#N/A,#N/A,TRUE,"Areas";#N/A,#N/A,TRUE,"Summary";#N/A,#N/A,TRUE,"Detail"}</definedName>
    <definedName name="______cat12" localSheetId="23" hidden="1">{#N/A,#N/A,TRUE,"Front";#N/A,#N/A,TRUE,"Simple Letter";#N/A,#N/A,TRUE,"Inside";#N/A,#N/A,TRUE,"Contents";#N/A,#N/A,TRUE,"Basis";#N/A,#N/A,TRUE,"Inclusions";#N/A,#N/A,TRUE,"Exclusions";#N/A,#N/A,TRUE,"Areas";#N/A,#N/A,TRUE,"Summary";#N/A,#N/A,TRUE,"Detail"}</definedName>
    <definedName name="______cat12" localSheetId="24" hidden="1">{#N/A,#N/A,TRUE,"Front";#N/A,#N/A,TRUE,"Simple Letter";#N/A,#N/A,TRUE,"Inside";#N/A,#N/A,TRUE,"Contents";#N/A,#N/A,TRUE,"Basis";#N/A,#N/A,TRUE,"Inclusions";#N/A,#N/A,TRUE,"Exclusions";#N/A,#N/A,TRUE,"Areas";#N/A,#N/A,TRUE,"Summary";#N/A,#N/A,TRUE,"Detail"}</definedName>
    <definedName name="______cat12" hidden="1">{#N/A,#N/A,TRUE,"Front";#N/A,#N/A,TRUE,"Simple Letter";#N/A,#N/A,TRUE,"Inside";#N/A,#N/A,TRUE,"Contents";#N/A,#N/A,TRUE,"Basis";#N/A,#N/A,TRUE,"Inclusions";#N/A,#N/A,TRUE,"Exclusions";#N/A,#N/A,TRUE,"Areas";#N/A,#N/A,TRUE,"Summary";#N/A,#N/A,TRUE,"Detail"}</definedName>
    <definedName name="______dd5" localSheetId="4" hidden="1">{#N/A,#N/A,FALSE,"VARIATIONS";#N/A,#N/A,FALSE,"BUDGET";#N/A,#N/A,FALSE,"CIVIL QNTY VAR";#N/A,#N/A,FALSE,"SUMMARY";#N/A,#N/A,FALSE,"MATERIAL VAR"}</definedName>
    <definedName name="______dd5" localSheetId="7" hidden="1">{#N/A,#N/A,FALSE,"VARIATIONS";#N/A,#N/A,FALSE,"BUDGET";#N/A,#N/A,FALSE,"CIVIL QNTY VAR";#N/A,#N/A,FALSE,"SUMMARY";#N/A,#N/A,FALSE,"MATERIAL VAR"}</definedName>
    <definedName name="______dd5" localSheetId="10" hidden="1">{#N/A,#N/A,FALSE,"VARIATIONS";#N/A,#N/A,FALSE,"BUDGET";#N/A,#N/A,FALSE,"CIVIL QNTY VAR";#N/A,#N/A,FALSE,"SUMMARY";#N/A,#N/A,FALSE,"MATERIAL VAR"}</definedName>
    <definedName name="______dd5" localSheetId="13" hidden="1">{#N/A,#N/A,FALSE,"VARIATIONS";#N/A,#N/A,FALSE,"BUDGET";#N/A,#N/A,FALSE,"CIVIL QNTY VAR";#N/A,#N/A,FALSE,"SUMMARY";#N/A,#N/A,FALSE,"MATERIAL VAR"}</definedName>
    <definedName name="______dd5" localSheetId="5" hidden="1">{#N/A,#N/A,FALSE,"VARIATIONS";#N/A,#N/A,FALSE,"BUDGET";#N/A,#N/A,FALSE,"CIVIL QNTY VAR";#N/A,#N/A,FALSE,"SUMMARY";#N/A,#N/A,FALSE,"MATERIAL VAR"}</definedName>
    <definedName name="______dd5" localSheetId="11" hidden="1">{#N/A,#N/A,FALSE,"VARIATIONS";#N/A,#N/A,FALSE,"BUDGET";#N/A,#N/A,FALSE,"CIVIL QNTY VAR";#N/A,#N/A,FALSE,"SUMMARY";#N/A,#N/A,FALSE,"MATERIAL VAR"}</definedName>
    <definedName name="______dd5" localSheetId="8" hidden="1">{#N/A,#N/A,FALSE,"VARIATIONS";#N/A,#N/A,FALSE,"BUDGET";#N/A,#N/A,FALSE,"CIVIL QNTY VAR";#N/A,#N/A,FALSE,"SUMMARY";#N/A,#N/A,FALSE,"MATERIAL VAR"}</definedName>
    <definedName name="______dd5" localSheetId="14" hidden="1">{#N/A,#N/A,FALSE,"VARIATIONS";#N/A,#N/A,FALSE,"BUDGET";#N/A,#N/A,FALSE,"CIVIL QNTY VAR";#N/A,#N/A,FALSE,"SUMMARY";#N/A,#N/A,FALSE,"MATERIAL VAR"}</definedName>
    <definedName name="______dd5" localSheetId="21" hidden="1">{#N/A,#N/A,FALSE,"VARIATIONS";#N/A,#N/A,FALSE,"BUDGET";#N/A,#N/A,FALSE,"CIVIL QNTY VAR";#N/A,#N/A,FALSE,"SUMMARY";#N/A,#N/A,FALSE,"MATERIAL VAR"}</definedName>
    <definedName name="______dd5" localSheetId="22" hidden="1">{#N/A,#N/A,FALSE,"VARIATIONS";#N/A,#N/A,FALSE,"BUDGET";#N/A,#N/A,FALSE,"CIVIL QNTY VAR";#N/A,#N/A,FALSE,"SUMMARY";#N/A,#N/A,FALSE,"MATERIAL VAR"}</definedName>
    <definedName name="______dd5" localSheetId="3" hidden="1">{#N/A,#N/A,FALSE,"VARIATIONS";#N/A,#N/A,FALSE,"BUDGET";#N/A,#N/A,FALSE,"CIVIL QNTY VAR";#N/A,#N/A,FALSE,"SUMMARY";#N/A,#N/A,FALSE,"MATERIAL VAR"}</definedName>
    <definedName name="______dd5" localSheetId="12" hidden="1">{#N/A,#N/A,FALSE,"VARIATIONS";#N/A,#N/A,FALSE,"BUDGET";#N/A,#N/A,FALSE,"CIVIL QNTY VAR";#N/A,#N/A,FALSE,"SUMMARY";#N/A,#N/A,FALSE,"MATERIAL VAR"}</definedName>
    <definedName name="______dd5" localSheetId="9" hidden="1">{#N/A,#N/A,FALSE,"VARIATIONS";#N/A,#N/A,FALSE,"BUDGET";#N/A,#N/A,FALSE,"CIVIL QNTY VAR";#N/A,#N/A,FALSE,"SUMMARY";#N/A,#N/A,FALSE,"MATERIAL VAR"}</definedName>
    <definedName name="______dd5" localSheetId="6" hidden="1">{#N/A,#N/A,FALSE,"VARIATIONS";#N/A,#N/A,FALSE,"BUDGET";#N/A,#N/A,FALSE,"CIVIL QNTY VAR";#N/A,#N/A,FALSE,"SUMMARY";#N/A,#N/A,FALSE,"MATERIAL VAR"}</definedName>
    <definedName name="______dd5" localSheetId="23" hidden="1">{#N/A,#N/A,FALSE,"VARIATIONS";#N/A,#N/A,FALSE,"BUDGET";#N/A,#N/A,FALSE,"CIVIL QNTY VAR";#N/A,#N/A,FALSE,"SUMMARY";#N/A,#N/A,FALSE,"MATERIAL VAR"}</definedName>
    <definedName name="______dd5" localSheetId="24" hidden="1">{#N/A,#N/A,FALSE,"VARIATIONS";#N/A,#N/A,FALSE,"BUDGET";#N/A,#N/A,FALSE,"CIVIL QNTY VAR";#N/A,#N/A,FALSE,"SUMMARY";#N/A,#N/A,FALSE,"MATERIAL VAR"}</definedName>
    <definedName name="______dd5" hidden="1">{#N/A,#N/A,FALSE,"VARIATIONS";#N/A,#N/A,FALSE,"BUDGET";#N/A,#N/A,FALSE,"CIVIL QNTY VAR";#N/A,#N/A,FALSE,"SUMMARY";#N/A,#N/A,FALSE,"MATERIAL VAR"}</definedName>
    <definedName name="______f1" localSheetId="4" hidden="1">{#N/A,#N/A,FALSE,"VARIATIONS";#N/A,#N/A,FALSE,"BUDGET";#N/A,#N/A,FALSE,"CIVIL QNTY VAR";#N/A,#N/A,FALSE,"SUMMARY";#N/A,#N/A,FALSE,"MATERIAL VAR"}</definedName>
    <definedName name="______f1" localSheetId="7" hidden="1">{#N/A,#N/A,FALSE,"VARIATIONS";#N/A,#N/A,FALSE,"BUDGET";#N/A,#N/A,FALSE,"CIVIL QNTY VAR";#N/A,#N/A,FALSE,"SUMMARY";#N/A,#N/A,FALSE,"MATERIAL VAR"}</definedName>
    <definedName name="______f1" localSheetId="10" hidden="1">{#N/A,#N/A,FALSE,"VARIATIONS";#N/A,#N/A,FALSE,"BUDGET";#N/A,#N/A,FALSE,"CIVIL QNTY VAR";#N/A,#N/A,FALSE,"SUMMARY";#N/A,#N/A,FALSE,"MATERIAL VAR"}</definedName>
    <definedName name="______f1" localSheetId="13" hidden="1">{#N/A,#N/A,FALSE,"VARIATIONS";#N/A,#N/A,FALSE,"BUDGET";#N/A,#N/A,FALSE,"CIVIL QNTY VAR";#N/A,#N/A,FALSE,"SUMMARY";#N/A,#N/A,FALSE,"MATERIAL VAR"}</definedName>
    <definedName name="______f1" localSheetId="5" hidden="1">{#N/A,#N/A,FALSE,"VARIATIONS";#N/A,#N/A,FALSE,"BUDGET";#N/A,#N/A,FALSE,"CIVIL QNTY VAR";#N/A,#N/A,FALSE,"SUMMARY";#N/A,#N/A,FALSE,"MATERIAL VAR"}</definedName>
    <definedName name="______f1" localSheetId="11" hidden="1">{#N/A,#N/A,FALSE,"VARIATIONS";#N/A,#N/A,FALSE,"BUDGET";#N/A,#N/A,FALSE,"CIVIL QNTY VAR";#N/A,#N/A,FALSE,"SUMMARY";#N/A,#N/A,FALSE,"MATERIAL VAR"}</definedName>
    <definedName name="______f1" localSheetId="8" hidden="1">{#N/A,#N/A,FALSE,"VARIATIONS";#N/A,#N/A,FALSE,"BUDGET";#N/A,#N/A,FALSE,"CIVIL QNTY VAR";#N/A,#N/A,FALSE,"SUMMARY";#N/A,#N/A,FALSE,"MATERIAL VAR"}</definedName>
    <definedName name="______f1" localSheetId="14" hidden="1">{#N/A,#N/A,FALSE,"VARIATIONS";#N/A,#N/A,FALSE,"BUDGET";#N/A,#N/A,FALSE,"CIVIL QNTY VAR";#N/A,#N/A,FALSE,"SUMMARY";#N/A,#N/A,FALSE,"MATERIAL VAR"}</definedName>
    <definedName name="______f1" localSheetId="21" hidden="1">{#N/A,#N/A,FALSE,"VARIATIONS";#N/A,#N/A,FALSE,"BUDGET";#N/A,#N/A,FALSE,"CIVIL QNTY VAR";#N/A,#N/A,FALSE,"SUMMARY";#N/A,#N/A,FALSE,"MATERIAL VAR"}</definedName>
    <definedName name="______f1" localSheetId="22" hidden="1">{#N/A,#N/A,FALSE,"VARIATIONS";#N/A,#N/A,FALSE,"BUDGET";#N/A,#N/A,FALSE,"CIVIL QNTY VAR";#N/A,#N/A,FALSE,"SUMMARY";#N/A,#N/A,FALSE,"MATERIAL VAR"}</definedName>
    <definedName name="______f1" localSheetId="3" hidden="1">{#N/A,#N/A,FALSE,"VARIATIONS";#N/A,#N/A,FALSE,"BUDGET";#N/A,#N/A,FALSE,"CIVIL QNTY VAR";#N/A,#N/A,FALSE,"SUMMARY";#N/A,#N/A,FALSE,"MATERIAL VAR"}</definedName>
    <definedName name="______f1" localSheetId="12" hidden="1">{#N/A,#N/A,FALSE,"VARIATIONS";#N/A,#N/A,FALSE,"BUDGET";#N/A,#N/A,FALSE,"CIVIL QNTY VAR";#N/A,#N/A,FALSE,"SUMMARY";#N/A,#N/A,FALSE,"MATERIAL VAR"}</definedName>
    <definedName name="______f1" localSheetId="9" hidden="1">{#N/A,#N/A,FALSE,"VARIATIONS";#N/A,#N/A,FALSE,"BUDGET";#N/A,#N/A,FALSE,"CIVIL QNTY VAR";#N/A,#N/A,FALSE,"SUMMARY";#N/A,#N/A,FALSE,"MATERIAL VAR"}</definedName>
    <definedName name="______f1" localSheetId="6" hidden="1">{#N/A,#N/A,FALSE,"VARIATIONS";#N/A,#N/A,FALSE,"BUDGET";#N/A,#N/A,FALSE,"CIVIL QNTY VAR";#N/A,#N/A,FALSE,"SUMMARY";#N/A,#N/A,FALSE,"MATERIAL VAR"}</definedName>
    <definedName name="______f1" localSheetId="23" hidden="1">{#N/A,#N/A,FALSE,"VARIATIONS";#N/A,#N/A,FALSE,"BUDGET";#N/A,#N/A,FALSE,"CIVIL QNTY VAR";#N/A,#N/A,FALSE,"SUMMARY";#N/A,#N/A,FALSE,"MATERIAL VAR"}</definedName>
    <definedName name="______f1" localSheetId="24" hidden="1">{#N/A,#N/A,FALSE,"VARIATIONS";#N/A,#N/A,FALSE,"BUDGET";#N/A,#N/A,FALSE,"CIVIL QNTY VAR";#N/A,#N/A,FALSE,"SUMMARY";#N/A,#N/A,FALSE,"MATERIAL VAR"}</definedName>
    <definedName name="______f1" hidden="1">{#N/A,#N/A,FALSE,"VARIATIONS";#N/A,#N/A,FALSE,"BUDGET";#N/A,#N/A,FALSE,"CIVIL QNTY VAR";#N/A,#N/A,FALSE,"SUMMARY";#N/A,#N/A,FALSE,"MATERIAL VAR"}</definedName>
    <definedName name="______hp10" localSheetId="4" hidden="1">{#N/A,#N/A,TRUE,"Front";#N/A,#N/A,TRUE,"Simple Letter";#N/A,#N/A,TRUE,"Inside";#N/A,#N/A,TRUE,"Contents";#N/A,#N/A,TRUE,"Basis";#N/A,#N/A,TRUE,"Inclusions";#N/A,#N/A,TRUE,"Exclusions";#N/A,#N/A,TRUE,"Areas";#N/A,#N/A,TRUE,"Summary";#N/A,#N/A,TRUE,"Detail"}</definedName>
    <definedName name="______hp10" localSheetId="7" hidden="1">{#N/A,#N/A,TRUE,"Front";#N/A,#N/A,TRUE,"Simple Letter";#N/A,#N/A,TRUE,"Inside";#N/A,#N/A,TRUE,"Contents";#N/A,#N/A,TRUE,"Basis";#N/A,#N/A,TRUE,"Inclusions";#N/A,#N/A,TRUE,"Exclusions";#N/A,#N/A,TRUE,"Areas";#N/A,#N/A,TRUE,"Summary";#N/A,#N/A,TRUE,"Detail"}</definedName>
    <definedName name="______hp10" localSheetId="10" hidden="1">{#N/A,#N/A,TRUE,"Front";#N/A,#N/A,TRUE,"Simple Letter";#N/A,#N/A,TRUE,"Inside";#N/A,#N/A,TRUE,"Contents";#N/A,#N/A,TRUE,"Basis";#N/A,#N/A,TRUE,"Inclusions";#N/A,#N/A,TRUE,"Exclusions";#N/A,#N/A,TRUE,"Areas";#N/A,#N/A,TRUE,"Summary";#N/A,#N/A,TRUE,"Detail"}</definedName>
    <definedName name="______hp10" localSheetId="13" hidden="1">{#N/A,#N/A,TRUE,"Front";#N/A,#N/A,TRUE,"Simple Letter";#N/A,#N/A,TRUE,"Inside";#N/A,#N/A,TRUE,"Contents";#N/A,#N/A,TRUE,"Basis";#N/A,#N/A,TRUE,"Inclusions";#N/A,#N/A,TRUE,"Exclusions";#N/A,#N/A,TRUE,"Areas";#N/A,#N/A,TRUE,"Summary";#N/A,#N/A,TRUE,"Detail"}</definedName>
    <definedName name="______hp10" localSheetId="5" hidden="1">{#N/A,#N/A,TRUE,"Front";#N/A,#N/A,TRUE,"Simple Letter";#N/A,#N/A,TRUE,"Inside";#N/A,#N/A,TRUE,"Contents";#N/A,#N/A,TRUE,"Basis";#N/A,#N/A,TRUE,"Inclusions";#N/A,#N/A,TRUE,"Exclusions";#N/A,#N/A,TRUE,"Areas";#N/A,#N/A,TRUE,"Summary";#N/A,#N/A,TRUE,"Detail"}</definedName>
    <definedName name="______hp10" localSheetId="11" hidden="1">{#N/A,#N/A,TRUE,"Front";#N/A,#N/A,TRUE,"Simple Letter";#N/A,#N/A,TRUE,"Inside";#N/A,#N/A,TRUE,"Contents";#N/A,#N/A,TRUE,"Basis";#N/A,#N/A,TRUE,"Inclusions";#N/A,#N/A,TRUE,"Exclusions";#N/A,#N/A,TRUE,"Areas";#N/A,#N/A,TRUE,"Summary";#N/A,#N/A,TRUE,"Detail"}</definedName>
    <definedName name="______hp10" localSheetId="8" hidden="1">{#N/A,#N/A,TRUE,"Front";#N/A,#N/A,TRUE,"Simple Letter";#N/A,#N/A,TRUE,"Inside";#N/A,#N/A,TRUE,"Contents";#N/A,#N/A,TRUE,"Basis";#N/A,#N/A,TRUE,"Inclusions";#N/A,#N/A,TRUE,"Exclusions";#N/A,#N/A,TRUE,"Areas";#N/A,#N/A,TRUE,"Summary";#N/A,#N/A,TRUE,"Detail"}</definedName>
    <definedName name="______hp10" localSheetId="14" hidden="1">{#N/A,#N/A,TRUE,"Front";#N/A,#N/A,TRUE,"Simple Letter";#N/A,#N/A,TRUE,"Inside";#N/A,#N/A,TRUE,"Contents";#N/A,#N/A,TRUE,"Basis";#N/A,#N/A,TRUE,"Inclusions";#N/A,#N/A,TRUE,"Exclusions";#N/A,#N/A,TRUE,"Areas";#N/A,#N/A,TRUE,"Summary";#N/A,#N/A,TRUE,"Detail"}</definedName>
    <definedName name="______hp10" localSheetId="21" hidden="1">{#N/A,#N/A,TRUE,"Front";#N/A,#N/A,TRUE,"Simple Letter";#N/A,#N/A,TRUE,"Inside";#N/A,#N/A,TRUE,"Contents";#N/A,#N/A,TRUE,"Basis";#N/A,#N/A,TRUE,"Inclusions";#N/A,#N/A,TRUE,"Exclusions";#N/A,#N/A,TRUE,"Areas";#N/A,#N/A,TRUE,"Summary";#N/A,#N/A,TRUE,"Detail"}</definedName>
    <definedName name="______hp10" localSheetId="22" hidden="1">{#N/A,#N/A,TRUE,"Front";#N/A,#N/A,TRUE,"Simple Letter";#N/A,#N/A,TRUE,"Inside";#N/A,#N/A,TRUE,"Contents";#N/A,#N/A,TRUE,"Basis";#N/A,#N/A,TRUE,"Inclusions";#N/A,#N/A,TRUE,"Exclusions";#N/A,#N/A,TRUE,"Areas";#N/A,#N/A,TRUE,"Summary";#N/A,#N/A,TRUE,"Detail"}</definedName>
    <definedName name="______hp10" localSheetId="3" hidden="1">{#N/A,#N/A,TRUE,"Front";#N/A,#N/A,TRUE,"Simple Letter";#N/A,#N/A,TRUE,"Inside";#N/A,#N/A,TRUE,"Contents";#N/A,#N/A,TRUE,"Basis";#N/A,#N/A,TRUE,"Inclusions";#N/A,#N/A,TRUE,"Exclusions";#N/A,#N/A,TRUE,"Areas";#N/A,#N/A,TRUE,"Summary";#N/A,#N/A,TRUE,"Detail"}</definedName>
    <definedName name="______hp10" localSheetId="12" hidden="1">{#N/A,#N/A,TRUE,"Front";#N/A,#N/A,TRUE,"Simple Letter";#N/A,#N/A,TRUE,"Inside";#N/A,#N/A,TRUE,"Contents";#N/A,#N/A,TRUE,"Basis";#N/A,#N/A,TRUE,"Inclusions";#N/A,#N/A,TRUE,"Exclusions";#N/A,#N/A,TRUE,"Areas";#N/A,#N/A,TRUE,"Summary";#N/A,#N/A,TRUE,"Detail"}</definedName>
    <definedName name="______hp10" localSheetId="9" hidden="1">{#N/A,#N/A,TRUE,"Front";#N/A,#N/A,TRUE,"Simple Letter";#N/A,#N/A,TRUE,"Inside";#N/A,#N/A,TRUE,"Contents";#N/A,#N/A,TRUE,"Basis";#N/A,#N/A,TRUE,"Inclusions";#N/A,#N/A,TRUE,"Exclusions";#N/A,#N/A,TRUE,"Areas";#N/A,#N/A,TRUE,"Summary";#N/A,#N/A,TRUE,"Detail"}</definedName>
    <definedName name="______hp10" localSheetId="6" hidden="1">{#N/A,#N/A,TRUE,"Front";#N/A,#N/A,TRUE,"Simple Letter";#N/A,#N/A,TRUE,"Inside";#N/A,#N/A,TRUE,"Contents";#N/A,#N/A,TRUE,"Basis";#N/A,#N/A,TRUE,"Inclusions";#N/A,#N/A,TRUE,"Exclusions";#N/A,#N/A,TRUE,"Areas";#N/A,#N/A,TRUE,"Summary";#N/A,#N/A,TRUE,"Detail"}</definedName>
    <definedName name="______hp10" localSheetId="23" hidden="1">{#N/A,#N/A,TRUE,"Front";#N/A,#N/A,TRUE,"Simple Letter";#N/A,#N/A,TRUE,"Inside";#N/A,#N/A,TRUE,"Contents";#N/A,#N/A,TRUE,"Basis";#N/A,#N/A,TRUE,"Inclusions";#N/A,#N/A,TRUE,"Exclusions";#N/A,#N/A,TRUE,"Areas";#N/A,#N/A,TRUE,"Summary";#N/A,#N/A,TRUE,"Detail"}</definedName>
    <definedName name="______hp10" localSheetId="24" hidden="1">{#N/A,#N/A,TRUE,"Front";#N/A,#N/A,TRUE,"Simple Letter";#N/A,#N/A,TRUE,"Inside";#N/A,#N/A,TRUE,"Contents";#N/A,#N/A,TRUE,"Basis";#N/A,#N/A,TRUE,"Inclusions";#N/A,#N/A,TRUE,"Exclusions";#N/A,#N/A,TRUE,"Areas";#N/A,#N/A,TRUE,"Summary";#N/A,#N/A,TRUE,"Detail"}</definedName>
    <definedName name="______hp10" hidden="1">{#N/A,#N/A,TRUE,"Front";#N/A,#N/A,TRUE,"Simple Letter";#N/A,#N/A,TRUE,"Inside";#N/A,#N/A,TRUE,"Contents";#N/A,#N/A,TRUE,"Basis";#N/A,#N/A,TRUE,"Inclusions";#N/A,#N/A,TRUE,"Exclusions";#N/A,#N/A,TRUE,"Areas";#N/A,#N/A,TRUE,"Summary";#N/A,#N/A,TRUE,"Detail"}</definedName>
    <definedName name="______RAB002" localSheetId="4" hidden="1">{#N/A,#N/A,TRUE,"Front";#N/A,#N/A,TRUE,"Simple Letter";#N/A,#N/A,TRUE,"Inside";#N/A,#N/A,TRUE,"Contents";#N/A,#N/A,TRUE,"Basis";#N/A,#N/A,TRUE,"Inclusions";#N/A,#N/A,TRUE,"Exclusions";#N/A,#N/A,TRUE,"Areas";#N/A,#N/A,TRUE,"Summary";#N/A,#N/A,TRUE,"Detail"}</definedName>
    <definedName name="______RAB002" localSheetId="7" hidden="1">{#N/A,#N/A,TRUE,"Front";#N/A,#N/A,TRUE,"Simple Letter";#N/A,#N/A,TRUE,"Inside";#N/A,#N/A,TRUE,"Contents";#N/A,#N/A,TRUE,"Basis";#N/A,#N/A,TRUE,"Inclusions";#N/A,#N/A,TRUE,"Exclusions";#N/A,#N/A,TRUE,"Areas";#N/A,#N/A,TRUE,"Summary";#N/A,#N/A,TRUE,"Detail"}</definedName>
    <definedName name="______RAB002" localSheetId="10" hidden="1">{#N/A,#N/A,TRUE,"Front";#N/A,#N/A,TRUE,"Simple Letter";#N/A,#N/A,TRUE,"Inside";#N/A,#N/A,TRUE,"Contents";#N/A,#N/A,TRUE,"Basis";#N/A,#N/A,TRUE,"Inclusions";#N/A,#N/A,TRUE,"Exclusions";#N/A,#N/A,TRUE,"Areas";#N/A,#N/A,TRUE,"Summary";#N/A,#N/A,TRUE,"Detail"}</definedName>
    <definedName name="______RAB002" localSheetId="13" hidden="1">{#N/A,#N/A,TRUE,"Front";#N/A,#N/A,TRUE,"Simple Letter";#N/A,#N/A,TRUE,"Inside";#N/A,#N/A,TRUE,"Contents";#N/A,#N/A,TRUE,"Basis";#N/A,#N/A,TRUE,"Inclusions";#N/A,#N/A,TRUE,"Exclusions";#N/A,#N/A,TRUE,"Areas";#N/A,#N/A,TRUE,"Summary";#N/A,#N/A,TRUE,"Detail"}</definedName>
    <definedName name="______RAB002" localSheetId="5" hidden="1">{#N/A,#N/A,TRUE,"Front";#N/A,#N/A,TRUE,"Simple Letter";#N/A,#N/A,TRUE,"Inside";#N/A,#N/A,TRUE,"Contents";#N/A,#N/A,TRUE,"Basis";#N/A,#N/A,TRUE,"Inclusions";#N/A,#N/A,TRUE,"Exclusions";#N/A,#N/A,TRUE,"Areas";#N/A,#N/A,TRUE,"Summary";#N/A,#N/A,TRUE,"Detail"}</definedName>
    <definedName name="______RAB002" localSheetId="11" hidden="1">{#N/A,#N/A,TRUE,"Front";#N/A,#N/A,TRUE,"Simple Letter";#N/A,#N/A,TRUE,"Inside";#N/A,#N/A,TRUE,"Contents";#N/A,#N/A,TRUE,"Basis";#N/A,#N/A,TRUE,"Inclusions";#N/A,#N/A,TRUE,"Exclusions";#N/A,#N/A,TRUE,"Areas";#N/A,#N/A,TRUE,"Summary";#N/A,#N/A,TRUE,"Detail"}</definedName>
    <definedName name="______RAB002" localSheetId="8" hidden="1">{#N/A,#N/A,TRUE,"Front";#N/A,#N/A,TRUE,"Simple Letter";#N/A,#N/A,TRUE,"Inside";#N/A,#N/A,TRUE,"Contents";#N/A,#N/A,TRUE,"Basis";#N/A,#N/A,TRUE,"Inclusions";#N/A,#N/A,TRUE,"Exclusions";#N/A,#N/A,TRUE,"Areas";#N/A,#N/A,TRUE,"Summary";#N/A,#N/A,TRUE,"Detail"}</definedName>
    <definedName name="______RAB002" localSheetId="14" hidden="1">{#N/A,#N/A,TRUE,"Front";#N/A,#N/A,TRUE,"Simple Letter";#N/A,#N/A,TRUE,"Inside";#N/A,#N/A,TRUE,"Contents";#N/A,#N/A,TRUE,"Basis";#N/A,#N/A,TRUE,"Inclusions";#N/A,#N/A,TRUE,"Exclusions";#N/A,#N/A,TRUE,"Areas";#N/A,#N/A,TRUE,"Summary";#N/A,#N/A,TRUE,"Detail"}</definedName>
    <definedName name="______RAB002" localSheetId="21" hidden="1">{#N/A,#N/A,TRUE,"Front";#N/A,#N/A,TRUE,"Simple Letter";#N/A,#N/A,TRUE,"Inside";#N/A,#N/A,TRUE,"Contents";#N/A,#N/A,TRUE,"Basis";#N/A,#N/A,TRUE,"Inclusions";#N/A,#N/A,TRUE,"Exclusions";#N/A,#N/A,TRUE,"Areas";#N/A,#N/A,TRUE,"Summary";#N/A,#N/A,TRUE,"Detail"}</definedName>
    <definedName name="______RAB002" localSheetId="22" hidden="1">{#N/A,#N/A,TRUE,"Front";#N/A,#N/A,TRUE,"Simple Letter";#N/A,#N/A,TRUE,"Inside";#N/A,#N/A,TRUE,"Contents";#N/A,#N/A,TRUE,"Basis";#N/A,#N/A,TRUE,"Inclusions";#N/A,#N/A,TRUE,"Exclusions";#N/A,#N/A,TRUE,"Areas";#N/A,#N/A,TRUE,"Summary";#N/A,#N/A,TRUE,"Detail"}</definedName>
    <definedName name="______RAB002" localSheetId="3" hidden="1">{#N/A,#N/A,TRUE,"Front";#N/A,#N/A,TRUE,"Simple Letter";#N/A,#N/A,TRUE,"Inside";#N/A,#N/A,TRUE,"Contents";#N/A,#N/A,TRUE,"Basis";#N/A,#N/A,TRUE,"Inclusions";#N/A,#N/A,TRUE,"Exclusions";#N/A,#N/A,TRUE,"Areas";#N/A,#N/A,TRUE,"Summary";#N/A,#N/A,TRUE,"Detail"}</definedName>
    <definedName name="______RAB002" localSheetId="12" hidden="1">{#N/A,#N/A,TRUE,"Front";#N/A,#N/A,TRUE,"Simple Letter";#N/A,#N/A,TRUE,"Inside";#N/A,#N/A,TRUE,"Contents";#N/A,#N/A,TRUE,"Basis";#N/A,#N/A,TRUE,"Inclusions";#N/A,#N/A,TRUE,"Exclusions";#N/A,#N/A,TRUE,"Areas";#N/A,#N/A,TRUE,"Summary";#N/A,#N/A,TRUE,"Detail"}</definedName>
    <definedName name="______RAB002" localSheetId="9" hidden="1">{#N/A,#N/A,TRUE,"Front";#N/A,#N/A,TRUE,"Simple Letter";#N/A,#N/A,TRUE,"Inside";#N/A,#N/A,TRUE,"Contents";#N/A,#N/A,TRUE,"Basis";#N/A,#N/A,TRUE,"Inclusions";#N/A,#N/A,TRUE,"Exclusions";#N/A,#N/A,TRUE,"Areas";#N/A,#N/A,TRUE,"Summary";#N/A,#N/A,TRUE,"Detail"}</definedName>
    <definedName name="______RAB002" localSheetId="6" hidden="1">{#N/A,#N/A,TRUE,"Front";#N/A,#N/A,TRUE,"Simple Letter";#N/A,#N/A,TRUE,"Inside";#N/A,#N/A,TRUE,"Contents";#N/A,#N/A,TRUE,"Basis";#N/A,#N/A,TRUE,"Inclusions";#N/A,#N/A,TRUE,"Exclusions";#N/A,#N/A,TRUE,"Areas";#N/A,#N/A,TRUE,"Summary";#N/A,#N/A,TRUE,"Detail"}</definedName>
    <definedName name="______RAB002" localSheetId="23" hidden="1">{#N/A,#N/A,TRUE,"Front";#N/A,#N/A,TRUE,"Simple Letter";#N/A,#N/A,TRUE,"Inside";#N/A,#N/A,TRUE,"Contents";#N/A,#N/A,TRUE,"Basis";#N/A,#N/A,TRUE,"Inclusions";#N/A,#N/A,TRUE,"Exclusions";#N/A,#N/A,TRUE,"Areas";#N/A,#N/A,TRUE,"Summary";#N/A,#N/A,TRUE,"Detail"}</definedName>
    <definedName name="______RAB002" localSheetId="24" hidden="1">{#N/A,#N/A,TRUE,"Front";#N/A,#N/A,TRUE,"Simple Letter";#N/A,#N/A,TRUE,"Inside";#N/A,#N/A,TRUE,"Contents";#N/A,#N/A,TRUE,"Basis";#N/A,#N/A,TRUE,"Inclusions";#N/A,#N/A,TRUE,"Exclusions";#N/A,#N/A,TRUE,"Areas";#N/A,#N/A,TRUE,"Summary";#N/A,#N/A,TRUE,"Detail"}</definedName>
    <definedName name="______RAB002" hidden="1">{#N/A,#N/A,TRUE,"Front";#N/A,#N/A,TRUE,"Simple Letter";#N/A,#N/A,TRUE,"Inside";#N/A,#N/A,TRUE,"Contents";#N/A,#N/A,TRUE,"Basis";#N/A,#N/A,TRUE,"Inclusions";#N/A,#N/A,TRUE,"Exclusions";#N/A,#N/A,TRUE,"Areas";#N/A,#N/A,TRUE,"Summary";#N/A,#N/A,TRUE,"Detail"}</definedName>
    <definedName name="______tem1" localSheetId="4" hidden="1">{#N/A,#N/A,TRUE,"Front";#N/A,#N/A,TRUE,"Simple Letter";#N/A,#N/A,TRUE,"Inside";#N/A,#N/A,TRUE,"Contents";#N/A,#N/A,TRUE,"Basis";#N/A,#N/A,TRUE,"Inclusions";#N/A,#N/A,TRUE,"Exclusions";#N/A,#N/A,TRUE,"Areas";#N/A,#N/A,TRUE,"Summary";#N/A,#N/A,TRUE,"Detail"}</definedName>
    <definedName name="______tem1" localSheetId="7" hidden="1">{#N/A,#N/A,TRUE,"Front";#N/A,#N/A,TRUE,"Simple Letter";#N/A,#N/A,TRUE,"Inside";#N/A,#N/A,TRUE,"Contents";#N/A,#N/A,TRUE,"Basis";#N/A,#N/A,TRUE,"Inclusions";#N/A,#N/A,TRUE,"Exclusions";#N/A,#N/A,TRUE,"Areas";#N/A,#N/A,TRUE,"Summary";#N/A,#N/A,TRUE,"Detail"}</definedName>
    <definedName name="______tem1" localSheetId="10" hidden="1">{#N/A,#N/A,TRUE,"Front";#N/A,#N/A,TRUE,"Simple Letter";#N/A,#N/A,TRUE,"Inside";#N/A,#N/A,TRUE,"Contents";#N/A,#N/A,TRUE,"Basis";#N/A,#N/A,TRUE,"Inclusions";#N/A,#N/A,TRUE,"Exclusions";#N/A,#N/A,TRUE,"Areas";#N/A,#N/A,TRUE,"Summary";#N/A,#N/A,TRUE,"Detail"}</definedName>
    <definedName name="______tem1" localSheetId="13" hidden="1">{#N/A,#N/A,TRUE,"Front";#N/A,#N/A,TRUE,"Simple Letter";#N/A,#N/A,TRUE,"Inside";#N/A,#N/A,TRUE,"Contents";#N/A,#N/A,TRUE,"Basis";#N/A,#N/A,TRUE,"Inclusions";#N/A,#N/A,TRUE,"Exclusions";#N/A,#N/A,TRUE,"Areas";#N/A,#N/A,TRUE,"Summary";#N/A,#N/A,TRUE,"Detail"}</definedName>
    <definedName name="______tem1" localSheetId="5" hidden="1">{#N/A,#N/A,TRUE,"Front";#N/A,#N/A,TRUE,"Simple Letter";#N/A,#N/A,TRUE,"Inside";#N/A,#N/A,TRUE,"Contents";#N/A,#N/A,TRUE,"Basis";#N/A,#N/A,TRUE,"Inclusions";#N/A,#N/A,TRUE,"Exclusions";#N/A,#N/A,TRUE,"Areas";#N/A,#N/A,TRUE,"Summary";#N/A,#N/A,TRUE,"Detail"}</definedName>
    <definedName name="______tem1" localSheetId="11" hidden="1">{#N/A,#N/A,TRUE,"Front";#N/A,#N/A,TRUE,"Simple Letter";#N/A,#N/A,TRUE,"Inside";#N/A,#N/A,TRUE,"Contents";#N/A,#N/A,TRUE,"Basis";#N/A,#N/A,TRUE,"Inclusions";#N/A,#N/A,TRUE,"Exclusions";#N/A,#N/A,TRUE,"Areas";#N/A,#N/A,TRUE,"Summary";#N/A,#N/A,TRUE,"Detail"}</definedName>
    <definedName name="______tem1" localSheetId="8" hidden="1">{#N/A,#N/A,TRUE,"Front";#N/A,#N/A,TRUE,"Simple Letter";#N/A,#N/A,TRUE,"Inside";#N/A,#N/A,TRUE,"Contents";#N/A,#N/A,TRUE,"Basis";#N/A,#N/A,TRUE,"Inclusions";#N/A,#N/A,TRUE,"Exclusions";#N/A,#N/A,TRUE,"Areas";#N/A,#N/A,TRUE,"Summary";#N/A,#N/A,TRUE,"Detail"}</definedName>
    <definedName name="______tem1" localSheetId="14" hidden="1">{#N/A,#N/A,TRUE,"Front";#N/A,#N/A,TRUE,"Simple Letter";#N/A,#N/A,TRUE,"Inside";#N/A,#N/A,TRUE,"Contents";#N/A,#N/A,TRUE,"Basis";#N/A,#N/A,TRUE,"Inclusions";#N/A,#N/A,TRUE,"Exclusions";#N/A,#N/A,TRUE,"Areas";#N/A,#N/A,TRUE,"Summary";#N/A,#N/A,TRUE,"Detail"}</definedName>
    <definedName name="______tem1" localSheetId="21" hidden="1">{#N/A,#N/A,TRUE,"Front";#N/A,#N/A,TRUE,"Simple Letter";#N/A,#N/A,TRUE,"Inside";#N/A,#N/A,TRUE,"Contents";#N/A,#N/A,TRUE,"Basis";#N/A,#N/A,TRUE,"Inclusions";#N/A,#N/A,TRUE,"Exclusions";#N/A,#N/A,TRUE,"Areas";#N/A,#N/A,TRUE,"Summary";#N/A,#N/A,TRUE,"Detail"}</definedName>
    <definedName name="______tem1" localSheetId="22" hidden="1">{#N/A,#N/A,TRUE,"Front";#N/A,#N/A,TRUE,"Simple Letter";#N/A,#N/A,TRUE,"Inside";#N/A,#N/A,TRUE,"Contents";#N/A,#N/A,TRUE,"Basis";#N/A,#N/A,TRUE,"Inclusions";#N/A,#N/A,TRUE,"Exclusions";#N/A,#N/A,TRUE,"Areas";#N/A,#N/A,TRUE,"Summary";#N/A,#N/A,TRUE,"Detail"}</definedName>
    <definedName name="______tem1" localSheetId="3" hidden="1">{#N/A,#N/A,TRUE,"Front";#N/A,#N/A,TRUE,"Simple Letter";#N/A,#N/A,TRUE,"Inside";#N/A,#N/A,TRUE,"Contents";#N/A,#N/A,TRUE,"Basis";#N/A,#N/A,TRUE,"Inclusions";#N/A,#N/A,TRUE,"Exclusions";#N/A,#N/A,TRUE,"Areas";#N/A,#N/A,TRUE,"Summary";#N/A,#N/A,TRUE,"Detail"}</definedName>
    <definedName name="______tem1" localSheetId="12" hidden="1">{#N/A,#N/A,TRUE,"Front";#N/A,#N/A,TRUE,"Simple Letter";#N/A,#N/A,TRUE,"Inside";#N/A,#N/A,TRUE,"Contents";#N/A,#N/A,TRUE,"Basis";#N/A,#N/A,TRUE,"Inclusions";#N/A,#N/A,TRUE,"Exclusions";#N/A,#N/A,TRUE,"Areas";#N/A,#N/A,TRUE,"Summary";#N/A,#N/A,TRUE,"Detail"}</definedName>
    <definedName name="______tem1" localSheetId="9" hidden="1">{#N/A,#N/A,TRUE,"Front";#N/A,#N/A,TRUE,"Simple Letter";#N/A,#N/A,TRUE,"Inside";#N/A,#N/A,TRUE,"Contents";#N/A,#N/A,TRUE,"Basis";#N/A,#N/A,TRUE,"Inclusions";#N/A,#N/A,TRUE,"Exclusions";#N/A,#N/A,TRUE,"Areas";#N/A,#N/A,TRUE,"Summary";#N/A,#N/A,TRUE,"Detail"}</definedName>
    <definedName name="______tem1" localSheetId="6" hidden="1">{#N/A,#N/A,TRUE,"Front";#N/A,#N/A,TRUE,"Simple Letter";#N/A,#N/A,TRUE,"Inside";#N/A,#N/A,TRUE,"Contents";#N/A,#N/A,TRUE,"Basis";#N/A,#N/A,TRUE,"Inclusions";#N/A,#N/A,TRUE,"Exclusions";#N/A,#N/A,TRUE,"Areas";#N/A,#N/A,TRUE,"Summary";#N/A,#N/A,TRUE,"Detail"}</definedName>
    <definedName name="______tem1" localSheetId="23" hidden="1">{#N/A,#N/A,TRUE,"Front";#N/A,#N/A,TRUE,"Simple Letter";#N/A,#N/A,TRUE,"Inside";#N/A,#N/A,TRUE,"Contents";#N/A,#N/A,TRUE,"Basis";#N/A,#N/A,TRUE,"Inclusions";#N/A,#N/A,TRUE,"Exclusions";#N/A,#N/A,TRUE,"Areas";#N/A,#N/A,TRUE,"Summary";#N/A,#N/A,TRUE,"Detail"}</definedName>
    <definedName name="______tem1" localSheetId="24" hidden="1">{#N/A,#N/A,TRUE,"Front";#N/A,#N/A,TRUE,"Simple Letter";#N/A,#N/A,TRUE,"Inside";#N/A,#N/A,TRUE,"Contents";#N/A,#N/A,TRUE,"Basis";#N/A,#N/A,TRUE,"Inclusions";#N/A,#N/A,TRUE,"Exclusions";#N/A,#N/A,TRUE,"Areas";#N/A,#N/A,TRUE,"Summary";#N/A,#N/A,TRUE,"Detail"}</definedName>
    <definedName name="______tem1" hidden="1">{#N/A,#N/A,TRUE,"Front";#N/A,#N/A,TRUE,"Simple Letter";#N/A,#N/A,TRUE,"Inside";#N/A,#N/A,TRUE,"Contents";#N/A,#N/A,TRUE,"Basis";#N/A,#N/A,TRUE,"Inclusions";#N/A,#N/A,TRUE,"Exclusions";#N/A,#N/A,TRUE,"Areas";#N/A,#N/A,TRUE,"Summary";#N/A,#N/A,TRUE,"Detail"}</definedName>
    <definedName name="______tm3" localSheetId="4" hidden="1">{#N/A,#N/A,TRUE,"Front";#N/A,#N/A,TRUE,"Simple Letter";#N/A,#N/A,TRUE,"Inside";#N/A,#N/A,TRUE,"Contents";#N/A,#N/A,TRUE,"Basis";#N/A,#N/A,TRUE,"Inclusions";#N/A,#N/A,TRUE,"Exclusions";#N/A,#N/A,TRUE,"Areas";#N/A,#N/A,TRUE,"Summary";#N/A,#N/A,TRUE,"Detail"}</definedName>
    <definedName name="______tm3" localSheetId="7" hidden="1">{#N/A,#N/A,TRUE,"Front";#N/A,#N/A,TRUE,"Simple Letter";#N/A,#N/A,TRUE,"Inside";#N/A,#N/A,TRUE,"Contents";#N/A,#N/A,TRUE,"Basis";#N/A,#N/A,TRUE,"Inclusions";#N/A,#N/A,TRUE,"Exclusions";#N/A,#N/A,TRUE,"Areas";#N/A,#N/A,TRUE,"Summary";#N/A,#N/A,TRUE,"Detail"}</definedName>
    <definedName name="______tm3" localSheetId="10" hidden="1">{#N/A,#N/A,TRUE,"Front";#N/A,#N/A,TRUE,"Simple Letter";#N/A,#N/A,TRUE,"Inside";#N/A,#N/A,TRUE,"Contents";#N/A,#N/A,TRUE,"Basis";#N/A,#N/A,TRUE,"Inclusions";#N/A,#N/A,TRUE,"Exclusions";#N/A,#N/A,TRUE,"Areas";#N/A,#N/A,TRUE,"Summary";#N/A,#N/A,TRUE,"Detail"}</definedName>
    <definedName name="______tm3" localSheetId="13" hidden="1">{#N/A,#N/A,TRUE,"Front";#N/A,#N/A,TRUE,"Simple Letter";#N/A,#N/A,TRUE,"Inside";#N/A,#N/A,TRUE,"Contents";#N/A,#N/A,TRUE,"Basis";#N/A,#N/A,TRUE,"Inclusions";#N/A,#N/A,TRUE,"Exclusions";#N/A,#N/A,TRUE,"Areas";#N/A,#N/A,TRUE,"Summary";#N/A,#N/A,TRUE,"Detail"}</definedName>
    <definedName name="______tm3" localSheetId="5" hidden="1">{#N/A,#N/A,TRUE,"Front";#N/A,#N/A,TRUE,"Simple Letter";#N/A,#N/A,TRUE,"Inside";#N/A,#N/A,TRUE,"Contents";#N/A,#N/A,TRUE,"Basis";#N/A,#N/A,TRUE,"Inclusions";#N/A,#N/A,TRUE,"Exclusions";#N/A,#N/A,TRUE,"Areas";#N/A,#N/A,TRUE,"Summary";#N/A,#N/A,TRUE,"Detail"}</definedName>
    <definedName name="______tm3" localSheetId="11" hidden="1">{#N/A,#N/A,TRUE,"Front";#N/A,#N/A,TRUE,"Simple Letter";#N/A,#N/A,TRUE,"Inside";#N/A,#N/A,TRUE,"Contents";#N/A,#N/A,TRUE,"Basis";#N/A,#N/A,TRUE,"Inclusions";#N/A,#N/A,TRUE,"Exclusions";#N/A,#N/A,TRUE,"Areas";#N/A,#N/A,TRUE,"Summary";#N/A,#N/A,TRUE,"Detail"}</definedName>
    <definedName name="______tm3" localSheetId="8" hidden="1">{#N/A,#N/A,TRUE,"Front";#N/A,#N/A,TRUE,"Simple Letter";#N/A,#N/A,TRUE,"Inside";#N/A,#N/A,TRUE,"Contents";#N/A,#N/A,TRUE,"Basis";#N/A,#N/A,TRUE,"Inclusions";#N/A,#N/A,TRUE,"Exclusions";#N/A,#N/A,TRUE,"Areas";#N/A,#N/A,TRUE,"Summary";#N/A,#N/A,TRUE,"Detail"}</definedName>
    <definedName name="______tm3" localSheetId="14" hidden="1">{#N/A,#N/A,TRUE,"Front";#N/A,#N/A,TRUE,"Simple Letter";#N/A,#N/A,TRUE,"Inside";#N/A,#N/A,TRUE,"Contents";#N/A,#N/A,TRUE,"Basis";#N/A,#N/A,TRUE,"Inclusions";#N/A,#N/A,TRUE,"Exclusions";#N/A,#N/A,TRUE,"Areas";#N/A,#N/A,TRUE,"Summary";#N/A,#N/A,TRUE,"Detail"}</definedName>
    <definedName name="______tm3" localSheetId="21" hidden="1">{#N/A,#N/A,TRUE,"Front";#N/A,#N/A,TRUE,"Simple Letter";#N/A,#N/A,TRUE,"Inside";#N/A,#N/A,TRUE,"Contents";#N/A,#N/A,TRUE,"Basis";#N/A,#N/A,TRUE,"Inclusions";#N/A,#N/A,TRUE,"Exclusions";#N/A,#N/A,TRUE,"Areas";#N/A,#N/A,TRUE,"Summary";#N/A,#N/A,TRUE,"Detail"}</definedName>
    <definedName name="______tm3" localSheetId="22" hidden="1">{#N/A,#N/A,TRUE,"Front";#N/A,#N/A,TRUE,"Simple Letter";#N/A,#N/A,TRUE,"Inside";#N/A,#N/A,TRUE,"Contents";#N/A,#N/A,TRUE,"Basis";#N/A,#N/A,TRUE,"Inclusions";#N/A,#N/A,TRUE,"Exclusions";#N/A,#N/A,TRUE,"Areas";#N/A,#N/A,TRUE,"Summary";#N/A,#N/A,TRUE,"Detail"}</definedName>
    <definedName name="______tm3" localSheetId="3" hidden="1">{#N/A,#N/A,TRUE,"Front";#N/A,#N/A,TRUE,"Simple Letter";#N/A,#N/A,TRUE,"Inside";#N/A,#N/A,TRUE,"Contents";#N/A,#N/A,TRUE,"Basis";#N/A,#N/A,TRUE,"Inclusions";#N/A,#N/A,TRUE,"Exclusions";#N/A,#N/A,TRUE,"Areas";#N/A,#N/A,TRUE,"Summary";#N/A,#N/A,TRUE,"Detail"}</definedName>
    <definedName name="______tm3" localSheetId="12" hidden="1">{#N/A,#N/A,TRUE,"Front";#N/A,#N/A,TRUE,"Simple Letter";#N/A,#N/A,TRUE,"Inside";#N/A,#N/A,TRUE,"Contents";#N/A,#N/A,TRUE,"Basis";#N/A,#N/A,TRUE,"Inclusions";#N/A,#N/A,TRUE,"Exclusions";#N/A,#N/A,TRUE,"Areas";#N/A,#N/A,TRUE,"Summary";#N/A,#N/A,TRUE,"Detail"}</definedName>
    <definedName name="______tm3" localSheetId="9" hidden="1">{#N/A,#N/A,TRUE,"Front";#N/A,#N/A,TRUE,"Simple Letter";#N/A,#N/A,TRUE,"Inside";#N/A,#N/A,TRUE,"Contents";#N/A,#N/A,TRUE,"Basis";#N/A,#N/A,TRUE,"Inclusions";#N/A,#N/A,TRUE,"Exclusions";#N/A,#N/A,TRUE,"Areas";#N/A,#N/A,TRUE,"Summary";#N/A,#N/A,TRUE,"Detail"}</definedName>
    <definedName name="______tm3" localSheetId="6" hidden="1">{#N/A,#N/A,TRUE,"Front";#N/A,#N/A,TRUE,"Simple Letter";#N/A,#N/A,TRUE,"Inside";#N/A,#N/A,TRUE,"Contents";#N/A,#N/A,TRUE,"Basis";#N/A,#N/A,TRUE,"Inclusions";#N/A,#N/A,TRUE,"Exclusions";#N/A,#N/A,TRUE,"Areas";#N/A,#N/A,TRUE,"Summary";#N/A,#N/A,TRUE,"Detail"}</definedName>
    <definedName name="______tm3" localSheetId="23" hidden="1">{#N/A,#N/A,TRUE,"Front";#N/A,#N/A,TRUE,"Simple Letter";#N/A,#N/A,TRUE,"Inside";#N/A,#N/A,TRUE,"Contents";#N/A,#N/A,TRUE,"Basis";#N/A,#N/A,TRUE,"Inclusions";#N/A,#N/A,TRUE,"Exclusions";#N/A,#N/A,TRUE,"Areas";#N/A,#N/A,TRUE,"Summary";#N/A,#N/A,TRUE,"Detail"}</definedName>
    <definedName name="______tm3" localSheetId="24" hidden="1">{#N/A,#N/A,TRUE,"Front";#N/A,#N/A,TRUE,"Simple Letter";#N/A,#N/A,TRUE,"Inside";#N/A,#N/A,TRUE,"Contents";#N/A,#N/A,TRUE,"Basis";#N/A,#N/A,TRUE,"Inclusions";#N/A,#N/A,TRUE,"Exclusions";#N/A,#N/A,TRUE,"Areas";#N/A,#N/A,TRUE,"Summary";#N/A,#N/A,TRUE,"Detail"}</definedName>
    <definedName name="______tm3" hidden="1">{#N/A,#N/A,TRUE,"Front";#N/A,#N/A,TRUE,"Simple Letter";#N/A,#N/A,TRUE,"Inside";#N/A,#N/A,TRUE,"Contents";#N/A,#N/A,TRUE,"Basis";#N/A,#N/A,TRUE,"Inclusions";#N/A,#N/A,TRUE,"Exclusions";#N/A,#N/A,TRUE,"Areas";#N/A,#N/A,TRUE,"Summary";#N/A,#N/A,TRUE,"Detail"}</definedName>
    <definedName name="_____cat12" localSheetId="4" hidden="1">{#N/A,#N/A,TRUE,"Front";#N/A,#N/A,TRUE,"Simple Letter";#N/A,#N/A,TRUE,"Inside";#N/A,#N/A,TRUE,"Contents";#N/A,#N/A,TRUE,"Basis";#N/A,#N/A,TRUE,"Inclusions";#N/A,#N/A,TRUE,"Exclusions";#N/A,#N/A,TRUE,"Areas";#N/A,#N/A,TRUE,"Summary";#N/A,#N/A,TRUE,"Detail"}</definedName>
    <definedName name="_____cat12" localSheetId="7" hidden="1">{#N/A,#N/A,TRUE,"Front";#N/A,#N/A,TRUE,"Simple Letter";#N/A,#N/A,TRUE,"Inside";#N/A,#N/A,TRUE,"Contents";#N/A,#N/A,TRUE,"Basis";#N/A,#N/A,TRUE,"Inclusions";#N/A,#N/A,TRUE,"Exclusions";#N/A,#N/A,TRUE,"Areas";#N/A,#N/A,TRUE,"Summary";#N/A,#N/A,TRUE,"Detail"}</definedName>
    <definedName name="_____cat12" localSheetId="10" hidden="1">{#N/A,#N/A,TRUE,"Front";#N/A,#N/A,TRUE,"Simple Letter";#N/A,#N/A,TRUE,"Inside";#N/A,#N/A,TRUE,"Contents";#N/A,#N/A,TRUE,"Basis";#N/A,#N/A,TRUE,"Inclusions";#N/A,#N/A,TRUE,"Exclusions";#N/A,#N/A,TRUE,"Areas";#N/A,#N/A,TRUE,"Summary";#N/A,#N/A,TRUE,"Detail"}</definedName>
    <definedName name="_____cat12" localSheetId="13" hidden="1">{#N/A,#N/A,TRUE,"Front";#N/A,#N/A,TRUE,"Simple Letter";#N/A,#N/A,TRUE,"Inside";#N/A,#N/A,TRUE,"Contents";#N/A,#N/A,TRUE,"Basis";#N/A,#N/A,TRUE,"Inclusions";#N/A,#N/A,TRUE,"Exclusions";#N/A,#N/A,TRUE,"Areas";#N/A,#N/A,TRUE,"Summary";#N/A,#N/A,TRUE,"Detail"}</definedName>
    <definedName name="_____cat12" localSheetId="5" hidden="1">{#N/A,#N/A,TRUE,"Front";#N/A,#N/A,TRUE,"Simple Letter";#N/A,#N/A,TRUE,"Inside";#N/A,#N/A,TRUE,"Contents";#N/A,#N/A,TRUE,"Basis";#N/A,#N/A,TRUE,"Inclusions";#N/A,#N/A,TRUE,"Exclusions";#N/A,#N/A,TRUE,"Areas";#N/A,#N/A,TRUE,"Summary";#N/A,#N/A,TRUE,"Detail"}</definedName>
    <definedName name="_____cat12" localSheetId="11" hidden="1">{#N/A,#N/A,TRUE,"Front";#N/A,#N/A,TRUE,"Simple Letter";#N/A,#N/A,TRUE,"Inside";#N/A,#N/A,TRUE,"Contents";#N/A,#N/A,TRUE,"Basis";#N/A,#N/A,TRUE,"Inclusions";#N/A,#N/A,TRUE,"Exclusions";#N/A,#N/A,TRUE,"Areas";#N/A,#N/A,TRUE,"Summary";#N/A,#N/A,TRUE,"Detail"}</definedName>
    <definedName name="_____cat12" localSheetId="8" hidden="1">{#N/A,#N/A,TRUE,"Front";#N/A,#N/A,TRUE,"Simple Letter";#N/A,#N/A,TRUE,"Inside";#N/A,#N/A,TRUE,"Contents";#N/A,#N/A,TRUE,"Basis";#N/A,#N/A,TRUE,"Inclusions";#N/A,#N/A,TRUE,"Exclusions";#N/A,#N/A,TRUE,"Areas";#N/A,#N/A,TRUE,"Summary";#N/A,#N/A,TRUE,"Detail"}</definedName>
    <definedName name="_____cat12" localSheetId="14" hidden="1">{#N/A,#N/A,TRUE,"Front";#N/A,#N/A,TRUE,"Simple Letter";#N/A,#N/A,TRUE,"Inside";#N/A,#N/A,TRUE,"Contents";#N/A,#N/A,TRUE,"Basis";#N/A,#N/A,TRUE,"Inclusions";#N/A,#N/A,TRUE,"Exclusions";#N/A,#N/A,TRUE,"Areas";#N/A,#N/A,TRUE,"Summary";#N/A,#N/A,TRUE,"Detail"}</definedName>
    <definedName name="_____cat12" localSheetId="21" hidden="1">{#N/A,#N/A,TRUE,"Front";#N/A,#N/A,TRUE,"Simple Letter";#N/A,#N/A,TRUE,"Inside";#N/A,#N/A,TRUE,"Contents";#N/A,#N/A,TRUE,"Basis";#N/A,#N/A,TRUE,"Inclusions";#N/A,#N/A,TRUE,"Exclusions";#N/A,#N/A,TRUE,"Areas";#N/A,#N/A,TRUE,"Summary";#N/A,#N/A,TRUE,"Detail"}</definedName>
    <definedName name="_____cat12" localSheetId="22" hidden="1">{#N/A,#N/A,TRUE,"Front";#N/A,#N/A,TRUE,"Simple Letter";#N/A,#N/A,TRUE,"Inside";#N/A,#N/A,TRUE,"Contents";#N/A,#N/A,TRUE,"Basis";#N/A,#N/A,TRUE,"Inclusions";#N/A,#N/A,TRUE,"Exclusions";#N/A,#N/A,TRUE,"Areas";#N/A,#N/A,TRUE,"Summary";#N/A,#N/A,TRUE,"Detail"}</definedName>
    <definedName name="_____cat12" localSheetId="3" hidden="1">{#N/A,#N/A,TRUE,"Front";#N/A,#N/A,TRUE,"Simple Letter";#N/A,#N/A,TRUE,"Inside";#N/A,#N/A,TRUE,"Contents";#N/A,#N/A,TRUE,"Basis";#N/A,#N/A,TRUE,"Inclusions";#N/A,#N/A,TRUE,"Exclusions";#N/A,#N/A,TRUE,"Areas";#N/A,#N/A,TRUE,"Summary";#N/A,#N/A,TRUE,"Detail"}</definedName>
    <definedName name="_____cat12" localSheetId="12" hidden="1">{#N/A,#N/A,TRUE,"Front";#N/A,#N/A,TRUE,"Simple Letter";#N/A,#N/A,TRUE,"Inside";#N/A,#N/A,TRUE,"Contents";#N/A,#N/A,TRUE,"Basis";#N/A,#N/A,TRUE,"Inclusions";#N/A,#N/A,TRUE,"Exclusions";#N/A,#N/A,TRUE,"Areas";#N/A,#N/A,TRUE,"Summary";#N/A,#N/A,TRUE,"Detail"}</definedName>
    <definedName name="_____cat12" localSheetId="9" hidden="1">{#N/A,#N/A,TRUE,"Front";#N/A,#N/A,TRUE,"Simple Letter";#N/A,#N/A,TRUE,"Inside";#N/A,#N/A,TRUE,"Contents";#N/A,#N/A,TRUE,"Basis";#N/A,#N/A,TRUE,"Inclusions";#N/A,#N/A,TRUE,"Exclusions";#N/A,#N/A,TRUE,"Areas";#N/A,#N/A,TRUE,"Summary";#N/A,#N/A,TRUE,"Detail"}</definedName>
    <definedName name="_____cat12" localSheetId="6" hidden="1">{#N/A,#N/A,TRUE,"Front";#N/A,#N/A,TRUE,"Simple Letter";#N/A,#N/A,TRUE,"Inside";#N/A,#N/A,TRUE,"Contents";#N/A,#N/A,TRUE,"Basis";#N/A,#N/A,TRUE,"Inclusions";#N/A,#N/A,TRUE,"Exclusions";#N/A,#N/A,TRUE,"Areas";#N/A,#N/A,TRUE,"Summary";#N/A,#N/A,TRUE,"Detail"}</definedName>
    <definedName name="_____cat12" localSheetId="23" hidden="1">{#N/A,#N/A,TRUE,"Front";#N/A,#N/A,TRUE,"Simple Letter";#N/A,#N/A,TRUE,"Inside";#N/A,#N/A,TRUE,"Contents";#N/A,#N/A,TRUE,"Basis";#N/A,#N/A,TRUE,"Inclusions";#N/A,#N/A,TRUE,"Exclusions";#N/A,#N/A,TRUE,"Areas";#N/A,#N/A,TRUE,"Summary";#N/A,#N/A,TRUE,"Detail"}</definedName>
    <definedName name="_____cat12" localSheetId="24" hidden="1">{#N/A,#N/A,TRUE,"Front";#N/A,#N/A,TRUE,"Simple Letter";#N/A,#N/A,TRUE,"Inside";#N/A,#N/A,TRUE,"Contents";#N/A,#N/A,TRUE,"Basis";#N/A,#N/A,TRUE,"Inclusions";#N/A,#N/A,TRUE,"Exclusions";#N/A,#N/A,TRUE,"Areas";#N/A,#N/A,TRUE,"Summary";#N/A,#N/A,TRUE,"Detail"}</definedName>
    <definedName name="_____cat12" hidden="1">{#N/A,#N/A,TRUE,"Front";#N/A,#N/A,TRUE,"Simple Letter";#N/A,#N/A,TRUE,"Inside";#N/A,#N/A,TRUE,"Contents";#N/A,#N/A,TRUE,"Basis";#N/A,#N/A,TRUE,"Inclusions";#N/A,#N/A,TRUE,"Exclusions";#N/A,#N/A,TRUE,"Areas";#N/A,#N/A,TRUE,"Summary";#N/A,#N/A,TRUE,"Detail"}</definedName>
    <definedName name="_____hp10" localSheetId="4" hidden="1">{#N/A,#N/A,TRUE,"Front";#N/A,#N/A,TRUE,"Simple Letter";#N/A,#N/A,TRUE,"Inside";#N/A,#N/A,TRUE,"Contents";#N/A,#N/A,TRUE,"Basis";#N/A,#N/A,TRUE,"Inclusions";#N/A,#N/A,TRUE,"Exclusions";#N/A,#N/A,TRUE,"Areas";#N/A,#N/A,TRUE,"Summary";#N/A,#N/A,TRUE,"Detail"}</definedName>
    <definedName name="_____hp10" localSheetId="7" hidden="1">{#N/A,#N/A,TRUE,"Front";#N/A,#N/A,TRUE,"Simple Letter";#N/A,#N/A,TRUE,"Inside";#N/A,#N/A,TRUE,"Contents";#N/A,#N/A,TRUE,"Basis";#N/A,#N/A,TRUE,"Inclusions";#N/A,#N/A,TRUE,"Exclusions";#N/A,#N/A,TRUE,"Areas";#N/A,#N/A,TRUE,"Summary";#N/A,#N/A,TRUE,"Detail"}</definedName>
    <definedName name="_____hp10" localSheetId="10" hidden="1">{#N/A,#N/A,TRUE,"Front";#N/A,#N/A,TRUE,"Simple Letter";#N/A,#N/A,TRUE,"Inside";#N/A,#N/A,TRUE,"Contents";#N/A,#N/A,TRUE,"Basis";#N/A,#N/A,TRUE,"Inclusions";#N/A,#N/A,TRUE,"Exclusions";#N/A,#N/A,TRUE,"Areas";#N/A,#N/A,TRUE,"Summary";#N/A,#N/A,TRUE,"Detail"}</definedName>
    <definedName name="_____hp10" localSheetId="13" hidden="1">{#N/A,#N/A,TRUE,"Front";#N/A,#N/A,TRUE,"Simple Letter";#N/A,#N/A,TRUE,"Inside";#N/A,#N/A,TRUE,"Contents";#N/A,#N/A,TRUE,"Basis";#N/A,#N/A,TRUE,"Inclusions";#N/A,#N/A,TRUE,"Exclusions";#N/A,#N/A,TRUE,"Areas";#N/A,#N/A,TRUE,"Summary";#N/A,#N/A,TRUE,"Detail"}</definedName>
    <definedName name="_____hp10" localSheetId="5" hidden="1">{#N/A,#N/A,TRUE,"Front";#N/A,#N/A,TRUE,"Simple Letter";#N/A,#N/A,TRUE,"Inside";#N/A,#N/A,TRUE,"Contents";#N/A,#N/A,TRUE,"Basis";#N/A,#N/A,TRUE,"Inclusions";#N/A,#N/A,TRUE,"Exclusions";#N/A,#N/A,TRUE,"Areas";#N/A,#N/A,TRUE,"Summary";#N/A,#N/A,TRUE,"Detail"}</definedName>
    <definedName name="_____hp10" localSheetId="11" hidden="1">{#N/A,#N/A,TRUE,"Front";#N/A,#N/A,TRUE,"Simple Letter";#N/A,#N/A,TRUE,"Inside";#N/A,#N/A,TRUE,"Contents";#N/A,#N/A,TRUE,"Basis";#N/A,#N/A,TRUE,"Inclusions";#N/A,#N/A,TRUE,"Exclusions";#N/A,#N/A,TRUE,"Areas";#N/A,#N/A,TRUE,"Summary";#N/A,#N/A,TRUE,"Detail"}</definedName>
    <definedName name="_____hp10" localSheetId="8" hidden="1">{#N/A,#N/A,TRUE,"Front";#N/A,#N/A,TRUE,"Simple Letter";#N/A,#N/A,TRUE,"Inside";#N/A,#N/A,TRUE,"Contents";#N/A,#N/A,TRUE,"Basis";#N/A,#N/A,TRUE,"Inclusions";#N/A,#N/A,TRUE,"Exclusions";#N/A,#N/A,TRUE,"Areas";#N/A,#N/A,TRUE,"Summary";#N/A,#N/A,TRUE,"Detail"}</definedName>
    <definedName name="_____hp10" localSheetId="14" hidden="1">{#N/A,#N/A,TRUE,"Front";#N/A,#N/A,TRUE,"Simple Letter";#N/A,#N/A,TRUE,"Inside";#N/A,#N/A,TRUE,"Contents";#N/A,#N/A,TRUE,"Basis";#N/A,#N/A,TRUE,"Inclusions";#N/A,#N/A,TRUE,"Exclusions";#N/A,#N/A,TRUE,"Areas";#N/A,#N/A,TRUE,"Summary";#N/A,#N/A,TRUE,"Detail"}</definedName>
    <definedName name="_____hp10" localSheetId="21" hidden="1">{#N/A,#N/A,TRUE,"Front";#N/A,#N/A,TRUE,"Simple Letter";#N/A,#N/A,TRUE,"Inside";#N/A,#N/A,TRUE,"Contents";#N/A,#N/A,TRUE,"Basis";#N/A,#N/A,TRUE,"Inclusions";#N/A,#N/A,TRUE,"Exclusions";#N/A,#N/A,TRUE,"Areas";#N/A,#N/A,TRUE,"Summary";#N/A,#N/A,TRUE,"Detail"}</definedName>
    <definedName name="_____hp10" localSheetId="22" hidden="1">{#N/A,#N/A,TRUE,"Front";#N/A,#N/A,TRUE,"Simple Letter";#N/A,#N/A,TRUE,"Inside";#N/A,#N/A,TRUE,"Contents";#N/A,#N/A,TRUE,"Basis";#N/A,#N/A,TRUE,"Inclusions";#N/A,#N/A,TRUE,"Exclusions";#N/A,#N/A,TRUE,"Areas";#N/A,#N/A,TRUE,"Summary";#N/A,#N/A,TRUE,"Detail"}</definedName>
    <definedName name="_____hp10" localSheetId="3" hidden="1">{#N/A,#N/A,TRUE,"Front";#N/A,#N/A,TRUE,"Simple Letter";#N/A,#N/A,TRUE,"Inside";#N/A,#N/A,TRUE,"Contents";#N/A,#N/A,TRUE,"Basis";#N/A,#N/A,TRUE,"Inclusions";#N/A,#N/A,TRUE,"Exclusions";#N/A,#N/A,TRUE,"Areas";#N/A,#N/A,TRUE,"Summary";#N/A,#N/A,TRUE,"Detail"}</definedName>
    <definedName name="_____hp10" localSheetId="12" hidden="1">{#N/A,#N/A,TRUE,"Front";#N/A,#N/A,TRUE,"Simple Letter";#N/A,#N/A,TRUE,"Inside";#N/A,#N/A,TRUE,"Contents";#N/A,#N/A,TRUE,"Basis";#N/A,#N/A,TRUE,"Inclusions";#N/A,#N/A,TRUE,"Exclusions";#N/A,#N/A,TRUE,"Areas";#N/A,#N/A,TRUE,"Summary";#N/A,#N/A,TRUE,"Detail"}</definedName>
    <definedName name="_____hp10" localSheetId="9" hidden="1">{#N/A,#N/A,TRUE,"Front";#N/A,#N/A,TRUE,"Simple Letter";#N/A,#N/A,TRUE,"Inside";#N/A,#N/A,TRUE,"Contents";#N/A,#N/A,TRUE,"Basis";#N/A,#N/A,TRUE,"Inclusions";#N/A,#N/A,TRUE,"Exclusions";#N/A,#N/A,TRUE,"Areas";#N/A,#N/A,TRUE,"Summary";#N/A,#N/A,TRUE,"Detail"}</definedName>
    <definedName name="_____hp10" localSheetId="6" hidden="1">{#N/A,#N/A,TRUE,"Front";#N/A,#N/A,TRUE,"Simple Letter";#N/A,#N/A,TRUE,"Inside";#N/A,#N/A,TRUE,"Contents";#N/A,#N/A,TRUE,"Basis";#N/A,#N/A,TRUE,"Inclusions";#N/A,#N/A,TRUE,"Exclusions";#N/A,#N/A,TRUE,"Areas";#N/A,#N/A,TRUE,"Summary";#N/A,#N/A,TRUE,"Detail"}</definedName>
    <definedName name="_____hp10" localSheetId="23" hidden="1">{#N/A,#N/A,TRUE,"Front";#N/A,#N/A,TRUE,"Simple Letter";#N/A,#N/A,TRUE,"Inside";#N/A,#N/A,TRUE,"Contents";#N/A,#N/A,TRUE,"Basis";#N/A,#N/A,TRUE,"Inclusions";#N/A,#N/A,TRUE,"Exclusions";#N/A,#N/A,TRUE,"Areas";#N/A,#N/A,TRUE,"Summary";#N/A,#N/A,TRUE,"Detail"}</definedName>
    <definedName name="_____hp10" localSheetId="24" hidden="1">{#N/A,#N/A,TRUE,"Front";#N/A,#N/A,TRUE,"Simple Letter";#N/A,#N/A,TRUE,"Inside";#N/A,#N/A,TRUE,"Contents";#N/A,#N/A,TRUE,"Basis";#N/A,#N/A,TRUE,"Inclusions";#N/A,#N/A,TRUE,"Exclusions";#N/A,#N/A,TRUE,"Areas";#N/A,#N/A,TRUE,"Summary";#N/A,#N/A,TRUE,"Detail"}</definedName>
    <definedName name="_____hp10" hidden="1">{#N/A,#N/A,TRUE,"Front";#N/A,#N/A,TRUE,"Simple Letter";#N/A,#N/A,TRUE,"Inside";#N/A,#N/A,TRUE,"Contents";#N/A,#N/A,TRUE,"Basis";#N/A,#N/A,TRUE,"Inclusions";#N/A,#N/A,TRUE,"Exclusions";#N/A,#N/A,TRUE,"Areas";#N/A,#N/A,TRUE,"Summary";#N/A,#N/A,TRUE,"Detail"}</definedName>
    <definedName name="_____RAB002" localSheetId="4" hidden="1">{#N/A,#N/A,TRUE,"Front";#N/A,#N/A,TRUE,"Simple Letter";#N/A,#N/A,TRUE,"Inside";#N/A,#N/A,TRUE,"Contents";#N/A,#N/A,TRUE,"Basis";#N/A,#N/A,TRUE,"Inclusions";#N/A,#N/A,TRUE,"Exclusions";#N/A,#N/A,TRUE,"Areas";#N/A,#N/A,TRUE,"Summary";#N/A,#N/A,TRUE,"Detail"}</definedName>
    <definedName name="_____RAB002" localSheetId="7" hidden="1">{#N/A,#N/A,TRUE,"Front";#N/A,#N/A,TRUE,"Simple Letter";#N/A,#N/A,TRUE,"Inside";#N/A,#N/A,TRUE,"Contents";#N/A,#N/A,TRUE,"Basis";#N/A,#N/A,TRUE,"Inclusions";#N/A,#N/A,TRUE,"Exclusions";#N/A,#N/A,TRUE,"Areas";#N/A,#N/A,TRUE,"Summary";#N/A,#N/A,TRUE,"Detail"}</definedName>
    <definedName name="_____RAB002" localSheetId="10" hidden="1">{#N/A,#N/A,TRUE,"Front";#N/A,#N/A,TRUE,"Simple Letter";#N/A,#N/A,TRUE,"Inside";#N/A,#N/A,TRUE,"Contents";#N/A,#N/A,TRUE,"Basis";#N/A,#N/A,TRUE,"Inclusions";#N/A,#N/A,TRUE,"Exclusions";#N/A,#N/A,TRUE,"Areas";#N/A,#N/A,TRUE,"Summary";#N/A,#N/A,TRUE,"Detail"}</definedName>
    <definedName name="_____RAB002" localSheetId="13" hidden="1">{#N/A,#N/A,TRUE,"Front";#N/A,#N/A,TRUE,"Simple Letter";#N/A,#N/A,TRUE,"Inside";#N/A,#N/A,TRUE,"Contents";#N/A,#N/A,TRUE,"Basis";#N/A,#N/A,TRUE,"Inclusions";#N/A,#N/A,TRUE,"Exclusions";#N/A,#N/A,TRUE,"Areas";#N/A,#N/A,TRUE,"Summary";#N/A,#N/A,TRUE,"Detail"}</definedName>
    <definedName name="_____RAB002" localSheetId="5" hidden="1">{#N/A,#N/A,TRUE,"Front";#N/A,#N/A,TRUE,"Simple Letter";#N/A,#N/A,TRUE,"Inside";#N/A,#N/A,TRUE,"Contents";#N/A,#N/A,TRUE,"Basis";#N/A,#N/A,TRUE,"Inclusions";#N/A,#N/A,TRUE,"Exclusions";#N/A,#N/A,TRUE,"Areas";#N/A,#N/A,TRUE,"Summary";#N/A,#N/A,TRUE,"Detail"}</definedName>
    <definedName name="_____RAB002" localSheetId="11" hidden="1">{#N/A,#N/A,TRUE,"Front";#N/A,#N/A,TRUE,"Simple Letter";#N/A,#N/A,TRUE,"Inside";#N/A,#N/A,TRUE,"Contents";#N/A,#N/A,TRUE,"Basis";#N/A,#N/A,TRUE,"Inclusions";#N/A,#N/A,TRUE,"Exclusions";#N/A,#N/A,TRUE,"Areas";#N/A,#N/A,TRUE,"Summary";#N/A,#N/A,TRUE,"Detail"}</definedName>
    <definedName name="_____RAB002" localSheetId="8" hidden="1">{#N/A,#N/A,TRUE,"Front";#N/A,#N/A,TRUE,"Simple Letter";#N/A,#N/A,TRUE,"Inside";#N/A,#N/A,TRUE,"Contents";#N/A,#N/A,TRUE,"Basis";#N/A,#N/A,TRUE,"Inclusions";#N/A,#N/A,TRUE,"Exclusions";#N/A,#N/A,TRUE,"Areas";#N/A,#N/A,TRUE,"Summary";#N/A,#N/A,TRUE,"Detail"}</definedName>
    <definedName name="_____RAB002" localSheetId="14" hidden="1">{#N/A,#N/A,TRUE,"Front";#N/A,#N/A,TRUE,"Simple Letter";#N/A,#N/A,TRUE,"Inside";#N/A,#N/A,TRUE,"Contents";#N/A,#N/A,TRUE,"Basis";#N/A,#N/A,TRUE,"Inclusions";#N/A,#N/A,TRUE,"Exclusions";#N/A,#N/A,TRUE,"Areas";#N/A,#N/A,TRUE,"Summary";#N/A,#N/A,TRUE,"Detail"}</definedName>
    <definedName name="_____RAB002" localSheetId="21" hidden="1">{#N/A,#N/A,TRUE,"Front";#N/A,#N/A,TRUE,"Simple Letter";#N/A,#N/A,TRUE,"Inside";#N/A,#N/A,TRUE,"Contents";#N/A,#N/A,TRUE,"Basis";#N/A,#N/A,TRUE,"Inclusions";#N/A,#N/A,TRUE,"Exclusions";#N/A,#N/A,TRUE,"Areas";#N/A,#N/A,TRUE,"Summary";#N/A,#N/A,TRUE,"Detail"}</definedName>
    <definedName name="_____RAB002" localSheetId="22" hidden="1">{#N/A,#N/A,TRUE,"Front";#N/A,#N/A,TRUE,"Simple Letter";#N/A,#N/A,TRUE,"Inside";#N/A,#N/A,TRUE,"Contents";#N/A,#N/A,TRUE,"Basis";#N/A,#N/A,TRUE,"Inclusions";#N/A,#N/A,TRUE,"Exclusions";#N/A,#N/A,TRUE,"Areas";#N/A,#N/A,TRUE,"Summary";#N/A,#N/A,TRUE,"Detail"}</definedName>
    <definedName name="_____RAB002" localSheetId="3" hidden="1">{#N/A,#N/A,TRUE,"Front";#N/A,#N/A,TRUE,"Simple Letter";#N/A,#N/A,TRUE,"Inside";#N/A,#N/A,TRUE,"Contents";#N/A,#N/A,TRUE,"Basis";#N/A,#N/A,TRUE,"Inclusions";#N/A,#N/A,TRUE,"Exclusions";#N/A,#N/A,TRUE,"Areas";#N/A,#N/A,TRUE,"Summary";#N/A,#N/A,TRUE,"Detail"}</definedName>
    <definedName name="_____RAB002" localSheetId="12" hidden="1">{#N/A,#N/A,TRUE,"Front";#N/A,#N/A,TRUE,"Simple Letter";#N/A,#N/A,TRUE,"Inside";#N/A,#N/A,TRUE,"Contents";#N/A,#N/A,TRUE,"Basis";#N/A,#N/A,TRUE,"Inclusions";#N/A,#N/A,TRUE,"Exclusions";#N/A,#N/A,TRUE,"Areas";#N/A,#N/A,TRUE,"Summary";#N/A,#N/A,TRUE,"Detail"}</definedName>
    <definedName name="_____RAB002" localSheetId="9" hidden="1">{#N/A,#N/A,TRUE,"Front";#N/A,#N/A,TRUE,"Simple Letter";#N/A,#N/A,TRUE,"Inside";#N/A,#N/A,TRUE,"Contents";#N/A,#N/A,TRUE,"Basis";#N/A,#N/A,TRUE,"Inclusions";#N/A,#N/A,TRUE,"Exclusions";#N/A,#N/A,TRUE,"Areas";#N/A,#N/A,TRUE,"Summary";#N/A,#N/A,TRUE,"Detail"}</definedName>
    <definedName name="_____RAB002" localSheetId="6" hidden="1">{#N/A,#N/A,TRUE,"Front";#N/A,#N/A,TRUE,"Simple Letter";#N/A,#N/A,TRUE,"Inside";#N/A,#N/A,TRUE,"Contents";#N/A,#N/A,TRUE,"Basis";#N/A,#N/A,TRUE,"Inclusions";#N/A,#N/A,TRUE,"Exclusions";#N/A,#N/A,TRUE,"Areas";#N/A,#N/A,TRUE,"Summary";#N/A,#N/A,TRUE,"Detail"}</definedName>
    <definedName name="_____RAB002" localSheetId="23" hidden="1">{#N/A,#N/A,TRUE,"Front";#N/A,#N/A,TRUE,"Simple Letter";#N/A,#N/A,TRUE,"Inside";#N/A,#N/A,TRUE,"Contents";#N/A,#N/A,TRUE,"Basis";#N/A,#N/A,TRUE,"Inclusions";#N/A,#N/A,TRUE,"Exclusions";#N/A,#N/A,TRUE,"Areas";#N/A,#N/A,TRUE,"Summary";#N/A,#N/A,TRUE,"Detail"}</definedName>
    <definedName name="_____RAB002" localSheetId="24" hidden="1">{#N/A,#N/A,TRUE,"Front";#N/A,#N/A,TRUE,"Simple Letter";#N/A,#N/A,TRUE,"Inside";#N/A,#N/A,TRUE,"Contents";#N/A,#N/A,TRUE,"Basis";#N/A,#N/A,TRUE,"Inclusions";#N/A,#N/A,TRUE,"Exclusions";#N/A,#N/A,TRUE,"Areas";#N/A,#N/A,TRUE,"Summary";#N/A,#N/A,TRUE,"Detail"}</definedName>
    <definedName name="_____RAB002" hidden="1">{#N/A,#N/A,TRUE,"Front";#N/A,#N/A,TRUE,"Simple Letter";#N/A,#N/A,TRUE,"Inside";#N/A,#N/A,TRUE,"Contents";#N/A,#N/A,TRUE,"Basis";#N/A,#N/A,TRUE,"Inclusions";#N/A,#N/A,TRUE,"Exclusions";#N/A,#N/A,TRUE,"Areas";#N/A,#N/A,TRUE,"Summary";#N/A,#N/A,TRUE,"Detail"}</definedName>
    <definedName name="_____tem1" localSheetId="4" hidden="1">{#N/A,#N/A,TRUE,"Front";#N/A,#N/A,TRUE,"Simple Letter";#N/A,#N/A,TRUE,"Inside";#N/A,#N/A,TRUE,"Contents";#N/A,#N/A,TRUE,"Basis";#N/A,#N/A,TRUE,"Inclusions";#N/A,#N/A,TRUE,"Exclusions";#N/A,#N/A,TRUE,"Areas";#N/A,#N/A,TRUE,"Summary";#N/A,#N/A,TRUE,"Detail"}</definedName>
    <definedName name="_____tem1" localSheetId="7" hidden="1">{#N/A,#N/A,TRUE,"Front";#N/A,#N/A,TRUE,"Simple Letter";#N/A,#N/A,TRUE,"Inside";#N/A,#N/A,TRUE,"Contents";#N/A,#N/A,TRUE,"Basis";#N/A,#N/A,TRUE,"Inclusions";#N/A,#N/A,TRUE,"Exclusions";#N/A,#N/A,TRUE,"Areas";#N/A,#N/A,TRUE,"Summary";#N/A,#N/A,TRUE,"Detail"}</definedName>
    <definedName name="_____tem1" localSheetId="10" hidden="1">{#N/A,#N/A,TRUE,"Front";#N/A,#N/A,TRUE,"Simple Letter";#N/A,#N/A,TRUE,"Inside";#N/A,#N/A,TRUE,"Contents";#N/A,#N/A,TRUE,"Basis";#N/A,#N/A,TRUE,"Inclusions";#N/A,#N/A,TRUE,"Exclusions";#N/A,#N/A,TRUE,"Areas";#N/A,#N/A,TRUE,"Summary";#N/A,#N/A,TRUE,"Detail"}</definedName>
    <definedName name="_____tem1" localSheetId="13" hidden="1">{#N/A,#N/A,TRUE,"Front";#N/A,#N/A,TRUE,"Simple Letter";#N/A,#N/A,TRUE,"Inside";#N/A,#N/A,TRUE,"Contents";#N/A,#N/A,TRUE,"Basis";#N/A,#N/A,TRUE,"Inclusions";#N/A,#N/A,TRUE,"Exclusions";#N/A,#N/A,TRUE,"Areas";#N/A,#N/A,TRUE,"Summary";#N/A,#N/A,TRUE,"Detail"}</definedName>
    <definedName name="_____tem1" localSheetId="5" hidden="1">{#N/A,#N/A,TRUE,"Front";#N/A,#N/A,TRUE,"Simple Letter";#N/A,#N/A,TRUE,"Inside";#N/A,#N/A,TRUE,"Contents";#N/A,#N/A,TRUE,"Basis";#N/A,#N/A,TRUE,"Inclusions";#N/A,#N/A,TRUE,"Exclusions";#N/A,#N/A,TRUE,"Areas";#N/A,#N/A,TRUE,"Summary";#N/A,#N/A,TRUE,"Detail"}</definedName>
    <definedName name="_____tem1" localSheetId="11" hidden="1">{#N/A,#N/A,TRUE,"Front";#N/A,#N/A,TRUE,"Simple Letter";#N/A,#N/A,TRUE,"Inside";#N/A,#N/A,TRUE,"Contents";#N/A,#N/A,TRUE,"Basis";#N/A,#N/A,TRUE,"Inclusions";#N/A,#N/A,TRUE,"Exclusions";#N/A,#N/A,TRUE,"Areas";#N/A,#N/A,TRUE,"Summary";#N/A,#N/A,TRUE,"Detail"}</definedName>
    <definedName name="_____tem1" localSheetId="8" hidden="1">{#N/A,#N/A,TRUE,"Front";#N/A,#N/A,TRUE,"Simple Letter";#N/A,#N/A,TRUE,"Inside";#N/A,#N/A,TRUE,"Contents";#N/A,#N/A,TRUE,"Basis";#N/A,#N/A,TRUE,"Inclusions";#N/A,#N/A,TRUE,"Exclusions";#N/A,#N/A,TRUE,"Areas";#N/A,#N/A,TRUE,"Summary";#N/A,#N/A,TRUE,"Detail"}</definedName>
    <definedName name="_____tem1" localSheetId="14" hidden="1">{#N/A,#N/A,TRUE,"Front";#N/A,#N/A,TRUE,"Simple Letter";#N/A,#N/A,TRUE,"Inside";#N/A,#N/A,TRUE,"Contents";#N/A,#N/A,TRUE,"Basis";#N/A,#N/A,TRUE,"Inclusions";#N/A,#N/A,TRUE,"Exclusions";#N/A,#N/A,TRUE,"Areas";#N/A,#N/A,TRUE,"Summary";#N/A,#N/A,TRUE,"Detail"}</definedName>
    <definedName name="_____tem1" localSheetId="21" hidden="1">{#N/A,#N/A,TRUE,"Front";#N/A,#N/A,TRUE,"Simple Letter";#N/A,#N/A,TRUE,"Inside";#N/A,#N/A,TRUE,"Contents";#N/A,#N/A,TRUE,"Basis";#N/A,#N/A,TRUE,"Inclusions";#N/A,#N/A,TRUE,"Exclusions";#N/A,#N/A,TRUE,"Areas";#N/A,#N/A,TRUE,"Summary";#N/A,#N/A,TRUE,"Detail"}</definedName>
    <definedName name="_____tem1" localSheetId="22" hidden="1">{#N/A,#N/A,TRUE,"Front";#N/A,#N/A,TRUE,"Simple Letter";#N/A,#N/A,TRUE,"Inside";#N/A,#N/A,TRUE,"Contents";#N/A,#N/A,TRUE,"Basis";#N/A,#N/A,TRUE,"Inclusions";#N/A,#N/A,TRUE,"Exclusions";#N/A,#N/A,TRUE,"Areas";#N/A,#N/A,TRUE,"Summary";#N/A,#N/A,TRUE,"Detail"}</definedName>
    <definedName name="_____tem1" localSheetId="3" hidden="1">{#N/A,#N/A,TRUE,"Front";#N/A,#N/A,TRUE,"Simple Letter";#N/A,#N/A,TRUE,"Inside";#N/A,#N/A,TRUE,"Contents";#N/A,#N/A,TRUE,"Basis";#N/A,#N/A,TRUE,"Inclusions";#N/A,#N/A,TRUE,"Exclusions";#N/A,#N/A,TRUE,"Areas";#N/A,#N/A,TRUE,"Summary";#N/A,#N/A,TRUE,"Detail"}</definedName>
    <definedName name="_____tem1" localSheetId="12" hidden="1">{#N/A,#N/A,TRUE,"Front";#N/A,#N/A,TRUE,"Simple Letter";#N/A,#N/A,TRUE,"Inside";#N/A,#N/A,TRUE,"Contents";#N/A,#N/A,TRUE,"Basis";#N/A,#N/A,TRUE,"Inclusions";#N/A,#N/A,TRUE,"Exclusions";#N/A,#N/A,TRUE,"Areas";#N/A,#N/A,TRUE,"Summary";#N/A,#N/A,TRUE,"Detail"}</definedName>
    <definedName name="_____tem1" localSheetId="9" hidden="1">{#N/A,#N/A,TRUE,"Front";#N/A,#N/A,TRUE,"Simple Letter";#N/A,#N/A,TRUE,"Inside";#N/A,#N/A,TRUE,"Contents";#N/A,#N/A,TRUE,"Basis";#N/A,#N/A,TRUE,"Inclusions";#N/A,#N/A,TRUE,"Exclusions";#N/A,#N/A,TRUE,"Areas";#N/A,#N/A,TRUE,"Summary";#N/A,#N/A,TRUE,"Detail"}</definedName>
    <definedName name="_____tem1" localSheetId="6" hidden="1">{#N/A,#N/A,TRUE,"Front";#N/A,#N/A,TRUE,"Simple Letter";#N/A,#N/A,TRUE,"Inside";#N/A,#N/A,TRUE,"Contents";#N/A,#N/A,TRUE,"Basis";#N/A,#N/A,TRUE,"Inclusions";#N/A,#N/A,TRUE,"Exclusions";#N/A,#N/A,TRUE,"Areas";#N/A,#N/A,TRUE,"Summary";#N/A,#N/A,TRUE,"Detail"}</definedName>
    <definedName name="_____tem1" localSheetId="23" hidden="1">{#N/A,#N/A,TRUE,"Front";#N/A,#N/A,TRUE,"Simple Letter";#N/A,#N/A,TRUE,"Inside";#N/A,#N/A,TRUE,"Contents";#N/A,#N/A,TRUE,"Basis";#N/A,#N/A,TRUE,"Inclusions";#N/A,#N/A,TRUE,"Exclusions";#N/A,#N/A,TRUE,"Areas";#N/A,#N/A,TRUE,"Summary";#N/A,#N/A,TRUE,"Detail"}</definedName>
    <definedName name="_____tem1" localSheetId="24" hidden="1">{#N/A,#N/A,TRUE,"Front";#N/A,#N/A,TRUE,"Simple Letter";#N/A,#N/A,TRUE,"Inside";#N/A,#N/A,TRUE,"Contents";#N/A,#N/A,TRUE,"Basis";#N/A,#N/A,TRUE,"Inclusions";#N/A,#N/A,TRUE,"Exclusions";#N/A,#N/A,TRUE,"Areas";#N/A,#N/A,TRUE,"Summary";#N/A,#N/A,TRUE,"Detail"}</definedName>
    <definedName name="_____tem1" hidden="1">{#N/A,#N/A,TRUE,"Front";#N/A,#N/A,TRUE,"Simple Letter";#N/A,#N/A,TRUE,"Inside";#N/A,#N/A,TRUE,"Contents";#N/A,#N/A,TRUE,"Basis";#N/A,#N/A,TRUE,"Inclusions";#N/A,#N/A,TRUE,"Exclusions";#N/A,#N/A,TRUE,"Areas";#N/A,#N/A,TRUE,"Summary";#N/A,#N/A,TRUE,"Detail"}</definedName>
    <definedName name="_____tm3" localSheetId="4" hidden="1">{#N/A,#N/A,TRUE,"Front";#N/A,#N/A,TRUE,"Simple Letter";#N/A,#N/A,TRUE,"Inside";#N/A,#N/A,TRUE,"Contents";#N/A,#N/A,TRUE,"Basis";#N/A,#N/A,TRUE,"Inclusions";#N/A,#N/A,TRUE,"Exclusions";#N/A,#N/A,TRUE,"Areas";#N/A,#N/A,TRUE,"Summary";#N/A,#N/A,TRUE,"Detail"}</definedName>
    <definedName name="_____tm3" localSheetId="7" hidden="1">{#N/A,#N/A,TRUE,"Front";#N/A,#N/A,TRUE,"Simple Letter";#N/A,#N/A,TRUE,"Inside";#N/A,#N/A,TRUE,"Contents";#N/A,#N/A,TRUE,"Basis";#N/A,#N/A,TRUE,"Inclusions";#N/A,#N/A,TRUE,"Exclusions";#N/A,#N/A,TRUE,"Areas";#N/A,#N/A,TRUE,"Summary";#N/A,#N/A,TRUE,"Detail"}</definedName>
    <definedName name="_____tm3" localSheetId="10" hidden="1">{#N/A,#N/A,TRUE,"Front";#N/A,#N/A,TRUE,"Simple Letter";#N/A,#N/A,TRUE,"Inside";#N/A,#N/A,TRUE,"Contents";#N/A,#N/A,TRUE,"Basis";#N/A,#N/A,TRUE,"Inclusions";#N/A,#N/A,TRUE,"Exclusions";#N/A,#N/A,TRUE,"Areas";#N/A,#N/A,TRUE,"Summary";#N/A,#N/A,TRUE,"Detail"}</definedName>
    <definedName name="_____tm3" localSheetId="13" hidden="1">{#N/A,#N/A,TRUE,"Front";#N/A,#N/A,TRUE,"Simple Letter";#N/A,#N/A,TRUE,"Inside";#N/A,#N/A,TRUE,"Contents";#N/A,#N/A,TRUE,"Basis";#N/A,#N/A,TRUE,"Inclusions";#N/A,#N/A,TRUE,"Exclusions";#N/A,#N/A,TRUE,"Areas";#N/A,#N/A,TRUE,"Summary";#N/A,#N/A,TRUE,"Detail"}</definedName>
    <definedName name="_____tm3" localSheetId="5" hidden="1">{#N/A,#N/A,TRUE,"Front";#N/A,#N/A,TRUE,"Simple Letter";#N/A,#N/A,TRUE,"Inside";#N/A,#N/A,TRUE,"Contents";#N/A,#N/A,TRUE,"Basis";#N/A,#N/A,TRUE,"Inclusions";#N/A,#N/A,TRUE,"Exclusions";#N/A,#N/A,TRUE,"Areas";#N/A,#N/A,TRUE,"Summary";#N/A,#N/A,TRUE,"Detail"}</definedName>
    <definedName name="_____tm3" localSheetId="11" hidden="1">{#N/A,#N/A,TRUE,"Front";#N/A,#N/A,TRUE,"Simple Letter";#N/A,#N/A,TRUE,"Inside";#N/A,#N/A,TRUE,"Contents";#N/A,#N/A,TRUE,"Basis";#N/A,#N/A,TRUE,"Inclusions";#N/A,#N/A,TRUE,"Exclusions";#N/A,#N/A,TRUE,"Areas";#N/A,#N/A,TRUE,"Summary";#N/A,#N/A,TRUE,"Detail"}</definedName>
    <definedName name="_____tm3" localSheetId="8" hidden="1">{#N/A,#N/A,TRUE,"Front";#N/A,#N/A,TRUE,"Simple Letter";#N/A,#N/A,TRUE,"Inside";#N/A,#N/A,TRUE,"Contents";#N/A,#N/A,TRUE,"Basis";#N/A,#N/A,TRUE,"Inclusions";#N/A,#N/A,TRUE,"Exclusions";#N/A,#N/A,TRUE,"Areas";#N/A,#N/A,TRUE,"Summary";#N/A,#N/A,TRUE,"Detail"}</definedName>
    <definedName name="_____tm3" localSheetId="14" hidden="1">{#N/A,#N/A,TRUE,"Front";#N/A,#N/A,TRUE,"Simple Letter";#N/A,#N/A,TRUE,"Inside";#N/A,#N/A,TRUE,"Contents";#N/A,#N/A,TRUE,"Basis";#N/A,#N/A,TRUE,"Inclusions";#N/A,#N/A,TRUE,"Exclusions";#N/A,#N/A,TRUE,"Areas";#N/A,#N/A,TRUE,"Summary";#N/A,#N/A,TRUE,"Detail"}</definedName>
    <definedName name="_____tm3" localSheetId="21" hidden="1">{#N/A,#N/A,TRUE,"Front";#N/A,#N/A,TRUE,"Simple Letter";#N/A,#N/A,TRUE,"Inside";#N/A,#N/A,TRUE,"Contents";#N/A,#N/A,TRUE,"Basis";#N/A,#N/A,TRUE,"Inclusions";#N/A,#N/A,TRUE,"Exclusions";#N/A,#N/A,TRUE,"Areas";#N/A,#N/A,TRUE,"Summary";#N/A,#N/A,TRUE,"Detail"}</definedName>
    <definedName name="_____tm3" localSheetId="22" hidden="1">{#N/A,#N/A,TRUE,"Front";#N/A,#N/A,TRUE,"Simple Letter";#N/A,#N/A,TRUE,"Inside";#N/A,#N/A,TRUE,"Contents";#N/A,#N/A,TRUE,"Basis";#N/A,#N/A,TRUE,"Inclusions";#N/A,#N/A,TRUE,"Exclusions";#N/A,#N/A,TRUE,"Areas";#N/A,#N/A,TRUE,"Summary";#N/A,#N/A,TRUE,"Detail"}</definedName>
    <definedName name="_____tm3" localSheetId="3" hidden="1">{#N/A,#N/A,TRUE,"Front";#N/A,#N/A,TRUE,"Simple Letter";#N/A,#N/A,TRUE,"Inside";#N/A,#N/A,TRUE,"Contents";#N/A,#N/A,TRUE,"Basis";#N/A,#N/A,TRUE,"Inclusions";#N/A,#N/A,TRUE,"Exclusions";#N/A,#N/A,TRUE,"Areas";#N/A,#N/A,TRUE,"Summary";#N/A,#N/A,TRUE,"Detail"}</definedName>
    <definedName name="_____tm3" localSheetId="12" hidden="1">{#N/A,#N/A,TRUE,"Front";#N/A,#N/A,TRUE,"Simple Letter";#N/A,#N/A,TRUE,"Inside";#N/A,#N/A,TRUE,"Contents";#N/A,#N/A,TRUE,"Basis";#N/A,#N/A,TRUE,"Inclusions";#N/A,#N/A,TRUE,"Exclusions";#N/A,#N/A,TRUE,"Areas";#N/A,#N/A,TRUE,"Summary";#N/A,#N/A,TRUE,"Detail"}</definedName>
    <definedName name="_____tm3" localSheetId="9" hidden="1">{#N/A,#N/A,TRUE,"Front";#N/A,#N/A,TRUE,"Simple Letter";#N/A,#N/A,TRUE,"Inside";#N/A,#N/A,TRUE,"Contents";#N/A,#N/A,TRUE,"Basis";#N/A,#N/A,TRUE,"Inclusions";#N/A,#N/A,TRUE,"Exclusions";#N/A,#N/A,TRUE,"Areas";#N/A,#N/A,TRUE,"Summary";#N/A,#N/A,TRUE,"Detail"}</definedName>
    <definedName name="_____tm3" localSheetId="6" hidden="1">{#N/A,#N/A,TRUE,"Front";#N/A,#N/A,TRUE,"Simple Letter";#N/A,#N/A,TRUE,"Inside";#N/A,#N/A,TRUE,"Contents";#N/A,#N/A,TRUE,"Basis";#N/A,#N/A,TRUE,"Inclusions";#N/A,#N/A,TRUE,"Exclusions";#N/A,#N/A,TRUE,"Areas";#N/A,#N/A,TRUE,"Summary";#N/A,#N/A,TRUE,"Detail"}</definedName>
    <definedName name="_____tm3" localSheetId="23" hidden="1">{#N/A,#N/A,TRUE,"Front";#N/A,#N/A,TRUE,"Simple Letter";#N/A,#N/A,TRUE,"Inside";#N/A,#N/A,TRUE,"Contents";#N/A,#N/A,TRUE,"Basis";#N/A,#N/A,TRUE,"Inclusions";#N/A,#N/A,TRUE,"Exclusions";#N/A,#N/A,TRUE,"Areas";#N/A,#N/A,TRUE,"Summary";#N/A,#N/A,TRUE,"Detail"}</definedName>
    <definedName name="_____tm3" localSheetId="24" hidden="1">{#N/A,#N/A,TRUE,"Front";#N/A,#N/A,TRUE,"Simple Letter";#N/A,#N/A,TRUE,"Inside";#N/A,#N/A,TRUE,"Contents";#N/A,#N/A,TRUE,"Basis";#N/A,#N/A,TRUE,"Inclusions";#N/A,#N/A,TRUE,"Exclusions";#N/A,#N/A,TRUE,"Areas";#N/A,#N/A,TRUE,"Summary";#N/A,#N/A,TRUE,"Detail"}</definedName>
    <definedName name="_____tm3" hidden="1">{#N/A,#N/A,TRUE,"Front";#N/A,#N/A,TRUE,"Simple Letter";#N/A,#N/A,TRUE,"Inside";#N/A,#N/A,TRUE,"Contents";#N/A,#N/A,TRUE,"Basis";#N/A,#N/A,TRUE,"Inclusions";#N/A,#N/A,TRUE,"Exclusions";#N/A,#N/A,TRUE,"Areas";#N/A,#N/A,TRUE,"Summary";#N/A,#N/A,TRUE,"Detail"}</definedName>
    <definedName name="____ans987" localSheetId="4" hidden="1">{#N/A,#N/A,FALSE,"VARIATIONS";#N/A,#N/A,FALSE,"BUDGET";#N/A,#N/A,FALSE,"CIVIL QNTY VAR";#N/A,#N/A,FALSE,"SUMMARY";#N/A,#N/A,FALSE,"MATERIAL VAR"}</definedName>
    <definedName name="____ans987" localSheetId="7" hidden="1">{#N/A,#N/A,FALSE,"VARIATIONS";#N/A,#N/A,FALSE,"BUDGET";#N/A,#N/A,FALSE,"CIVIL QNTY VAR";#N/A,#N/A,FALSE,"SUMMARY";#N/A,#N/A,FALSE,"MATERIAL VAR"}</definedName>
    <definedName name="____ans987" localSheetId="10" hidden="1">{#N/A,#N/A,FALSE,"VARIATIONS";#N/A,#N/A,FALSE,"BUDGET";#N/A,#N/A,FALSE,"CIVIL QNTY VAR";#N/A,#N/A,FALSE,"SUMMARY";#N/A,#N/A,FALSE,"MATERIAL VAR"}</definedName>
    <definedName name="____ans987" localSheetId="13" hidden="1">{#N/A,#N/A,FALSE,"VARIATIONS";#N/A,#N/A,FALSE,"BUDGET";#N/A,#N/A,FALSE,"CIVIL QNTY VAR";#N/A,#N/A,FALSE,"SUMMARY";#N/A,#N/A,FALSE,"MATERIAL VAR"}</definedName>
    <definedName name="____ans987" localSheetId="5" hidden="1">{#N/A,#N/A,FALSE,"VARIATIONS";#N/A,#N/A,FALSE,"BUDGET";#N/A,#N/A,FALSE,"CIVIL QNTY VAR";#N/A,#N/A,FALSE,"SUMMARY";#N/A,#N/A,FALSE,"MATERIAL VAR"}</definedName>
    <definedName name="____ans987" localSheetId="11" hidden="1">{#N/A,#N/A,FALSE,"VARIATIONS";#N/A,#N/A,FALSE,"BUDGET";#N/A,#N/A,FALSE,"CIVIL QNTY VAR";#N/A,#N/A,FALSE,"SUMMARY";#N/A,#N/A,FALSE,"MATERIAL VAR"}</definedName>
    <definedName name="____ans987" localSheetId="8" hidden="1">{#N/A,#N/A,FALSE,"VARIATIONS";#N/A,#N/A,FALSE,"BUDGET";#N/A,#N/A,FALSE,"CIVIL QNTY VAR";#N/A,#N/A,FALSE,"SUMMARY";#N/A,#N/A,FALSE,"MATERIAL VAR"}</definedName>
    <definedName name="____ans987" localSheetId="14" hidden="1">{#N/A,#N/A,FALSE,"VARIATIONS";#N/A,#N/A,FALSE,"BUDGET";#N/A,#N/A,FALSE,"CIVIL QNTY VAR";#N/A,#N/A,FALSE,"SUMMARY";#N/A,#N/A,FALSE,"MATERIAL VAR"}</definedName>
    <definedName name="____ans987" localSheetId="21" hidden="1">{#N/A,#N/A,FALSE,"VARIATIONS";#N/A,#N/A,FALSE,"BUDGET";#N/A,#N/A,FALSE,"CIVIL QNTY VAR";#N/A,#N/A,FALSE,"SUMMARY";#N/A,#N/A,FALSE,"MATERIAL VAR"}</definedName>
    <definedName name="____ans987" localSheetId="22" hidden="1">{#N/A,#N/A,FALSE,"VARIATIONS";#N/A,#N/A,FALSE,"BUDGET";#N/A,#N/A,FALSE,"CIVIL QNTY VAR";#N/A,#N/A,FALSE,"SUMMARY";#N/A,#N/A,FALSE,"MATERIAL VAR"}</definedName>
    <definedName name="____ans987" localSheetId="3" hidden="1">{#N/A,#N/A,FALSE,"VARIATIONS";#N/A,#N/A,FALSE,"BUDGET";#N/A,#N/A,FALSE,"CIVIL QNTY VAR";#N/A,#N/A,FALSE,"SUMMARY";#N/A,#N/A,FALSE,"MATERIAL VAR"}</definedName>
    <definedName name="____ans987" localSheetId="12" hidden="1">{#N/A,#N/A,FALSE,"VARIATIONS";#N/A,#N/A,FALSE,"BUDGET";#N/A,#N/A,FALSE,"CIVIL QNTY VAR";#N/A,#N/A,FALSE,"SUMMARY";#N/A,#N/A,FALSE,"MATERIAL VAR"}</definedName>
    <definedName name="____ans987" localSheetId="9" hidden="1">{#N/A,#N/A,FALSE,"VARIATIONS";#N/A,#N/A,FALSE,"BUDGET";#N/A,#N/A,FALSE,"CIVIL QNTY VAR";#N/A,#N/A,FALSE,"SUMMARY";#N/A,#N/A,FALSE,"MATERIAL VAR"}</definedName>
    <definedName name="____ans987" localSheetId="6" hidden="1">{#N/A,#N/A,FALSE,"VARIATIONS";#N/A,#N/A,FALSE,"BUDGET";#N/A,#N/A,FALSE,"CIVIL QNTY VAR";#N/A,#N/A,FALSE,"SUMMARY";#N/A,#N/A,FALSE,"MATERIAL VAR"}</definedName>
    <definedName name="____ans987" localSheetId="23" hidden="1">{#N/A,#N/A,FALSE,"VARIATIONS";#N/A,#N/A,FALSE,"BUDGET";#N/A,#N/A,FALSE,"CIVIL QNTY VAR";#N/A,#N/A,FALSE,"SUMMARY";#N/A,#N/A,FALSE,"MATERIAL VAR"}</definedName>
    <definedName name="____ans987" localSheetId="24" hidden="1">{#N/A,#N/A,FALSE,"VARIATIONS";#N/A,#N/A,FALSE,"BUDGET";#N/A,#N/A,FALSE,"CIVIL QNTY VAR";#N/A,#N/A,FALSE,"SUMMARY";#N/A,#N/A,FALSE,"MATERIAL VAR"}</definedName>
    <definedName name="____ans987" hidden="1">{#N/A,#N/A,FALSE,"VARIATIONS";#N/A,#N/A,FALSE,"BUDGET";#N/A,#N/A,FALSE,"CIVIL QNTY VAR";#N/A,#N/A,FALSE,"SUMMARY";#N/A,#N/A,FALSE,"MATERIAL VAR"}</definedName>
    <definedName name="____cat12" localSheetId="4" hidden="1">{#N/A,#N/A,TRUE,"Front";#N/A,#N/A,TRUE,"Simple Letter";#N/A,#N/A,TRUE,"Inside";#N/A,#N/A,TRUE,"Contents";#N/A,#N/A,TRUE,"Basis";#N/A,#N/A,TRUE,"Inclusions";#N/A,#N/A,TRUE,"Exclusions";#N/A,#N/A,TRUE,"Areas";#N/A,#N/A,TRUE,"Summary";#N/A,#N/A,TRUE,"Detail"}</definedName>
    <definedName name="____cat12" localSheetId="7" hidden="1">{#N/A,#N/A,TRUE,"Front";#N/A,#N/A,TRUE,"Simple Letter";#N/A,#N/A,TRUE,"Inside";#N/A,#N/A,TRUE,"Contents";#N/A,#N/A,TRUE,"Basis";#N/A,#N/A,TRUE,"Inclusions";#N/A,#N/A,TRUE,"Exclusions";#N/A,#N/A,TRUE,"Areas";#N/A,#N/A,TRUE,"Summary";#N/A,#N/A,TRUE,"Detail"}</definedName>
    <definedName name="____cat12" localSheetId="10" hidden="1">{#N/A,#N/A,TRUE,"Front";#N/A,#N/A,TRUE,"Simple Letter";#N/A,#N/A,TRUE,"Inside";#N/A,#N/A,TRUE,"Contents";#N/A,#N/A,TRUE,"Basis";#N/A,#N/A,TRUE,"Inclusions";#N/A,#N/A,TRUE,"Exclusions";#N/A,#N/A,TRUE,"Areas";#N/A,#N/A,TRUE,"Summary";#N/A,#N/A,TRUE,"Detail"}</definedName>
    <definedName name="____cat12" localSheetId="13" hidden="1">{#N/A,#N/A,TRUE,"Front";#N/A,#N/A,TRUE,"Simple Letter";#N/A,#N/A,TRUE,"Inside";#N/A,#N/A,TRUE,"Contents";#N/A,#N/A,TRUE,"Basis";#N/A,#N/A,TRUE,"Inclusions";#N/A,#N/A,TRUE,"Exclusions";#N/A,#N/A,TRUE,"Areas";#N/A,#N/A,TRUE,"Summary";#N/A,#N/A,TRUE,"Detail"}</definedName>
    <definedName name="____cat12" localSheetId="5" hidden="1">{#N/A,#N/A,TRUE,"Front";#N/A,#N/A,TRUE,"Simple Letter";#N/A,#N/A,TRUE,"Inside";#N/A,#N/A,TRUE,"Contents";#N/A,#N/A,TRUE,"Basis";#N/A,#N/A,TRUE,"Inclusions";#N/A,#N/A,TRUE,"Exclusions";#N/A,#N/A,TRUE,"Areas";#N/A,#N/A,TRUE,"Summary";#N/A,#N/A,TRUE,"Detail"}</definedName>
    <definedName name="____cat12" localSheetId="11" hidden="1">{#N/A,#N/A,TRUE,"Front";#N/A,#N/A,TRUE,"Simple Letter";#N/A,#N/A,TRUE,"Inside";#N/A,#N/A,TRUE,"Contents";#N/A,#N/A,TRUE,"Basis";#N/A,#N/A,TRUE,"Inclusions";#N/A,#N/A,TRUE,"Exclusions";#N/A,#N/A,TRUE,"Areas";#N/A,#N/A,TRUE,"Summary";#N/A,#N/A,TRUE,"Detail"}</definedName>
    <definedName name="____cat12" localSheetId="8" hidden="1">{#N/A,#N/A,TRUE,"Front";#N/A,#N/A,TRUE,"Simple Letter";#N/A,#N/A,TRUE,"Inside";#N/A,#N/A,TRUE,"Contents";#N/A,#N/A,TRUE,"Basis";#N/A,#N/A,TRUE,"Inclusions";#N/A,#N/A,TRUE,"Exclusions";#N/A,#N/A,TRUE,"Areas";#N/A,#N/A,TRUE,"Summary";#N/A,#N/A,TRUE,"Detail"}</definedName>
    <definedName name="____cat12" localSheetId="14" hidden="1">{#N/A,#N/A,TRUE,"Front";#N/A,#N/A,TRUE,"Simple Letter";#N/A,#N/A,TRUE,"Inside";#N/A,#N/A,TRUE,"Contents";#N/A,#N/A,TRUE,"Basis";#N/A,#N/A,TRUE,"Inclusions";#N/A,#N/A,TRUE,"Exclusions";#N/A,#N/A,TRUE,"Areas";#N/A,#N/A,TRUE,"Summary";#N/A,#N/A,TRUE,"Detail"}</definedName>
    <definedName name="____cat12" localSheetId="21" hidden="1">{#N/A,#N/A,TRUE,"Front";#N/A,#N/A,TRUE,"Simple Letter";#N/A,#N/A,TRUE,"Inside";#N/A,#N/A,TRUE,"Contents";#N/A,#N/A,TRUE,"Basis";#N/A,#N/A,TRUE,"Inclusions";#N/A,#N/A,TRUE,"Exclusions";#N/A,#N/A,TRUE,"Areas";#N/A,#N/A,TRUE,"Summary";#N/A,#N/A,TRUE,"Detail"}</definedName>
    <definedName name="____cat12" localSheetId="22" hidden="1">{#N/A,#N/A,TRUE,"Front";#N/A,#N/A,TRUE,"Simple Letter";#N/A,#N/A,TRUE,"Inside";#N/A,#N/A,TRUE,"Contents";#N/A,#N/A,TRUE,"Basis";#N/A,#N/A,TRUE,"Inclusions";#N/A,#N/A,TRUE,"Exclusions";#N/A,#N/A,TRUE,"Areas";#N/A,#N/A,TRUE,"Summary";#N/A,#N/A,TRUE,"Detail"}</definedName>
    <definedName name="____cat12" localSheetId="3" hidden="1">{#N/A,#N/A,TRUE,"Front";#N/A,#N/A,TRUE,"Simple Letter";#N/A,#N/A,TRUE,"Inside";#N/A,#N/A,TRUE,"Contents";#N/A,#N/A,TRUE,"Basis";#N/A,#N/A,TRUE,"Inclusions";#N/A,#N/A,TRUE,"Exclusions";#N/A,#N/A,TRUE,"Areas";#N/A,#N/A,TRUE,"Summary";#N/A,#N/A,TRUE,"Detail"}</definedName>
    <definedName name="____cat12" localSheetId="12" hidden="1">{#N/A,#N/A,TRUE,"Front";#N/A,#N/A,TRUE,"Simple Letter";#N/A,#N/A,TRUE,"Inside";#N/A,#N/A,TRUE,"Contents";#N/A,#N/A,TRUE,"Basis";#N/A,#N/A,TRUE,"Inclusions";#N/A,#N/A,TRUE,"Exclusions";#N/A,#N/A,TRUE,"Areas";#N/A,#N/A,TRUE,"Summary";#N/A,#N/A,TRUE,"Detail"}</definedName>
    <definedName name="____cat12" localSheetId="9" hidden="1">{#N/A,#N/A,TRUE,"Front";#N/A,#N/A,TRUE,"Simple Letter";#N/A,#N/A,TRUE,"Inside";#N/A,#N/A,TRUE,"Contents";#N/A,#N/A,TRUE,"Basis";#N/A,#N/A,TRUE,"Inclusions";#N/A,#N/A,TRUE,"Exclusions";#N/A,#N/A,TRUE,"Areas";#N/A,#N/A,TRUE,"Summary";#N/A,#N/A,TRUE,"Detail"}</definedName>
    <definedName name="____cat12" localSheetId="6" hidden="1">{#N/A,#N/A,TRUE,"Front";#N/A,#N/A,TRUE,"Simple Letter";#N/A,#N/A,TRUE,"Inside";#N/A,#N/A,TRUE,"Contents";#N/A,#N/A,TRUE,"Basis";#N/A,#N/A,TRUE,"Inclusions";#N/A,#N/A,TRUE,"Exclusions";#N/A,#N/A,TRUE,"Areas";#N/A,#N/A,TRUE,"Summary";#N/A,#N/A,TRUE,"Detail"}</definedName>
    <definedName name="____cat12" localSheetId="23" hidden="1">{#N/A,#N/A,TRUE,"Front";#N/A,#N/A,TRUE,"Simple Letter";#N/A,#N/A,TRUE,"Inside";#N/A,#N/A,TRUE,"Contents";#N/A,#N/A,TRUE,"Basis";#N/A,#N/A,TRUE,"Inclusions";#N/A,#N/A,TRUE,"Exclusions";#N/A,#N/A,TRUE,"Areas";#N/A,#N/A,TRUE,"Summary";#N/A,#N/A,TRUE,"Detail"}</definedName>
    <definedName name="____cat12" localSheetId="24" hidden="1">{#N/A,#N/A,TRUE,"Front";#N/A,#N/A,TRUE,"Simple Letter";#N/A,#N/A,TRUE,"Inside";#N/A,#N/A,TRUE,"Contents";#N/A,#N/A,TRUE,"Basis";#N/A,#N/A,TRUE,"Inclusions";#N/A,#N/A,TRUE,"Exclusions";#N/A,#N/A,TRUE,"Areas";#N/A,#N/A,TRUE,"Summary";#N/A,#N/A,TRUE,"Detail"}</definedName>
    <definedName name="____cat12" hidden="1">{#N/A,#N/A,TRUE,"Front";#N/A,#N/A,TRUE,"Simple Letter";#N/A,#N/A,TRUE,"Inside";#N/A,#N/A,TRUE,"Contents";#N/A,#N/A,TRUE,"Basis";#N/A,#N/A,TRUE,"Inclusions";#N/A,#N/A,TRUE,"Exclusions";#N/A,#N/A,TRUE,"Areas";#N/A,#N/A,TRUE,"Summary";#N/A,#N/A,TRUE,"Detail"}</definedName>
    <definedName name="____d1" localSheetId="4" hidden="1">{#N/A,#N/A,FALSE,"VARIATIONS";#N/A,#N/A,FALSE,"BUDGET";#N/A,#N/A,FALSE,"CIVIL QNTY VAR";#N/A,#N/A,FALSE,"SUMMARY";#N/A,#N/A,FALSE,"MATERIAL VAR"}</definedName>
    <definedName name="____d1" localSheetId="7" hidden="1">{#N/A,#N/A,FALSE,"VARIATIONS";#N/A,#N/A,FALSE,"BUDGET";#N/A,#N/A,FALSE,"CIVIL QNTY VAR";#N/A,#N/A,FALSE,"SUMMARY";#N/A,#N/A,FALSE,"MATERIAL VAR"}</definedName>
    <definedName name="____d1" localSheetId="10" hidden="1">{#N/A,#N/A,FALSE,"VARIATIONS";#N/A,#N/A,FALSE,"BUDGET";#N/A,#N/A,FALSE,"CIVIL QNTY VAR";#N/A,#N/A,FALSE,"SUMMARY";#N/A,#N/A,FALSE,"MATERIAL VAR"}</definedName>
    <definedName name="____d1" localSheetId="13" hidden="1">{#N/A,#N/A,FALSE,"VARIATIONS";#N/A,#N/A,FALSE,"BUDGET";#N/A,#N/A,FALSE,"CIVIL QNTY VAR";#N/A,#N/A,FALSE,"SUMMARY";#N/A,#N/A,FALSE,"MATERIAL VAR"}</definedName>
    <definedName name="____d1" localSheetId="5" hidden="1">{#N/A,#N/A,FALSE,"VARIATIONS";#N/A,#N/A,FALSE,"BUDGET";#N/A,#N/A,FALSE,"CIVIL QNTY VAR";#N/A,#N/A,FALSE,"SUMMARY";#N/A,#N/A,FALSE,"MATERIAL VAR"}</definedName>
    <definedName name="____d1" localSheetId="11" hidden="1">{#N/A,#N/A,FALSE,"VARIATIONS";#N/A,#N/A,FALSE,"BUDGET";#N/A,#N/A,FALSE,"CIVIL QNTY VAR";#N/A,#N/A,FALSE,"SUMMARY";#N/A,#N/A,FALSE,"MATERIAL VAR"}</definedName>
    <definedName name="____d1" localSheetId="8" hidden="1">{#N/A,#N/A,FALSE,"VARIATIONS";#N/A,#N/A,FALSE,"BUDGET";#N/A,#N/A,FALSE,"CIVIL QNTY VAR";#N/A,#N/A,FALSE,"SUMMARY";#N/A,#N/A,FALSE,"MATERIAL VAR"}</definedName>
    <definedName name="____d1" localSheetId="14" hidden="1">{#N/A,#N/A,FALSE,"VARIATIONS";#N/A,#N/A,FALSE,"BUDGET";#N/A,#N/A,FALSE,"CIVIL QNTY VAR";#N/A,#N/A,FALSE,"SUMMARY";#N/A,#N/A,FALSE,"MATERIAL VAR"}</definedName>
    <definedName name="____d1" localSheetId="21" hidden="1">{#N/A,#N/A,FALSE,"VARIATIONS";#N/A,#N/A,FALSE,"BUDGET";#N/A,#N/A,FALSE,"CIVIL QNTY VAR";#N/A,#N/A,FALSE,"SUMMARY";#N/A,#N/A,FALSE,"MATERIAL VAR"}</definedName>
    <definedName name="____d1" localSheetId="22" hidden="1">{#N/A,#N/A,FALSE,"VARIATIONS";#N/A,#N/A,FALSE,"BUDGET";#N/A,#N/A,FALSE,"CIVIL QNTY VAR";#N/A,#N/A,FALSE,"SUMMARY";#N/A,#N/A,FALSE,"MATERIAL VAR"}</definedName>
    <definedName name="____d1" localSheetId="3" hidden="1">{#N/A,#N/A,FALSE,"VARIATIONS";#N/A,#N/A,FALSE,"BUDGET";#N/A,#N/A,FALSE,"CIVIL QNTY VAR";#N/A,#N/A,FALSE,"SUMMARY";#N/A,#N/A,FALSE,"MATERIAL VAR"}</definedName>
    <definedName name="____d1" localSheetId="12" hidden="1">{#N/A,#N/A,FALSE,"VARIATIONS";#N/A,#N/A,FALSE,"BUDGET";#N/A,#N/A,FALSE,"CIVIL QNTY VAR";#N/A,#N/A,FALSE,"SUMMARY";#N/A,#N/A,FALSE,"MATERIAL VAR"}</definedName>
    <definedName name="____d1" localSheetId="9" hidden="1">{#N/A,#N/A,FALSE,"VARIATIONS";#N/A,#N/A,FALSE,"BUDGET";#N/A,#N/A,FALSE,"CIVIL QNTY VAR";#N/A,#N/A,FALSE,"SUMMARY";#N/A,#N/A,FALSE,"MATERIAL VAR"}</definedName>
    <definedName name="____d1" localSheetId="6" hidden="1">{#N/A,#N/A,FALSE,"VARIATIONS";#N/A,#N/A,FALSE,"BUDGET";#N/A,#N/A,FALSE,"CIVIL QNTY VAR";#N/A,#N/A,FALSE,"SUMMARY";#N/A,#N/A,FALSE,"MATERIAL VAR"}</definedName>
    <definedName name="____d1" localSheetId="23" hidden="1">{#N/A,#N/A,FALSE,"VARIATIONS";#N/A,#N/A,FALSE,"BUDGET";#N/A,#N/A,FALSE,"CIVIL QNTY VAR";#N/A,#N/A,FALSE,"SUMMARY";#N/A,#N/A,FALSE,"MATERIAL VAR"}</definedName>
    <definedName name="____d1" localSheetId="24" hidden="1">{#N/A,#N/A,FALSE,"VARIATIONS";#N/A,#N/A,FALSE,"BUDGET";#N/A,#N/A,FALSE,"CIVIL QNTY VAR";#N/A,#N/A,FALSE,"SUMMARY";#N/A,#N/A,FALSE,"MATERIAL VAR"}</definedName>
    <definedName name="____d1" hidden="1">{#N/A,#N/A,FALSE,"VARIATIONS";#N/A,#N/A,FALSE,"BUDGET";#N/A,#N/A,FALSE,"CIVIL QNTY VAR";#N/A,#N/A,FALSE,"SUMMARY";#N/A,#N/A,FALSE,"MATERIAL VAR"}</definedName>
    <definedName name="____dcd3" localSheetId="4" hidden="1">{#N/A,#N/A,TRUE,"Front";#N/A,#N/A,TRUE,"Simple Letter";#N/A,#N/A,TRUE,"Inside";#N/A,#N/A,TRUE,"Contents";#N/A,#N/A,TRUE,"Basis";#N/A,#N/A,TRUE,"Inclusions";#N/A,#N/A,TRUE,"Exclusions";#N/A,#N/A,TRUE,"Areas";#N/A,#N/A,TRUE,"Summary";#N/A,#N/A,TRUE,"Detail"}</definedName>
    <definedName name="____dcd3" localSheetId="7" hidden="1">{#N/A,#N/A,TRUE,"Front";#N/A,#N/A,TRUE,"Simple Letter";#N/A,#N/A,TRUE,"Inside";#N/A,#N/A,TRUE,"Contents";#N/A,#N/A,TRUE,"Basis";#N/A,#N/A,TRUE,"Inclusions";#N/A,#N/A,TRUE,"Exclusions";#N/A,#N/A,TRUE,"Areas";#N/A,#N/A,TRUE,"Summary";#N/A,#N/A,TRUE,"Detail"}</definedName>
    <definedName name="____dcd3" localSheetId="10" hidden="1">{#N/A,#N/A,TRUE,"Front";#N/A,#N/A,TRUE,"Simple Letter";#N/A,#N/A,TRUE,"Inside";#N/A,#N/A,TRUE,"Contents";#N/A,#N/A,TRUE,"Basis";#N/A,#N/A,TRUE,"Inclusions";#N/A,#N/A,TRUE,"Exclusions";#N/A,#N/A,TRUE,"Areas";#N/A,#N/A,TRUE,"Summary";#N/A,#N/A,TRUE,"Detail"}</definedName>
    <definedName name="____dcd3" localSheetId="13" hidden="1">{#N/A,#N/A,TRUE,"Front";#N/A,#N/A,TRUE,"Simple Letter";#N/A,#N/A,TRUE,"Inside";#N/A,#N/A,TRUE,"Contents";#N/A,#N/A,TRUE,"Basis";#N/A,#N/A,TRUE,"Inclusions";#N/A,#N/A,TRUE,"Exclusions";#N/A,#N/A,TRUE,"Areas";#N/A,#N/A,TRUE,"Summary";#N/A,#N/A,TRUE,"Detail"}</definedName>
    <definedName name="____dcd3" localSheetId="5" hidden="1">{#N/A,#N/A,TRUE,"Front";#N/A,#N/A,TRUE,"Simple Letter";#N/A,#N/A,TRUE,"Inside";#N/A,#N/A,TRUE,"Contents";#N/A,#N/A,TRUE,"Basis";#N/A,#N/A,TRUE,"Inclusions";#N/A,#N/A,TRUE,"Exclusions";#N/A,#N/A,TRUE,"Areas";#N/A,#N/A,TRUE,"Summary";#N/A,#N/A,TRUE,"Detail"}</definedName>
    <definedName name="____dcd3" localSheetId="11" hidden="1">{#N/A,#N/A,TRUE,"Front";#N/A,#N/A,TRUE,"Simple Letter";#N/A,#N/A,TRUE,"Inside";#N/A,#N/A,TRUE,"Contents";#N/A,#N/A,TRUE,"Basis";#N/A,#N/A,TRUE,"Inclusions";#N/A,#N/A,TRUE,"Exclusions";#N/A,#N/A,TRUE,"Areas";#N/A,#N/A,TRUE,"Summary";#N/A,#N/A,TRUE,"Detail"}</definedName>
    <definedName name="____dcd3" localSheetId="8" hidden="1">{#N/A,#N/A,TRUE,"Front";#N/A,#N/A,TRUE,"Simple Letter";#N/A,#N/A,TRUE,"Inside";#N/A,#N/A,TRUE,"Contents";#N/A,#N/A,TRUE,"Basis";#N/A,#N/A,TRUE,"Inclusions";#N/A,#N/A,TRUE,"Exclusions";#N/A,#N/A,TRUE,"Areas";#N/A,#N/A,TRUE,"Summary";#N/A,#N/A,TRUE,"Detail"}</definedName>
    <definedName name="____dcd3" localSheetId="14" hidden="1">{#N/A,#N/A,TRUE,"Front";#N/A,#N/A,TRUE,"Simple Letter";#N/A,#N/A,TRUE,"Inside";#N/A,#N/A,TRUE,"Contents";#N/A,#N/A,TRUE,"Basis";#N/A,#N/A,TRUE,"Inclusions";#N/A,#N/A,TRUE,"Exclusions";#N/A,#N/A,TRUE,"Areas";#N/A,#N/A,TRUE,"Summary";#N/A,#N/A,TRUE,"Detail"}</definedName>
    <definedName name="____dcd3" localSheetId="21" hidden="1">{#N/A,#N/A,TRUE,"Front";#N/A,#N/A,TRUE,"Simple Letter";#N/A,#N/A,TRUE,"Inside";#N/A,#N/A,TRUE,"Contents";#N/A,#N/A,TRUE,"Basis";#N/A,#N/A,TRUE,"Inclusions";#N/A,#N/A,TRUE,"Exclusions";#N/A,#N/A,TRUE,"Areas";#N/A,#N/A,TRUE,"Summary";#N/A,#N/A,TRUE,"Detail"}</definedName>
    <definedName name="____dcd3" localSheetId="22" hidden="1">{#N/A,#N/A,TRUE,"Front";#N/A,#N/A,TRUE,"Simple Letter";#N/A,#N/A,TRUE,"Inside";#N/A,#N/A,TRUE,"Contents";#N/A,#N/A,TRUE,"Basis";#N/A,#N/A,TRUE,"Inclusions";#N/A,#N/A,TRUE,"Exclusions";#N/A,#N/A,TRUE,"Areas";#N/A,#N/A,TRUE,"Summary";#N/A,#N/A,TRUE,"Detail"}</definedName>
    <definedName name="____dcd3" localSheetId="3" hidden="1">{#N/A,#N/A,TRUE,"Front";#N/A,#N/A,TRUE,"Simple Letter";#N/A,#N/A,TRUE,"Inside";#N/A,#N/A,TRUE,"Contents";#N/A,#N/A,TRUE,"Basis";#N/A,#N/A,TRUE,"Inclusions";#N/A,#N/A,TRUE,"Exclusions";#N/A,#N/A,TRUE,"Areas";#N/A,#N/A,TRUE,"Summary";#N/A,#N/A,TRUE,"Detail"}</definedName>
    <definedName name="____dcd3" localSheetId="12" hidden="1">{#N/A,#N/A,TRUE,"Front";#N/A,#N/A,TRUE,"Simple Letter";#N/A,#N/A,TRUE,"Inside";#N/A,#N/A,TRUE,"Contents";#N/A,#N/A,TRUE,"Basis";#N/A,#N/A,TRUE,"Inclusions";#N/A,#N/A,TRUE,"Exclusions";#N/A,#N/A,TRUE,"Areas";#N/A,#N/A,TRUE,"Summary";#N/A,#N/A,TRUE,"Detail"}</definedName>
    <definedName name="____dcd3" localSheetId="9" hidden="1">{#N/A,#N/A,TRUE,"Front";#N/A,#N/A,TRUE,"Simple Letter";#N/A,#N/A,TRUE,"Inside";#N/A,#N/A,TRUE,"Contents";#N/A,#N/A,TRUE,"Basis";#N/A,#N/A,TRUE,"Inclusions";#N/A,#N/A,TRUE,"Exclusions";#N/A,#N/A,TRUE,"Areas";#N/A,#N/A,TRUE,"Summary";#N/A,#N/A,TRUE,"Detail"}</definedName>
    <definedName name="____dcd3" localSheetId="6" hidden="1">{#N/A,#N/A,TRUE,"Front";#N/A,#N/A,TRUE,"Simple Letter";#N/A,#N/A,TRUE,"Inside";#N/A,#N/A,TRUE,"Contents";#N/A,#N/A,TRUE,"Basis";#N/A,#N/A,TRUE,"Inclusions";#N/A,#N/A,TRUE,"Exclusions";#N/A,#N/A,TRUE,"Areas";#N/A,#N/A,TRUE,"Summary";#N/A,#N/A,TRUE,"Detail"}</definedName>
    <definedName name="____dcd3" localSheetId="23" hidden="1">{#N/A,#N/A,TRUE,"Front";#N/A,#N/A,TRUE,"Simple Letter";#N/A,#N/A,TRUE,"Inside";#N/A,#N/A,TRUE,"Contents";#N/A,#N/A,TRUE,"Basis";#N/A,#N/A,TRUE,"Inclusions";#N/A,#N/A,TRUE,"Exclusions";#N/A,#N/A,TRUE,"Areas";#N/A,#N/A,TRUE,"Summary";#N/A,#N/A,TRUE,"Detail"}</definedName>
    <definedName name="____dcd3" localSheetId="24" hidden="1">{#N/A,#N/A,TRUE,"Front";#N/A,#N/A,TRUE,"Simple Letter";#N/A,#N/A,TRUE,"Inside";#N/A,#N/A,TRUE,"Contents";#N/A,#N/A,TRUE,"Basis";#N/A,#N/A,TRUE,"Inclusions";#N/A,#N/A,TRUE,"Exclusions";#N/A,#N/A,TRUE,"Areas";#N/A,#N/A,TRUE,"Summary";#N/A,#N/A,TRUE,"Detail"}</definedName>
    <definedName name="____dcd3" hidden="1">{#N/A,#N/A,TRUE,"Front";#N/A,#N/A,TRUE,"Simple Letter";#N/A,#N/A,TRUE,"Inside";#N/A,#N/A,TRUE,"Contents";#N/A,#N/A,TRUE,"Basis";#N/A,#N/A,TRUE,"Inclusions";#N/A,#N/A,TRUE,"Exclusions";#N/A,#N/A,TRUE,"Areas";#N/A,#N/A,TRUE,"Summary";#N/A,#N/A,TRUE,"Detail"}</definedName>
    <definedName name="____dd5" localSheetId="4" hidden="1">{#N/A,#N/A,FALSE,"VARIATIONS";#N/A,#N/A,FALSE,"BUDGET";#N/A,#N/A,FALSE,"CIVIL QNTY VAR";#N/A,#N/A,FALSE,"SUMMARY";#N/A,#N/A,FALSE,"MATERIAL VAR"}</definedName>
    <definedName name="____dd5" localSheetId="7" hidden="1">{#N/A,#N/A,FALSE,"VARIATIONS";#N/A,#N/A,FALSE,"BUDGET";#N/A,#N/A,FALSE,"CIVIL QNTY VAR";#N/A,#N/A,FALSE,"SUMMARY";#N/A,#N/A,FALSE,"MATERIAL VAR"}</definedName>
    <definedName name="____dd5" localSheetId="10" hidden="1">{#N/A,#N/A,FALSE,"VARIATIONS";#N/A,#N/A,FALSE,"BUDGET";#N/A,#N/A,FALSE,"CIVIL QNTY VAR";#N/A,#N/A,FALSE,"SUMMARY";#N/A,#N/A,FALSE,"MATERIAL VAR"}</definedName>
    <definedName name="____dd5" localSheetId="13" hidden="1">{#N/A,#N/A,FALSE,"VARIATIONS";#N/A,#N/A,FALSE,"BUDGET";#N/A,#N/A,FALSE,"CIVIL QNTY VAR";#N/A,#N/A,FALSE,"SUMMARY";#N/A,#N/A,FALSE,"MATERIAL VAR"}</definedName>
    <definedName name="____dd5" localSheetId="5" hidden="1">{#N/A,#N/A,FALSE,"VARIATIONS";#N/A,#N/A,FALSE,"BUDGET";#N/A,#N/A,FALSE,"CIVIL QNTY VAR";#N/A,#N/A,FALSE,"SUMMARY";#N/A,#N/A,FALSE,"MATERIAL VAR"}</definedName>
    <definedName name="____dd5" localSheetId="11" hidden="1">{#N/A,#N/A,FALSE,"VARIATIONS";#N/A,#N/A,FALSE,"BUDGET";#N/A,#N/A,FALSE,"CIVIL QNTY VAR";#N/A,#N/A,FALSE,"SUMMARY";#N/A,#N/A,FALSE,"MATERIAL VAR"}</definedName>
    <definedName name="____dd5" localSheetId="8" hidden="1">{#N/A,#N/A,FALSE,"VARIATIONS";#N/A,#N/A,FALSE,"BUDGET";#N/A,#N/A,FALSE,"CIVIL QNTY VAR";#N/A,#N/A,FALSE,"SUMMARY";#N/A,#N/A,FALSE,"MATERIAL VAR"}</definedName>
    <definedName name="____dd5" localSheetId="14" hidden="1">{#N/A,#N/A,FALSE,"VARIATIONS";#N/A,#N/A,FALSE,"BUDGET";#N/A,#N/A,FALSE,"CIVIL QNTY VAR";#N/A,#N/A,FALSE,"SUMMARY";#N/A,#N/A,FALSE,"MATERIAL VAR"}</definedName>
    <definedName name="____dd5" localSheetId="21" hidden="1">{#N/A,#N/A,FALSE,"VARIATIONS";#N/A,#N/A,FALSE,"BUDGET";#N/A,#N/A,FALSE,"CIVIL QNTY VAR";#N/A,#N/A,FALSE,"SUMMARY";#N/A,#N/A,FALSE,"MATERIAL VAR"}</definedName>
    <definedName name="____dd5" localSheetId="22" hidden="1">{#N/A,#N/A,FALSE,"VARIATIONS";#N/A,#N/A,FALSE,"BUDGET";#N/A,#N/A,FALSE,"CIVIL QNTY VAR";#N/A,#N/A,FALSE,"SUMMARY";#N/A,#N/A,FALSE,"MATERIAL VAR"}</definedName>
    <definedName name="____dd5" localSheetId="3" hidden="1">{#N/A,#N/A,FALSE,"VARIATIONS";#N/A,#N/A,FALSE,"BUDGET";#N/A,#N/A,FALSE,"CIVIL QNTY VAR";#N/A,#N/A,FALSE,"SUMMARY";#N/A,#N/A,FALSE,"MATERIAL VAR"}</definedName>
    <definedName name="____dd5" localSheetId="12" hidden="1">{#N/A,#N/A,FALSE,"VARIATIONS";#N/A,#N/A,FALSE,"BUDGET";#N/A,#N/A,FALSE,"CIVIL QNTY VAR";#N/A,#N/A,FALSE,"SUMMARY";#N/A,#N/A,FALSE,"MATERIAL VAR"}</definedName>
    <definedName name="____dd5" localSheetId="9" hidden="1">{#N/A,#N/A,FALSE,"VARIATIONS";#N/A,#N/A,FALSE,"BUDGET";#N/A,#N/A,FALSE,"CIVIL QNTY VAR";#N/A,#N/A,FALSE,"SUMMARY";#N/A,#N/A,FALSE,"MATERIAL VAR"}</definedName>
    <definedName name="____dd5" localSheetId="6" hidden="1">{#N/A,#N/A,FALSE,"VARIATIONS";#N/A,#N/A,FALSE,"BUDGET";#N/A,#N/A,FALSE,"CIVIL QNTY VAR";#N/A,#N/A,FALSE,"SUMMARY";#N/A,#N/A,FALSE,"MATERIAL VAR"}</definedName>
    <definedName name="____dd5" localSheetId="23" hidden="1">{#N/A,#N/A,FALSE,"VARIATIONS";#N/A,#N/A,FALSE,"BUDGET";#N/A,#N/A,FALSE,"CIVIL QNTY VAR";#N/A,#N/A,FALSE,"SUMMARY";#N/A,#N/A,FALSE,"MATERIAL VAR"}</definedName>
    <definedName name="____dd5" localSheetId="24" hidden="1">{#N/A,#N/A,FALSE,"VARIATIONS";#N/A,#N/A,FALSE,"BUDGET";#N/A,#N/A,FALSE,"CIVIL QNTY VAR";#N/A,#N/A,FALSE,"SUMMARY";#N/A,#N/A,FALSE,"MATERIAL VAR"}</definedName>
    <definedName name="____dd5" hidden="1">{#N/A,#N/A,FALSE,"VARIATIONS";#N/A,#N/A,FALSE,"BUDGET";#N/A,#N/A,FALSE,"CIVIL QNTY VAR";#N/A,#N/A,FALSE,"SUMMARY";#N/A,#N/A,FALSE,"MATERIAL VAR"}</definedName>
    <definedName name="____f1" localSheetId="4" hidden="1">{#N/A,#N/A,FALSE,"VARIATIONS";#N/A,#N/A,FALSE,"BUDGET";#N/A,#N/A,FALSE,"CIVIL QNTY VAR";#N/A,#N/A,FALSE,"SUMMARY";#N/A,#N/A,FALSE,"MATERIAL VAR"}</definedName>
    <definedName name="____f1" localSheetId="7" hidden="1">{#N/A,#N/A,FALSE,"VARIATIONS";#N/A,#N/A,FALSE,"BUDGET";#N/A,#N/A,FALSE,"CIVIL QNTY VAR";#N/A,#N/A,FALSE,"SUMMARY";#N/A,#N/A,FALSE,"MATERIAL VAR"}</definedName>
    <definedName name="____f1" localSheetId="10" hidden="1">{#N/A,#N/A,FALSE,"VARIATIONS";#N/A,#N/A,FALSE,"BUDGET";#N/A,#N/A,FALSE,"CIVIL QNTY VAR";#N/A,#N/A,FALSE,"SUMMARY";#N/A,#N/A,FALSE,"MATERIAL VAR"}</definedName>
    <definedName name="____f1" localSheetId="13" hidden="1">{#N/A,#N/A,FALSE,"VARIATIONS";#N/A,#N/A,FALSE,"BUDGET";#N/A,#N/A,FALSE,"CIVIL QNTY VAR";#N/A,#N/A,FALSE,"SUMMARY";#N/A,#N/A,FALSE,"MATERIAL VAR"}</definedName>
    <definedName name="____f1" localSheetId="5" hidden="1">{#N/A,#N/A,FALSE,"VARIATIONS";#N/A,#N/A,FALSE,"BUDGET";#N/A,#N/A,FALSE,"CIVIL QNTY VAR";#N/A,#N/A,FALSE,"SUMMARY";#N/A,#N/A,FALSE,"MATERIAL VAR"}</definedName>
    <definedName name="____f1" localSheetId="11" hidden="1">{#N/A,#N/A,FALSE,"VARIATIONS";#N/A,#N/A,FALSE,"BUDGET";#N/A,#N/A,FALSE,"CIVIL QNTY VAR";#N/A,#N/A,FALSE,"SUMMARY";#N/A,#N/A,FALSE,"MATERIAL VAR"}</definedName>
    <definedName name="____f1" localSheetId="8" hidden="1">{#N/A,#N/A,FALSE,"VARIATIONS";#N/A,#N/A,FALSE,"BUDGET";#N/A,#N/A,FALSE,"CIVIL QNTY VAR";#N/A,#N/A,FALSE,"SUMMARY";#N/A,#N/A,FALSE,"MATERIAL VAR"}</definedName>
    <definedName name="____f1" localSheetId="14" hidden="1">{#N/A,#N/A,FALSE,"VARIATIONS";#N/A,#N/A,FALSE,"BUDGET";#N/A,#N/A,FALSE,"CIVIL QNTY VAR";#N/A,#N/A,FALSE,"SUMMARY";#N/A,#N/A,FALSE,"MATERIAL VAR"}</definedName>
    <definedName name="____f1" localSheetId="21" hidden="1">{#N/A,#N/A,FALSE,"VARIATIONS";#N/A,#N/A,FALSE,"BUDGET";#N/A,#N/A,FALSE,"CIVIL QNTY VAR";#N/A,#N/A,FALSE,"SUMMARY";#N/A,#N/A,FALSE,"MATERIAL VAR"}</definedName>
    <definedName name="____f1" localSheetId="22" hidden="1">{#N/A,#N/A,FALSE,"VARIATIONS";#N/A,#N/A,FALSE,"BUDGET";#N/A,#N/A,FALSE,"CIVIL QNTY VAR";#N/A,#N/A,FALSE,"SUMMARY";#N/A,#N/A,FALSE,"MATERIAL VAR"}</definedName>
    <definedName name="____f1" localSheetId="3" hidden="1">{#N/A,#N/A,FALSE,"VARIATIONS";#N/A,#N/A,FALSE,"BUDGET";#N/A,#N/A,FALSE,"CIVIL QNTY VAR";#N/A,#N/A,FALSE,"SUMMARY";#N/A,#N/A,FALSE,"MATERIAL VAR"}</definedName>
    <definedName name="____f1" localSheetId="12" hidden="1">{#N/A,#N/A,FALSE,"VARIATIONS";#N/A,#N/A,FALSE,"BUDGET";#N/A,#N/A,FALSE,"CIVIL QNTY VAR";#N/A,#N/A,FALSE,"SUMMARY";#N/A,#N/A,FALSE,"MATERIAL VAR"}</definedName>
    <definedName name="____f1" localSheetId="9" hidden="1">{#N/A,#N/A,FALSE,"VARIATIONS";#N/A,#N/A,FALSE,"BUDGET";#N/A,#N/A,FALSE,"CIVIL QNTY VAR";#N/A,#N/A,FALSE,"SUMMARY";#N/A,#N/A,FALSE,"MATERIAL VAR"}</definedName>
    <definedName name="____f1" localSheetId="6" hidden="1">{#N/A,#N/A,FALSE,"VARIATIONS";#N/A,#N/A,FALSE,"BUDGET";#N/A,#N/A,FALSE,"CIVIL QNTY VAR";#N/A,#N/A,FALSE,"SUMMARY";#N/A,#N/A,FALSE,"MATERIAL VAR"}</definedName>
    <definedName name="____f1" localSheetId="23" hidden="1">{#N/A,#N/A,FALSE,"VARIATIONS";#N/A,#N/A,FALSE,"BUDGET";#N/A,#N/A,FALSE,"CIVIL QNTY VAR";#N/A,#N/A,FALSE,"SUMMARY";#N/A,#N/A,FALSE,"MATERIAL VAR"}</definedName>
    <definedName name="____f1" localSheetId="24" hidden="1">{#N/A,#N/A,FALSE,"VARIATIONS";#N/A,#N/A,FALSE,"BUDGET";#N/A,#N/A,FALSE,"CIVIL QNTY VAR";#N/A,#N/A,FALSE,"SUMMARY";#N/A,#N/A,FALSE,"MATERIAL VAR"}</definedName>
    <definedName name="____f1" hidden="1">{#N/A,#N/A,FALSE,"VARIATIONS";#N/A,#N/A,FALSE,"BUDGET";#N/A,#N/A,FALSE,"CIVIL QNTY VAR";#N/A,#N/A,FALSE,"SUMMARY";#N/A,#N/A,FALSE,"MATERIAL VAR"}</definedName>
    <definedName name="____hp10" localSheetId="4" hidden="1">{#N/A,#N/A,TRUE,"Front";#N/A,#N/A,TRUE,"Simple Letter";#N/A,#N/A,TRUE,"Inside";#N/A,#N/A,TRUE,"Contents";#N/A,#N/A,TRUE,"Basis";#N/A,#N/A,TRUE,"Inclusions";#N/A,#N/A,TRUE,"Exclusions";#N/A,#N/A,TRUE,"Areas";#N/A,#N/A,TRUE,"Summary";#N/A,#N/A,TRUE,"Detail"}</definedName>
    <definedName name="____hp10" localSheetId="7" hidden="1">{#N/A,#N/A,TRUE,"Front";#N/A,#N/A,TRUE,"Simple Letter";#N/A,#N/A,TRUE,"Inside";#N/A,#N/A,TRUE,"Contents";#N/A,#N/A,TRUE,"Basis";#N/A,#N/A,TRUE,"Inclusions";#N/A,#N/A,TRUE,"Exclusions";#N/A,#N/A,TRUE,"Areas";#N/A,#N/A,TRUE,"Summary";#N/A,#N/A,TRUE,"Detail"}</definedName>
    <definedName name="____hp10" localSheetId="10" hidden="1">{#N/A,#N/A,TRUE,"Front";#N/A,#N/A,TRUE,"Simple Letter";#N/A,#N/A,TRUE,"Inside";#N/A,#N/A,TRUE,"Contents";#N/A,#N/A,TRUE,"Basis";#N/A,#N/A,TRUE,"Inclusions";#N/A,#N/A,TRUE,"Exclusions";#N/A,#N/A,TRUE,"Areas";#N/A,#N/A,TRUE,"Summary";#N/A,#N/A,TRUE,"Detail"}</definedName>
    <definedName name="____hp10" localSheetId="13" hidden="1">{#N/A,#N/A,TRUE,"Front";#N/A,#N/A,TRUE,"Simple Letter";#N/A,#N/A,TRUE,"Inside";#N/A,#N/A,TRUE,"Contents";#N/A,#N/A,TRUE,"Basis";#N/A,#N/A,TRUE,"Inclusions";#N/A,#N/A,TRUE,"Exclusions";#N/A,#N/A,TRUE,"Areas";#N/A,#N/A,TRUE,"Summary";#N/A,#N/A,TRUE,"Detail"}</definedName>
    <definedName name="____hp10" localSheetId="5" hidden="1">{#N/A,#N/A,TRUE,"Front";#N/A,#N/A,TRUE,"Simple Letter";#N/A,#N/A,TRUE,"Inside";#N/A,#N/A,TRUE,"Contents";#N/A,#N/A,TRUE,"Basis";#N/A,#N/A,TRUE,"Inclusions";#N/A,#N/A,TRUE,"Exclusions";#N/A,#N/A,TRUE,"Areas";#N/A,#N/A,TRUE,"Summary";#N/A,#N/A,TRUE,"Detail"}</definedName>
    <definedName name="____hp10" localSheetId="11" hidden="1">{#N/A,#N/A,TRUE,"Front";#N/A,#N/A,TRUE,"Simple Letter";#N/A,#N/A,TRUE,"Inside";#N/A,#N/A,TRUE,"Contents";#N/A,#N/A,TRUE,"Basis";#N/A,#N/A,TRUE,"Inclusions";#N/A,#N/A,TRUE,"Exclusions";#N/A,#N/A,TRUE,"Areas";#N/A,#N/A,TRUE,"Summary";#N/A,#N/A,TRUE,"Detail"}</definedName>
    <definedName name="____hp10" localSheetId="8" hidden="1">{#N/A,#N/A,TRUE,"Front";#N/A,#N/A,TRUE,"Simple Letter";#N/A,#N/A,TRUE,"Inside";#N/A,#N/A,TRUE,"Contents";#N/A,#N/A,TRUE,"Basis";#N/A,#N/A,TRUE,"Inclusions";#N/A,#N/A,TRUE,"Exclusions";#N/A,#N/A,TRUE,"Areas";#N/A,#N/A,TRUE,"Summary";#N/A,#N/A,TRUE,"Detail"}</definedName>
    <definedName name="____hp10" localSheetId="14" hidden="1">{#N/A,#N/A,TRUE,"Front";#N/A,#N/A,TRUE,"Simple Letter";#N/A,#N/A,TRUE,"Inside";#N/A,#N/A,TRUE,"Contents";#N/A,#N/A,TRUE,"Basis";#N/A,#N/A,TRUE,"Inclusions";#N/A,#N/A,TRUE,"Exclusions";#N/A,#N/A,TRUE,"Areas";#N/A,#N/A,TRUE,"Summary";#N/A,#N/A,TRUE,"Detail"}</definedName>
    <definedName name="____hp10" localSheetId="21" hidden="1">{#N/A,#N/A,TRUE,"Front";#N/A,#N/A,TRUE,"Simple Letter";#N/A,#N/A,TRUE,"Inside";#N/A,#N/A,TRUE,"Contents";#N/A,#N/A,TRUE,"Basis";#N/A,#N/A,TRUE,"Inclusions";#N/A,#N/A,TRUE,"Exclusions";#N/A,#N/A,TRUE,"Areas";#N/A,#N/A,TRUE,"Summary";#N/A,#N/A,TRUE,"Detail"}</definedName>
    <definedName name="____hp10" localSheetId="22" hidden="1">{#N/A,#N/A,TRUE,"Front";#N/A,#N/A,TRUE,"Simple Letter";#N/A,#N/A,TRUE,"Inside";#N/A,#N/A,TRUE,"Contents";#N/A,#N/A,TRUE,"Basis";#N/A,#N/A,TRUE,"Inclusions";#N/A,#N/A,TRUE,"Exclusions";#N/A,#N/A,TRUE,"Areas";#N/A,#N/A,TRUE,"Summary";#N/A,#N/A,TRUE,"Detail"}</definedName>
    <definedName name="____hp10" localSheetId="3" hidden="1">{#N/A,#N/A,TRUE,"Front";#N/A,#N/A,TRUE,"Simple Letter";#N/A,#N/A,TRUE,"Inside";#N/A,#N/A,TRUE,"Contents";#N/A,#N/A,TRUE,"Basis";#N/A,#N/A,TRUE,"Inclusions";#N/A,#N/A,TRUE,"Exclusions";#N/A,#N/A,TRUE,"Areas";#N/A,#N/A,TRUE,"Summary";#N/A,#N/A,TRUE,"Detail"}</definedName>
    <definedName name="____hp10" localSheetId="12" hidden="1">{#N/A,#N/A,TRUE,"Front";#N/A,#N/A,TRUE,"Simple Letter";#N/A,#N/A,TRUE,"Inside";#N/A,#N/A,TRUE,"Contents";#N/A,#N/A,TRUE,"Basis";#N/A,#N/A,TRUE,"Inclusions";#N/A,#N/A,TRUE,"Exclusions";#N/A,#N/A,TRUE,"Areas";#N/A,#N/A,TRUE,"Summary";#N/A,#N/A,TRUE,"Detail"}</definedName>
    <definedName name="____hp10" localSheetId="9" hidden="1">{#N/A,#N/A,TRUE,"Front";#N/A,#N/A,TRUE,"Simple Letter";#N/A,#N/A,TRUE,"Inside";#N/A,#N/A,TRUE,"Contents";#N/A,#N/A,TRUE,"Basis";#N/A,#N/A,TRUE,"Inclusions";#N/A,#N/A,TRUE,"Exclusions";#N/A,#N/A,TRUE,"Areas";#N/A,#N/A,TRUE,"Summary";#N/A,#N/A,TRUE,"Detail"}</definedName>
    <definedName name="____hp10" localSheetId="6" hidden="1">{#N/A,#N/A,TRUE,"Front";#N/A,#N/A,TRUE,"Simple Letter";#N/A,#N/A,TRUE,"Inside";#N/A,#N/A,TRUE,"Contents";#N/A,#N/A,TRUE,"Basis";#N/A,#N/A,TRUE,"Inclusions";#N/A,#N/A,TRUE,"Exclusions";#N/A,#N/A,TRUE,"Areas";#N/A,#N/A,TRUE,"Summary";#N/A,#N/A,TRUE,"Detail"}</definedName>
    <definedName name="____hp10" localSheetId="23" hidden="1">{#N/A,#N/A,TRUE,"Front";#N/A,#N/A,TRUE,"Simple Letter";#N/A,#N/A,TRUE,"Inside";#N/A,#N/A,TRUE,"Contents";#N/A,#N/A,TRUE,"Basis";#N/A,#N/A,TRUE,"Inclusions";#N/A,#N/A,TRUE,"Exclusions";#N/A,#N/A,TRUE,"Areas";#N/A,#N/A,TRUE,"Summary";#N/A,#N/A,TRUE,"Detail"}</definedName>
    <definedName name="____hp10" localSheetId="24" hidden="1">{#N/A,#N/A,TRUE,"Front";#N/A,#N/A,TRUE,"Simple Letter";#N/A,#N/A,TRUE,"Inside";#N/A,#N/A,TRUE,"Contents";#N/A,#N/A,TRUE,"Basis";#N/A,#N/A,TRUE,"Inclusions";#N/A,#N/A,TRUE,"Exclusions";#N/A,#N/A,TRUE,"Areas";#N/A,#N/A,TRUE,"Summary";#N/A,#N/A,TRUE,"Detail"}</definedName>
    <definedName name="____hp10" hidden="1">{#N/A,#N/A,TRUE,"Front";#N/A,#N/A,TRUE,"Simple Letter";#N/A,#N/A,TRUE,"Inside";#N/A,#N/A,TRUE,"Contents";#N/A,#N/A,TRUE,"Basis";#N/A,#N/A,TRUE,"Inclusions";#N/A,#N/A,TRUE,"Exclusions";#N/A,#N/A,TRUE,"Areas";#N/A,#N/A,TRUE,"Summary";#N/A,#N/A,TRUE,"Detail"}</definedName>
    <definedName name="____kp1" localSheetId="4" hidden="1">{#N/A,#N/A,TRUE,"Front";#N/A,#N/A,TRUE,"Simple Letter";#N/A,#N/A,TRUE,"Inside";#N/A,#N/A,TRUE,"Contents";#N/A,#N/A,TRUE,"Basis";#N/A,#N/A,TRUE,"Inclusions";#N/A,#N/A,TRUE,"Exclusions";#N/A,#N/A,TRUE,"Areas";#N/A,#N/A,TRUE,"Summary";#N/A,#N/A,TRUE,"Detail"}</definedName>
    <definedName name="____kp1" localSheetId="7" hidden="1">{#N/A,#N/A,TRUE,"Front";#N/A,#N/A,TRUE,"Simple Letter";#N/A,#N/A,TRUE,"Inside";#N/A,#N/A,TRUE,"Contents";#N/A,#N/A,TRUE,"Basis";#N/A,#N/A,TRUE,"Inclusions";#N/A,#N/A,TRUE,"Exclusions";#N/A,#N/A,TRUE,"Areas";#N/A,#N/A,TRUE,"Summary";#N/A,#N/A,TRUE,"Detail"}</definedName>
    <definedName name="____kp1" localSheetId="10" hidden="1">{#N/A,#N/A,TRUE,"Front";#N/A,#N/A,TRUE,"Simple Letter";#N/A,#N/A,TRUE,"Inside";#N/A,#N/A,TRUE,"Contents";#N/A,#N/A,TRUE,"Basis";#N/A,#N/A,TRUE,"Inclusions";#N/A,#N/A,TRUE,"Exclusions";#N/A,#N/A,TRUE,"Areas";#N/A,#N/A,TRUE,"Summary";#N/A,#N/A,TRUE,"Detail"}</definedName>
    <definedName name="____kp1" localSheetId="13" hidden="1">{#N/A,#N/A,TRUE,"Front";#N/A,#N/A,TRUE,"Simple Letter";#N/A,#N/A,TRUE,"Inside";#N/A,#N/A,TRUE,"Contents";#N/A,#N/A,TRUE,"Basis";#N/A,#N/A,TRUE,"Inclusions";#N/A,#N/A,TRUE,"Exclusions";#N/A,#N/A,TRUE,"Areas";#N/A,#N/A,TRUE,"Summary";#N/A,#N/A,TRUE,"Detail"}</definedName>
    <definedName name="____kp1" localSheetId="5" hidden="1">{#N/A,#N/A,TRUE,"Front";#N/A,#N/A,TRUE,"Simple Letter";#N/A,#N/A,TRUE,"Inside";#N/A,#N/A,TRUE,"Contents";#N/A,#N/A,TRUE,"Basis";#N/A,#N/A,TRUE,"Inclusions";#N/A,#N/A,TRUE,"Exclusions";#N/A,#N/A,TRUE,"Areas";#N/A,#N/A,TRUE,"Summary";#N/A,#N/A,TRUE,"Detail"}</definedName>
    <definedName name="____kp1" localSheetId="11" hidden="1">{#N/A,#N/A,TRUE,"Front";#N/A,#N/A,TRUE,"Simple Letter";#N/A,#N/A,TRUE,"Inside";#N/A,#N/A,TRUE,"Contents";#N/A,#N/A,TRUE,"Basis";#N/A,#N/A,TRUE,"Inclusions";#N/A,#N/A,TRUE,"Exclusions";#N/A,#N/A,TRUE,"Areas";#N/A,#N/A,TRUE,"Summary";#N/A,#N/A,TRUE,"Detail"}</definedName>
    <definedName name="____kp1" localSheetId="8" hidden="1">{#N/A,#N/A,TRUE,"Front";#N/A,#N/A,TRUE,"Simple Letter";#N/A,#N/A,TRUE,"Inside";#N/A,#N/A,TRUE,"Contents";#N/A,#N/A,TRUE,"Basis";#N/A,#N/A,TRUE,"Inclusions";#N/A,#N/A,TRUE,"Exclusions";#N/A,#N/A,TRUE,"Areas";#N/A,#N/A,TRUE,"Summary";#N/A,#N/A,TRUE,"Detail"}</definedName>
    <definedName name="____kp1" localSheetId="14" hidden="1">{#N/A,#N/A,TRUE,"Front";#N/A,#N/A,TRUE,"Simple Letter";#N/A,#N/A,TRUE,"Inside";#N/A,#N/A,TRUE,"Contents";#N/A,#N/A,TRUE,"Basis";#N/A,#N/A,TRUE,"Inclusions";#N/A,#N/A,TRUE,"Exclusions";#N/A,#N/A,TRUE,"Areas";#N/A,#N/A,TRUE,"Summary";#N/A,#N/A,TRUE,"Detail"}</definedName>
    <definedName name="____kp1" localSheetId="21" hidden="1">{#N/A,#N/A,TRUE,"Front";#N/A,#N/A,TRUE,"Simple Letter";#N/A,#N/A,TRUE,"Inside";#N/A,#N/A,TRUE,"Contents";#N/A,#N/A,TRUE,"Basis";#N/A,#N/A,TRUE,"Inclusions";#N/A,#N/A,TRUE,"Exclusions";#N/A,#N/A,TRUE,"Areas";#N/A,#N/A,TRUE,"Summary";#N/A,#N/A,TRUE,"Detail"}</definedName>
    <definedName name="____kp1" localSheetId="22" hidden="1">{#N/A,#N/A,TRUE,"Front";#N/A,#N/A,TRUE,"Simple Letter";#N/A,#N/A,TRUE,"Inside";#N/A,#N/A,TRUE,"Contents";#N/A,#N/A,TRUE,"Basis";#N/A,#N/A,TRUE,"Inclusions";#N/A,#N/A,TRUE,"Exclusions";#N/A,#N/A,TRUE,"Areas";#N/A,#N/A,TRUE,"Summary";#N/A,#N/A,TRUE,"Detail"}</definedName>
    <definedName name="____kp1" localSheetId="3" hidden="1">{#N/A,#N/A,TRUE,"Front";#N/A,#N/A,TRUE,"Simple Letter";#N/A,#N/A,TRUE,"Inside";#N/A,#N/A,TRUE,"Contents";#N/A,#N/A,TRUE,"Basis";#N/A,#N/A,TRUE,"Inclusions";#N/A,#N/A,TRUE,"Exclusions";#N/A,#N/A,TRUE,"Areas";#N/A,#N/A,TRUE,"Summary";#N/A,#N/A,TRUE,"Detail"}</definedName>
    <definedName name="____kp1" localSheetId="12" hidden="1">{#N/A,#N/A,TRUE,"Front";#N/A,#N/A,TRUE,"Simple Letter";#N/A,#N/A,TRUE,"Inside";#N/A,#N/A,TRUE,"Contents";#N/A,#N/A,TRUE,"Basis";#N/A,#N/A,TRUE,"Inclusions";#N/A,#N/A,TRUE,"Exclusions";#N/A,#N/A,TRUE,"Areas";#N/A,#N/A,TRUE,"Summary";#N/A,#N/A,TRUE,"Detail"}</definedName>
    <definedName name="____kp1" localSheetId="9" hidden="1">{#N/A,#N/A,TRUE,"Front";#N/A,#N/A,TRUE,"Simple Letter";#N/A,#N/A,TRUE,"Inside";#N/A,#N/A,TRUE,"Contents";#N/A,#N/A,TRUE,"Basis";#N/A,#N/A,TRUE,"Inclusions";#N/A,#N/A,TRUE,"Exclusions";#N/A,#N/A,TRUE,"Areas";#N/A,#N/A,TRUE,"Summary";#N/A,#N/A,TRUE,"Detail"}</definedName>
    <definedName name="____kp1" localSheetId="6" hidden="1">{#N/A,#N/A,TRUE,"Front";#N/A,#N/A,TRUE,"Simple Letter";#N/A,#N/A,TRUE,"Inside";#N/A,#N/A,TRUE,"Contents";#N/A,#N/A,TRUE,"Basis";#N/A,#N/A,TRUE,"Inclusions";#N/A,#N/A,TRUE,"Exclusions";#N/A,#N/A,TRUE,"Areas";#N/A,#N/A,TRUE,"Summary";#N/A,#N/A,TRUE,"Detail"}</definedName>
    <definedName name="____kp1" localSheetId="23" hidden="1">{#N/A,#N/A,TRUE,"Front";#N/A,#N/A,TRUE,"Simple Letter";#N/A,#N/A,TRUE,"Inside";#N/A,#N/A,TRUE,"Contents";#N/A,#N/A,TRUE,"Basis";#N/A,#N/A,TRUE,"Inclusions";#N/A,#N/A,TRUE,"Exclusions";#N/A,#N/A,TRUE,"Areas";#N/A,#N/A,TRUE,"Summary";#N/A,#N/A,TRUE,"Detail"}</definedName>
    <definedName name="____kp1" localSheetId="24" hidden="1">{#N/A,#N/A,TRUE,"Front";#N/A,#N/A,TRUE,"Simple Letter";#N/A,#N/A,TRUE,"Inside";#N/A,#N/A,TRUE,"Contents";#N/A,#N/A,TRUE,"Basis";#N/A,#N/A,TRUE,"Inclusions";#N/A,#N/A,TRUE,"Exclusions";#N/A,#N/A,TRUE,"Areas";#N/A,#N/A,TRUE,"Summary";#N/A,#N/A,TRUE,"Detail"}</definedName>
    <definedName name="____kp1" hidden="1">{#N/A,#N/A,TRUE,"Front";#N/A,#N/A,TRUE,"Simple Letter";#N/A,#N/A,TRUE,"Inside";#N/A,#N/A,TRUE,"Contents";#N/A,#N/A,TRUE,"Basis";#N/A,#N/A,TRUE,"Inclusions";#N/A,#N/A,TRUE,"Exclusions";#N/A,#N/A,TRUE,"Areas";#N/A,#N/A,TRUE,"Summary";#N/A,#N/A,TRUE,"Detail"}</definedName>
    <definedName name="____RAB002" localSheetId="4" hidden="1">{#N/A,#N/A,TRUE,"Front";#N/A,#N/A,TRUE,"Simple Letter";#N/A,#N/A,TRUE,"Inside";#N/A,#N/A,TRUE,"Contents";#N/A,#N/A,TRUE,"Basis";#N/A,#N/A,TRUE,"Inclusions";#N/A,#N/A,TRUE,"Exclusions";#N/A,#N/A,TRUE,"Areas";#N/A,#N/A,TRUE,"Summary";#N/A,#N/A,TRUE,"Detail"}</definedName>
    <definedName name="____RAB002" localSheetId="7" hidden="1">{#N/A,#N/A,TRUE,"Front";#N/A,#N/A,TRUE,"Simple Letter";#N/A,#N/A,TRUE,"Inside";#N/A,#N/A,TRUE,"Contents";#N/A,#N/A,TRUE,"Basis";#N/A,#N/A,TRUE,"Inclusions";#N/A,#N/A,TRUE,"Exclusions";#N/A,#N/A,TRUE,"Areas";#N/A,#N/A,TRUE,"Summary";#N/A,#N/A,TRUE,"Detail"}</definedName>
    <definedName name="____RAB002" localSheetId="10" hidden="1">{#N/A,#N/A,TRUE,"Front";#N/A,#N/A,TRUE,"Simple Letter";#N/A,#N/A,TRUE,"Inside";#N/A,#N/A,TRUE,"Contents";#N/A,#N/A,TRUE,"Basis";#N/A,#N/A,TRUE,"Inclusions";#N/A,#N/A,TRUE,"Exclusions";#N/A,#N/A,TRUE,"Areas";#N/A,#N/A,TRUE,"Summary";#N/A,#N/A,TRUE,"Detail"}</definedName>
    <definedName name="____RAB002" localSheetId="13" hidden="1">{#N/A,#N/A,TRUE,"Front";#N/A,#N/A,TRUE,"Simple Letter";#N/A,#N/A,TRUE,"Inside";#N/A,#N/A,TRUE,"Contents";#N/A,#N/A,TRUE,"Basis";#N/A,#N/A,TRUE,"Inclusions";#N/A,#N/A,TRUE,"Exclusions";#N/A,#N/A,TRUE,"Areas";#N/A,#N/A,TRUE,"Summary";#N/A,#N/A,TRUE,"Detail"}</definedName>
    <definedName name="____RAB002" localSheetId="5" hidden="1">{#N/A,#N/A,TRUE,"Front";#N/A,#N/A,TRUE,"Simple Letter";#N/A,#N/A,TRUE,"Inside";#N/A,#N/A,TRUE,"Contents";#N/A,#N/A,TRUE,"Basis";#N/A,#N/A,TRUE,"Inclusions";#N/A,#N/A,TRUE,"Exclusions";#N/A,#N/A,TRUE,"Areas";#N/A,#N/A,TRUE,"Summary";#N/A,#N/A,TRUE,"Detail"}</definedName>
    <definedName name="____RAB002" localSheetId="11" hidden="1">{#N/A,#N/A,TRUE,"Front";#N/A,#N/A,TRUE,"Simple Letter";#N/A,#N/A,TRUE,"Inside";#N/A,#N/A,TRUE,"Contents";#N/A,#N/A,TRUE,"Basis";#N/A,#N/A,TRUE,"Inclusions";#N/A,#N/A,TRUE,"Exclusions";#N/A,#N/A,TRUE,"Areas";#N/A,#N/A,TRUE,"Summary";#N/A,#N/A,TRUE,"Detail"}</definedName>
    <definedName name="____RAB002" localSheetId="8" hidden="1">{#N/A,#N/A,TRUE,"Front";#N/A,#N/A,TRUE,"Simple Letter";#N/A,#N/A,TRUE,"Inside";#N/A,#N/A,TRUE,"Contents";#N/A,#N/A,TRUE,"Basis";#N/A,#N/A,TRUE,"Inclusions";#N/A,#N/A,TRUE,"Exclusions";#N/A,#N/A,TRUE,"Areas";#N/A,#N/A,TRUE,"Summary";#N/A,#N/A,TRUE,"Detail"}</definedName>
    <definedName name="____RAB002" localSheetId="14" hidden="1">{#N/A,#N/A,TRUE,"Front";#N/A,#N/A,TRUE,"Simple Letter";#N/A,#N/A,TRUE,"Inside";#N/A,#N/A,TRUE,"Contents";#N/A,#N/A,TRUE,"Basis";#N/A,#N/A,TRUE,"Inclusions";#N/A,#N/A,TRUE,"Exclusions";#N/A,#N/A,TRUE,"Areas";#N/A,#N/A,TRUE,"Summary";#N/A,#N/A,TRUE,"Detail"}</definedName>
    <definedName name="____RAB002" localSheetId="21" hidden="1">{#N/A,#N/A,TRUE,"Front";#N/A,#N/A,TRUE,"Simple Letter";#N/A,#N/A,TRUE,"Inside";#N/A,#N/A,TRUE,"Contents";#N/A,#N/A,TRUE,"Basis";#N/A,#N/A,TRUE,"Inclusions";#N/A,#N/A,TRUE,"Exclusions";#N/A,#N/A,TRUE,"Areas";#N/A,#N/A,TRUE,"Summary";#N/A,#N/A,TRUE,"Detail"}</definedName>
    <definedName name="____RAB002" localSheetId="22" hidden="1">{#N/A,#N/A,TRUE,"Front";#N/A,#N/A,TRUE,"Simple Letter";#N/A,#N/A,TRUE,"Inside";#N/A,#N/A,TRUE,"Contents";#N/A,#N/A,TRUE,"Basis";#N/A,#N/A,TRUE,"Inclusions";#N/A,#N/A,TRUE,"Exclusions";#N/A,#N/A,TRUE,"Areas";#N/A,#N/A,TRUE,"Summary";#N/A,#N/A,TRUE,"Detail"}</definedName>
    <definedName name="____RAB002" localSheetId="3" hidden="1">{#N/A,#N/A,TRUE,"Front";#N/A,#N/A,TRUE,"Simple Letter";#N/A,#N/A,TRUE,"Inside";#N/A,#N/A,TRUE,"Contents";#N/A,#N/A,TRUE,"Basis";#N/A,#N/A,TRUE,"Inclusions";#N/A,#N/A,TRUE,"Exclusions";#N/A,#N/A,TRUE,"Areas";#N/A,#N/A,TRUE,"Summary";#N/A,#N/A,TRUE,"Detail"}</definedName>
    <definedName name="____RAB002" localSheetId="12" hidden="1">{#N/A,#N/A,TRUE,"Front";#N/A,#N/A,TRUE,"Simple Letter";#N/A,#N/A,TRUE,"Inside";#N/A,#N/A,TRUE,"Contents";#N/A,#N/A,TRUE,"Basis";#N/A,#N/A,TRUE,"Inclusions";#N/A,#N/A,TRUE,"Exclusions";#N/A,#N/A,TRUE,"Areas";#N/A,#N/A,TRUE,"Summary";#N/A,#N/A,TRUE,"Detail"}</definedName>
    <definedName name="____RAB002" localSheetId="9" hidden="1">{#N/A,#N/A,TRUE,"Front";#N/A,#N/A,TRUE,"Simple Letter";#N/A,#N/A,TRUE,"Inside";#N/A,#N/A,TRUE,"Contents";#N/A,#N/A,TRUE,"Basis";#N/A,#N/A,TRUE,"Inclusions";#N/A,#N/A,TRUE,"Exclusions";#N/A,#N/A,TRUE,"Areas";#N/A,#N/A,TRUE,"Summary";#N/A,#N/A,TRUE,"Detail"}</definedName>
    <definedName name="____RAB002" localSheetId="6" hidden="1">{#N/A,#N/A,TRUE,"Front";#N/A,#N/A,TRUE,"Simple Letter";#N/A,#N/A,TRUE,"Inside";#N/A,#N/A,TRUE,"Contents";#N/A,#N/A,TRUE,"Basis";#N/A,#N/A,TRUE,"Inclusions";#N/A,#N/A,TRUE,"Exclusions";#N/A,#N/A,TRUE,"Areas";#N/A,#N/A,TRUE,"Summary";#N/A,#N/A,TRUE,"Detail"}</definedName>
    <definedName name="____RAB002" localSheetId="23" hidden="1">{#N/A,#N/A,TRUE,"Front";#N/A,#N/A,TRUE,"Simple Letter";#N/A,#N/A,TRUE,"Inside";#N/A,#N/A,TRUE,"Contents";#N/A,#N/A,TRUE,"Basis";#N/A,#N/A,TRUE,"Inclusions";#N/A,#N/A,TRUE,"Exclusions";#N/A,#N/A,TRUE,"Areas";#N/A,#N/A,TRUE,"Summary";#N/A,#N/A,TRUE,"Detail"}</definedName>
    <definedName name="____RAB002" localSheetId="24" hidden="1">{#N/A,#N/A,TRUE,"Front";#N/A,#N/A,TRUE,"Simple Letter";#N/A,#N/A,TRUE,"Inside";#N/A,#N/A,TRUE,"Contents";#N/A,#N/A,TRUE,"Basis";#N/A,#N/A,TRUE,"Inclusions";#N/A,#N/A,TRUE,"Exclusions";#N/A,#N/A,TRUE,"Areas";#N/A,#N/A,TRUE,"Summary";#N/A,#N/A,TRUE,"Detail"}</definedName>
    <definedName name="____RAB002" hidden="1">{#N/A,#N/A,TRUE,"Front";#N/A,#N/A,TRUE,"Simple Letter";#N/A,#N/A,TRUE,"Inside";#N/A,#N/A,TRUE,"Contents";#N/A,#N/A,TRUE,"Basis";#N/A,#N/A,TRUE,"Inclusions";#N/A,#N/A,TRUE,"Exclusions";#N/A,#N/A,TRUE,"Areas";#N/A,#N/A,TRUE,"Summary";#N/A,#N/A,TRUE,"Detail"}</definedName>
    <definedName name="____tem1" localSheetId="4" hidden="1">{#N/A,#N/A,TRUE,"Front";#N/A,#N/A,TRUE,"Simple Letter";#N/A,#N/A,TRUE,"Inside";#N/A,#N/A,TRUE,"Contents";#N/A,#N/A,TRUE,"Basis";#N/A,#N/A,TRUE,"Inclusions";#N/A,#N/A,TRUE,"Exclusions";#N/A,#N/A,TRUE,"Areas";#N/A,#N/A,TRUE,"Summary";#N/A,#N/A,TRUE,"Detail"}</definedName>
    <definedName name="____tem1" localSheetId="7" hidden="1">{#N/A,#N/A,TRUE,"Front";#N/A,#N/A,TRUE,"Simple Letter";#N/A,#N/A,TRUE,"Inside";#N/A,#N/A,TRUE,"Contents";#N/A,#N/A,TRUE,"Basis";#N/A,#N/A,TRUE,"Inclusions";#N/A,#N/A,TRUE,"Exclusions";#N/A,#N/A,TRUE,"Areas";#N/A,#N/A,TRUE,"Summary";#N/A,#N/A,TRUE,"Detail"}</definedName>
    <definedName name="____tem1" localSheetId="10" hidden="1">{#N/A,#N/A,TRUE,"Front";#N/A,#N/A,TRUE,"Simple Letter";#N/A,#N/A,TRUE,"Inside";#N/A,#N/A,TRUE,"Contents";#N/A,#N/A,TRUE,"Basis";#N/A,#N/A,TRUE,"Inclusions";#N/A,#N/A,TRUE,"Exclusions";#N/A,#N/A,TRUE,"Areas";#N/A,#N/A,TRUE,"Summary";#N/A,#N/A,TRUE,"Detail"}</definedName>
    <definedName name="____tem1" localSheetId="13" hidden="1">{#N/A,#N/A,TRUE,"Front";#N/A,#N/A,TRUE,"Simple Letter";#N/A,#N/A,TRUE,"Inside";#N/A,#N/A,TRUE,"Contents";#N/A,#N/A,TRUE,"Basis";#N/A,#N/A,TRUE,"Inclusions";#N/A,#N/A,TRUE,"Exclusions";#N/A,#N/A,TRUE,"Areas";#N/A,#N/A,TRUE,"Summary";#N/A,#N/A,TRUE,"Detail"}</definedName>
    <definedName name="____tem1" localSheetId="5" hidden="1">{#N/A,#N/A,TRUE,"Front";#N/A,#N/A,TRUE,"Simple Letter";#N/A,#N/A,TRUE,"Inside";#N/A,#N/A,TRUE,"Contents";#N/A,#N/A,TRUE,"Basis";#N/A,#N/A,TRUE,"Inclusions";#N/A,#N/A,TRUE,"Exclusions";#N/A,#N/A,TRUE,"Areas";#N/A,#N/A,TRUE,"Summary";#N/A,#N/A,TRUE,"Detail"}</definedName>
    <definedName name="____tem1" localSheetId="11" hidden="1">{#N/A,#N/A,TRUE,"Front";#N/A,#N/A,TRUE,"Simple Letter";#N/A,#N/A,TRUE,"Inside";#N/A,#N/A,TRUE,"Contents";#N/A,#N/A,TRUE,"Basis";#N/A,#N/A,TRUE,"Inclusions";#N/A,#N/A,TRUE,"Exclusions";#N/A,#N/A,TRUE,"Areas";#N/A,#N/A,TRUE,"Summary";#N/A,#N/A,TRUE,"Detail"}</definedName>
    <definedName name="____tem1" localSheetId="8" hidden="1">{#N/A,#N/A,TRUE,"Front";#N/A,#N/A,TRUE,"Simple Letter";#N/A,#N/A,TRUE,"Inside";#N/A,#N/A,TRUE,"Contents";#N/A,#N/A,TRUE,"Basis";#N/A,#N/A,TRUE,"Inclusions";#N/A,#N/A,TRUE,"Exclusions";#N/A,#N/A,TRUE,"Areas";#N/A,#N/A,TRUE,"Summary";#N/A,#N/A,TRUE,"Detail"}</definedName>
    <definedName name="____tem1" localSheetId="14" hidden="1">{#N/A,#N/A,TRUE,"Front";#N/A,#N/A,TRUE,"Simple Letter";#N/A,#N/A,TRUE,"Inside";#N/A,#N/A,TRUE,"Contents";#N/A,#N/A,TRUE,"Basis";#N/A,#N/A,TRUE,"Inclusions";#N/A,#N/A,TRUE,"Exclusions";#N/A,#N/A,TRUE,"Areas";#N/A,#N/A,TRUE,"Summary";#N/A,#N/A,TRUE,"Detail"}</definedName>
    <definedName name="____tem1" localSheetId="21" hidden="1">{#N/A,#N/A,TRUE,"Front";#N/A,#N/A,TRUE,"Simple Letter";#N/A,#N/A,TRUE,"Inside";#N/A,#N/A,TRUE,"Contents";#N/A,#N/A,TRUE,"Basis";#N/A,#N/A,TRUE,"Inclusions";#N/A,#N/A,TRUE,"Exclusions";#N/A,#N/A,TRUE,"Areas";#N/A,#N/A,TRUE,"Summary";#N/A,#N/A,TRUE,"Detail"}</definedName>
    <definedName name="____tem1" localSheetId="22" hidden="1">{#N/A,#N/A,TRUE,"Front";#N/A,#N/A,TRUE,"Simple Letter";#N/A,#N/A,TRUE,"Inside";#N/A,#N/A,TRUE,"Contents";#N/A,#N/A,TRUE,"Basis";#N/A,#N/A,TRUE,"Inclusions";#N/A,#N/A,TRUE,"Exclusions";#N/A,#N/A,TRUE,"Areas";#N/A,#N/A,TRUE,"Summary";#N/A,#N/A,TRUE,"Detail"}</definedName>
    <definedName name="____tem1" localSheetId="3" hidden="1">{#N/A,#N/A,TRUE,"Front";#N/A,#N/A,TRUE,"Simple Letter";#N/A,#N/A,TRUE,"Inside";#N/A,#N/A,TRUE,"Contents";#N/A,#N/A,TRUE,"Basis";#N/A,#N/A,TRUE,"Inclusions";#N/A,#N/A,TRUE,"Exclusions";#N/A,#N/A,TRUE,"Areas";#N/A,#N/A,TRUE,"Summary";#N/A,#N/A,TRUE,"Detail"}</definedName>
    <definedName name="____tem1" localSheetId="12" hidden="1">{#N/A,#N/A,TRUE,"Front";#N/A,#N/A,TRUE,"Simple Letter";#N/A,#N/A,TRUE,"Inside";#N/A,#N/A,TRUE,"Contents";#N/A,#N/A,TRUE,"Basis";#N/A,#N/A,TRUE,"Inclusions";#N/A,#N/A,TRUE,"Exclusions";#N/A,#N/A,TRUE,"Areas";#N/A,#N/A,TRUE,"Summary";#N/A,#N/A,TRUE,"Detail"}</definedName>
    <definedName name="____tem1" localSheetId="9" hidden="1">{#N/A,#N/A,TRUE,"Front";#N/A,#N/A,TRUE,"Simple Letter";#N/A,#N/A,TRUE,"Inside";#N/A,#N/A,TRUE,"Contents";#N/A,#N/A,TRUE,"Basis";#N/A,#N/A,TRUE,"Inclusions";#N/A,#N/A,TRUE,"Exclusions";#N/A,#N/A,TRUE,"Areas";#N/A,#N/A,TRUE,"Summary";#N/A,#N/A,TRUE,"Detail"}</definedName>
    <definedName name="____tem1" localSheetId="6" hidden="1">{#N/A,#N/A,TRUE,"Front";#N/A,#N/A,TRUE,"Simple Letter";#N/A,#N/A,TRUE,"Inside";#N/A,#N/A,TRUE,"Contents";#N/A,#N/A,TRUE,"Basis";#N/A,#N/A,TRUE,"Inclusions";#N/A,#N/A,TRUE,"Exclusions";#N/A,#N/A,TRUE,"Areas";#N/A,#N/A,TRUE,"Summary";#N/A,#N/A,TRUE,"Detail"}</definedName>
    <definedName name="____tem1" localSheetId="23" hidden="1">{#N/A,#N/A,TRUE,"Front";#N/A,#N/A,TRUE,"Simple Letter";#N/A,#N/A,TRUE,"Inside";#N/A,#N/A,TRUE,"Contents";#N/A,#N/A,TRUE,"Basis";#N/A,#N/A,TRUE,"Inclusions";#N/A,#N/A,TRUE,"Exclusions";#N/A,#N/A,TRUE,"Areas";#N/A,#N/A,TRUE,"Summary";#N/A,#N/A,TRUE,"Detail"}</definedName>
    <definedName name="____tem1" localSheetId="24" hidden="1">{#N/A,#N/A,TRUE,"Front";#N/A,#N/A,TRUE,"Simple Letter";#N/A,#N/A,TRUE,"Inside";#N/A,#N/A,TRUE,"Contents";#N/A,#N/A,TRUE,"Basis";#N/A,#N/A,TRUE,"Inclusions";#N/A,#N/A,TRUE,"Exclusions";#N/A,#N/A,TRUE,"Areas";#N/A,#N/A,TRUE,"Summary";#N/A,#N/A,TRUE,"Detail"}</definedName>
    <definedName name="____tem1" hidden="1">{#N/A,#N/A,TRUE,"Front";#N/A,#N/A,TRUE,"Simple Letter";#N/A,#N/A,TRUE,"Inside";#N/A,#N/A,TRUE,"Contents";#N/A,#N/A,TRUE,"Basis";#N/A,#N/A,TRUE,"Inclusions";#N/A,#N/A,TRUE,"Exclusions";#N/A,#N/A,TRUE,"Areas";#N/A,#N/A,TRUE,"Summary";#N/A,#N/A,TRUE,"Detail"}</definedName>
    <definedName name="____tm3" localSheetId="4" hidden="1">{#N/A,#N/A,TRUE,"Front";#N/A,#N/A,TRUE,"Simple Letter";#N/A,#N/A,TRUE,"Inside";#N/A,#N/A,TRUE,"Contents";#N/A,#N/A,TRUE,"Basis";#N/A,#N/A,TRUE,"Inclusions";#N/A,#N/A,TRUE,"Exclusions";#N/A,#N/A,TRUE,"Areas";#N/A,#N/A,TRUE,"Summary";#N/A,#N/A,TRUE,"Detail"}</definedName>
    <definedName name="____tm3" localSheetId="7" hidden="1">{#N/A,#N/A,TRUE,"Front";#N/A,#N/A,TRUE,"Simple Letter";#N/A,#N/A,TRUE,"Inside";#N/A,#N/A,TRUE,"Contents";#N/A,#N/A,TRUE,"Basis";#N/A,#N/A,TRUE,"Inclusions";#N/A,#N/A,TRUE,"Exclusions";#N/A,#N/A,TRUE,"Areas";#N/A,#N/A,TRUE,"Summary";#N/A,#N/A,TRUE,"Detail"}</definedName>
    <definedName name="____tm3" localSheetId="10" hidden="1">{#N/A,#N/A,TRUE,"Front";#N/A,#N/A,TRUE,"Simple Letter";#N/A,#N/A,TRUE,"Inside";#N/A,#N/A,TRUE,"Contents";#N/A,#N/A,TRUE,"Basis";#N/A,#N/A,TRUE,"Inclusions";#N/A,#N/A,TRUE,"Exclusions";#N/A,#N/A,TRUE,"Areas";#N/A,#N/A,TRUE,"Summary";#N/A,#N/A,TRUE,"Detail"}</definedName>
    <definedName name="____tm3" localSheetId="13" hidden="1">{#N/A,#N/A,TRUE,"Front";#N/A,#N/A,TRUE,"Simple Letter";#N/A,#N/A,TRUE,"Inside";#N/A,#N/A,TRUE,"Contents";#N/A,#N/A,TRUE,"Basis";#N/A,#N/A,TRUE,"Inclusions";#N/A,#N/A,TRUE,"Exclusions";#N/A,#N/A,TRUE,"Areas";#N/A,#N/A,TRUE,"Summary";#N/A,#N/A,TRUE,"Detail"}</definedName>
    <definedName name="____tm3" localSheetId="5" hidden="1">{#N/A,#N/A,TRUE,"Front";#N/A,#N/A,TRUE,"Simple Letter";#N/A,#N/A,TRUE,"Inside";#N/A,#N/A,TRUE,"Contents";#N/A,#N/A,TRUE,"Basis";#N/A,#N/A,TRUE,"Inclusions";#N/A,#N/A,TRUE,"Exclusions";#N/A,#N/A,TRUE,"Areas";#N/A,#N/A,TRUE,"Summary";#N/A,#N/A,TRUE,"Detail"}</definedName>
    <definedName name="____tm3" localSheetId="11" hidden="1">{#N/A,#N/A,TRUE,"Front";#N/A,#N/A,TRUE,"Simple Letter";#N/A,#N/A,TRUE,"Inside";#N/A,#N/A,TRUE,"Contents";#N/A,#N/A,TRUE,"Basis";#N/A,#N/A,TRUE,"Inclusions";#N/A,#N/A,TRUE,"Exclusions";#N/A,#N/A,TRUE,"Areas";#N/A,#N/A,TRUE,"Summary";#N/A,#N/A,TRUE,"Detail"}</definedName>
    <definedName name="____tm3" localSheetId="8" hidden="1">{#N/A,#N/A,TRUE,"Front";#N/A,#N/A,TRUE,"Simple Letter";#N/A,#N/A,TRUE,"Inside";#N/A,#N/A,TRUE,"Contents";#N/A,#N/A,TRUE,"Basis";#N/A,#N/A,TRUE,"Inclusions";#N/A,#N/A,TRUE,"Exclusions";#N/A,#N/A,TRUE,"Areas";#N/A,#N/A,TRUE,"Summary";#N/A,#N/A,TRUE,"Detail"}</definedName>
    <definedName name="____tm3" localSheetId="14" hidden="1">{#N/A,#N/A,TRUE,"Front";#N/A,#N/A,TRUE,"Simple Letter";#N/A,#N/A,TRUE,"Inside";#N/A,#N/A,TRUE,"Contents";#N/A,#N/A,TRUE,"Basis";#N/A,#N/A,TRUE,"Inclusions";#N/A,#N/A,TRUE,"Exclusions";#N/A,#N/A,TRUE,"Areas";#N/A,#N/A,TRUE,"Summary";#N/A,#N/A,TRUE,"Detail"}</definedName>
    <definedName name="____tm3" localSheetId="21" hidden="1">{#N/A,#N/A,TRUE,"Front";#N/A,#N/A,TRUE,"Simple Letter";#N/A,#N/A,TRUE,"Inside";#N/A,#N/A,TRUE,"Contents";#N/A,#N/A,TRUE,"Basis";#N/A,#N/A,TRUE,"Inclusions";#N/A,#N/A,TRUE,"Exclusions";#N/A,#N/A,TRUE,"Areas";#N/A,#N/A,TRUE,"Summary";#N/A,#N/A,TRUE,"Detail"}</definedName>
    <definedName name="____tm3" localSheetId="22" hidden="1">{#N/A,#N/A,TRUE,"Front";#N/A,#N/A,TRUE,"Simple Letter";#N/A,#N/A,TRUE,"Inside";#N/A,#N/A,TRUE,"Contents";#N/A,#N/A,TRUE,"Basis";#N/A,#N/A,TRUE,"Inclusions";#N/A,#N/A,TRUE,"Exclusions";#N/A,#N/A,TRUE,"Areas";#N/A,#N/A,TRUE,"Summary";#N/A,#N/A,TRUE,"Detail"}</definedName>
    <definedName name="____tm3" localSheetId="3" hidden="1">{#N/A,#N/A,TRUE,"Front";#N/A,#N/A,TRUE,"Simple Letter";#N/A,#N/A,TRUE,"Inside";#N/A,#N/A,TRUE,"Contents";#N/A,#N/A,TRUE,"Basis";#N/A,#N/A,TRUE,"Inclusions";#N/A,#N/A,TRUE,"Exclusions";#N/A,#N/A,TRUE,"Areas";#N/A,#N/A,TRUE,"Summary";#N/A,#N/A,TRUE,"Detail"}</definedName>
    <definedName name="____tm3" localSheetId="12" hidden="1">{#N/A,#N/A,TRUE,"Front";#N/A,#N/A,TRUE,"Simple Letter";#N/A,#N/A,TRUE,"Inside";#N/A,#N/A,TRUE,"Contents";#N/A,#N/A,TRUE,"Basis";#N/A,#N/A,TRUE,"Inclusions";#N/A,#N/A,TRUE,"Exclusions";#N/A,#N/A,TRUE,"Areas";#N/A,#N/A,TRUE,"Summary";#N/A,#N/A,TRUE,"Detail"}</definedName>
    <definedName name="____tm3" localSheetId="9" hidden="1">{#N/A,#N/A,TRUE,"Front";#N/A,#N/A,TRUE,"Simple Letter";#N/A,#N/A,TRUE,"Inside";#N/A,#N/A,TRUE,"Contents";#N/A,#N/A,TRUE,"Basis";#N/A,#N/A,TRUE,"Inclusions";#N/A,#N/A,TRUE,"Exclusions";#N/A,#N/A,TRUE,"Areas";#N/A,#N/A,TRUE,"Summary";#N/A,#N/A,TRUE,"Detail"}</definedName>
    <definedName name="____tm3" localSheetId="6" hidden="1">{#N/A,#N/A,TRUE,"Front";#N/A,#N/A,TRUE,"Simple Letter";#N/A,#N/A,TRUE,"Inside";#N/A,#N/A,TRUE,"Contents";#N/A,#N/A,TRUE,"Basis";#N/A,#N/A,TRUE,"Inclusions";#N/A,#N/A,TRUE,"Exclusions";#N/A,#N/A,TRUE,"Areas";#N/A,#N/A,TRUE,"Summary";#N/A,#N/A,TRUE,"Detail"}</definedName>
    <definedName name="____tm3" localSheetId="23" hidden="1">{#N/A,#N/A,TRUE,"Front";#N/A,#N/A,TRUE,"Simple Letter";#N/A,#N/A,TRUE,"Inside";#N/A,#N/A,TRUE,"Contents";#N/A,#N/A,TRUE,"Basis";#N/A,#N/A,TRUE,"Inclusions";#N/A,#N/A,TRUE,"Exclusions";#N/A,#N/A,TRUE,"Areas";#N/A,#N/A,TRUE,"Summary";#N/A,#N/A,TRUE,"Detail"}</definedName>
    <definedName name="____tm3" localSheetId="24" hidden="1">{#N/A,#N/A,TRUE,"Front";#N/A,#N/A,TRUE,"Simple Letter";#N/A,#N/A,TRUE,"Inside";#N/A,#N/A,TRUE,"Contents";#N/A,#N/A,TRUE,"Basis";#N/A,#N/A,TRUE,"Inclusions";#N/A,#N/A,TRUE,"Exclusions";#N/A,#N/A,TRUE,"Areas";#N/A,#N/A,TRUE,"Summary";#N/A,#N/A,TRUE,"Detail"}</definedName>
    <definedName name="____tm3" hidden="1">{#N/A,#N/A,TRUE,"Front";#N/A,#N/A,TRUE,"Simple Letter";#N/A,#N/A,TRUE,"Inside";#N/A,#N/A,TRUE,"Contents";#N/A,#N/A,TRUE,"Basis";#N/A,#N/A,TRUE,"Inclusions";#N/A,#N/A,TRUE,"Exclusions";#N/A,#N/A,TRUE,"Areas";#N/A,#N/A,TRUE,"Summary";#N/A,#N/A,TRUE,"Detail"}</definedName>
    <definedName name="___ans987" localSheetId="4" hidden="1">{#N/A,#N/A,FALSE,"VARIATIONS";#N/A,#N/A,FALSE,"BUDGET";#N/A,#N/A,FALSE,"CIVIL QNTY VAR";#N/A,#N/A,FALSE,"SUMMARY";#N/A,#N/A,FALSE,"MATERIAL VAR"}</definedName>
    <definedName name="___ans987" localSheetId="7" hidden="1">{#N/A,#N/A,FALSE,"VARIATIONS";#N/A,#N/A,FALSE,"BUDGET";#N/A,#N/A,FALSE,"CIVIL QNTY VAR";#N/A,#N/A,FALSE,"SUMMARY";#N/A,#N/A,FALSE,"MATERIAL VAR"}</definedName>
    <definedName name="___ans987" localSheetId="10" hidden="1">{#N/A,#N/A,FALSE,"VARIATIONS";#N/A,#N/A,FALSE,"BUDGET";#N/A,#N/A,FALSE,"CIVIL QNTY VAR";#N/A,#N/A,FALSE,"SUMMARY";#N/A,#N/A,FALSE,"MATERIAL VAR"}</definedName>
    <definedName name="___ans987" localSheetId="13" hidden="1">{#N/A,#N/A,FALSE,"VARIATIONS";#N/A,#N/A,FALSE,"BUDGET";#N/A,#N/A,FALSE,"CIVIL QNTY VAR";#N/A,#N/A,FALSE,"SUMMARY";#N/A,#N/A,FALSE,"MATERIAL VAR"}</definedName>
    <definedName name="___ans987" localSheetId="5" hidden="1">{#N/A,#N/A,FALSE,"VARIATIONS";#N/A,#N/A,FALSE,"BUDGET";#N/A,#N/A,FALSE,"CIVIL QNTY VAR";#N/A,#N/A,FALSE,"SUMMARY";#N/A,#N/A,FALSE,"MATERIAL VAR"}</definedName>
    <definedName name="___ans987" localSheetId="11" hidden="1">{#N/A,#N/A,FALSE,"VARIATIONS";#N/A,#N/A,FALSE,"BUDGET";#N/A,#N/A,FALSE,"CIVIL QNTY VAR";#N/A,#N/A,FALSE,"SUMMARY";#N/A,#N/A,FALSE,"MATERIAL VAR"}</definedName>
    <definedName name="___ans987" localSheetId="8" hidden="1">{#N/A,#N/A,FALSE,"VARIATIONS";#N/A,#N/A,FALSE,"BUDGET";#N/A,#N/A,FALSE,"CIVIL QNTY VAR";#N/A,#N/A,FALSE,"SUMMARY";#N/A,#N/A,FALSE,"MATERIAL VAR"}</definedName>
    <definedName name="___ans987" localSheetId="14" hidden="1">{#N/A,#N/A,FALSE,"VARIATIONS";#N/A,#N/A,FALSE,"BUDGET";#N/A,#N/A,FALSE,"CIVIL QNTY VAR";#N/A,#N/A,FALSE,"SUMMARY";#N/A,#N/A,FALSE,"MATERIAL VAR"}</definedName>
    <definedName name="___ans987" localSheetId="21" hidden="1">{#N/A,#N/A,FALSE,"VARIATIONS";#N/A,#N/A,FALSE,"BUDGET";#N/A,#N/A,FALSE,"CIVIL QNTY VAR";#N/A,#N/A,FALSE,"SUMMARY";#N/A,#N/A,FALSE,"MATERIAL VAR"}</definedName>
    <definedName name="___ans987" localSheetId="22" hidden="1">{#N/A,#N/A,FALSE,"VARIATIONS";#N/A,#N/A,FALSE,"BUDGET";#N/A,#N/A,FALSE,"CIVIL QNTY VAR";#N/A,#N/A,FALSE,"SUMMARY";#N/A,#N/A,FALSE,"MATERIAL VAR"}</definedName>
    <definedName name="___ans987" localSheetId="3" hidden="1">{#N/A,#N/A,FALSE,"VARIATIONS";#N/A,#N/A,FALSE,"BUDGET";#N/A,#N/A,FALSE,"CIVIL QNTY VAR";#N/A,#N/A,FALSE,"SUMMARY";#N/A,#N/A,FALSE,"MATERIAL VAR"}</definedName>
    <definedName name="___ans987" localSheetId="12" hidden="1">{#N/A,#N/A,FALSE,"VARIATIONS";#N/A,#N/A,FALSE,"BUDGET";#N/A,#N/A,FALSE,"CIVIL QNTY VAR";#N/A,#N/A,FALSE,"SUMMARY";#N/A,#N/A,FALSE,"MATERIAL VAR"}</definedName>
    <definedName name="___ans987" localSheetId="9" hidden="1">{#N/A,#N/A,FALSE,"VARIATIONS";#N/A,#N/A,FALSE,"BUDGET";#N/A,#N/A,FALSE,"CIVIL QNTY VAR";#N/A,#N/A,FALSE,"SUMMARY";#N/A,#N/A,FALSE,"MATERIAL VAR"}</definedName>
    <definedName name="___ans987" localSheetId="6" hidden="1">{#N/A,#N/A,FALSE,"VARIATIONS";#N/A,#N/A,FALSE,"BUDGET";#N/A,#N/A,FALSE,"CIVIL QNTY VAR";#N/A,#N/A,FALSE,"SUMMARY";#N/A,#N/A,FALSE,"MATERIAL VAR"}</definedName>
    <definedName name="___ans987" localSheetId="23" hidden="1">{#N/A,#N/A,FALSE,"VARIATIONS";#N/A,#N/A,FALSE,"BUDGET";#N/A,#N/A,FALSE,"CIVIL QNTY VAR";#N/A,#N/A,FALSE,"SUMMARY";#N/A,#N/A,FALSE,"MATERIAL VAR"}</definedName>
    <definedName name="___ans987" localSheetId="24" hidden="1">{#N/A,#N/A,FALSE,"VARIATIONS";#N/A,#N/A,FALSE,"BUDGET";#N/A,#N/A,FALSE,"CIVIL QNTY VAR";#N/A,#N/A,FALSE,"SUMMARY";#N/A,#N/A,FALSE,"MATERIAL VAR"}</definedName>
    <definedName name="___ans987" hidden="1">{#N/A,#N/A,FALSE,"VARIATIONS";#N/A,#N/A,FALSE,"BUDGET";#N/A,#N/A,FALSE,"CIVIL QNTY VAR";#N/A,#N/A,FALSE,"SUMMARY";#N/A,#N/A,FALSE,"MATERIAL VAR"}</definedName>
    <definedName name="___cat12" localSheetId="4" hidden="1">{#N/A,#N/A,TRUE,"Front";#N/A,#N/A,TRUE,"Simple Letter";#N/A,#N/A,TRUE,"Inside";#N/A,#N/A,TRUE,"Contents";#N/A,#N/A,TRUE,"Basis";#N/A,#N/A,TRUE,"Inclusions";#N/A,#N/A,TRUE,"Exclusions";#N/A,#N/A,TRUE,"Areas";#N/A,#N/A,TRUE,"Summary";#N/A,#N/A,TRUE,"Detail"}</definedName>
    <definedName name="___cat12" localSheetId="7" hidden="1">{#N/A,#N/A,TRUE,"Front";#N/A,#N/A,TRUE,"Simple Letter";#N/A,#N/A,TRUE,"Inside";#N/A,#N/A,TRUE,"Contents";#N/A,#N/A,TRUE,"Basis";#N/A,#N/A,TRUE,"Inclusions";#N/A,#N/A,TRUE,"Exclusions";#N/A,#N/A,TRUE,"Areas";#N/A,#N/A,TRUE,"Summary";#N/A,#N/A,TRUE,"Detail"}</definedName>
    <definedName name="___cat12" localSheetId="10" hidden="1">{#N/A,#N/A,TRUE,"Front";#N/A,#N/A,TRUE,"Simple Letter";#N/A,#N/A,TRUE,"Inside";#N/A,#N/A,TRUE,"Contents";#N/A,#N/A,TRUE,"Basis";#N/A,#N/A,TRUE,"Inclusions";#N/A,#N/A,TRUE,"Exclusions";#N/A,#N/A,TRUE,"Areas";#N/A,#N/A,TRUE,"Summary";#N/A,#N/A,TRUE,"Detail"}</definedName>
    <definedName name="___cat12" localSheetId="13" hidden="1">{#N/A,#N/A,TRUE,"Front";#N/A,#N/A,TRUE,"Simple Letter";#N/A,#N/A,TRUE,"Inside";#N/A,#N/A,TRUE,"Contents";#N/A,#N/A,TRUE,"Basis";#N/A,#N/A,TRUE,"Inclusions";#N/A,#N/A,TRUE,"Exclusions";#N/A,#N/A,TRUE,"Areas";#N/A,#N/A,TRUE,"Summary";#N/A,#N/A,TRUE,"Detail"}</definedName>
    <definedName name="___cat12" localSheetId="5" hidden="1">{#N/A,#N/A,TRUE,"Front";#N/A,#N/A,TRUE,"Simple Letter";#N/A,#N/A,TRUE,"Inside";#N/A,#N/A,TRUE,"Contents";#N/A,#N/A,TRUE,"Basis";#N/A,#N/A,TRUE,"Inclusions";#N/A,#N/A,TRUE,"Exclusions";#N/A,#N/A,TRUE,"Areas";#N/A,#N/A,TRUE,"Summary";#N/A,#N/A,TRUE,"Detail"}</definedName>
    <definedName name="___cat12" localSheetId="11" hidden="1">{#N/A,#N/A,TRUE,"Front";#N/A,#N/A,TRUE,"Simple Letter";#N/A,#N/A,TRUE,"Inside";#N/A,#N/A,TRUE,"Contents";#N/A,#N/A,TRUE,"Basis";#N/A,#N/A,TRUE,"Inclusions";#N/A,#N/A,TRUE,"Exclusions";#N/A,#N/A,TRUE,"Areas";#N/A,#N/A,TRUE,"Summary";#N/A,#N/A,TRUE,"Detail"}</definedName>
    <definedName name="___cat12" localSheetId="8" hidden="1">{#N/A,#N/A,TRUE,"Front";#N/A,#N/A,TRUE,"Simple Letter";#N/A,#N/A,TRUE,"Inside";#N/A,#N/A,TRUE,"Contents";#N/A,#N/A,TRUE,"Basis";#N/A,#N/A,TRUE,"Inclusions";#N/A,#N/A,TRUE,"Exclusions";#N/A,#N/A,TRUE,"Areas";#N/A,#N/A,TRUE,"Summary";#N/A,#N/A,TRUE,"Detail"}</definedName>
    <definedName name="___cat12" localSheetId="14" hidden="1">{#N/A,#N/A,TRUE,"Front";#N/A,#N/A,TRUE,"Simple Letter";#N/A,#N/A,TRUE,"Inside";#N/A,#N/A,TRUE,"Contents";#N/A,#N/A,TRUE,"Basis";#N/A,#N/A,TRUE,"Inclusions";#N/A,#N/A,TRUE,"Exclusions";#N/A,#N/A,TRUE,"Areas";#N/A,#N/A,TRUE,"Summary";#N/A,#N/A,TRUE,"Detail"}</definedName>
    <definedName name="___cat12" localSheetId="21" hidden="1">{#N/A,#N/A,TRUE,"Front";#N/A,#N/A,TRUE,"Simple Letter";#N/A,#N/A,TRUE,"Inside";#N/A,#N/A,TRUE,"Contents";#N/A,#N/A,TRUE,"Basis";#N/A,#N/A,TRUE,"Inclusions";#N/A,#N/A,TRUE,"Exclusions";#N/A,#N/A,TRUE,"Areas";#N/A,#N/A,TRUE,"Summary";#N/A,#N/A,TRUE,"Detail"}</definedName>
    <definedName name="___cat12" localSheetId="22" hidden="1">{#N/A,#N/A,TRUE,"Front";#N/A,#N/A,TRUE,"Simple Letter";#N/A,#N/A,TRUE,"Inside";#N/A,#N/A,TRUE,"Contents";#N/A,#N/A,TRUE,"Basis";#N/A,#N/A,TRUE,"Inclusions";#N/A,#N/A,TRUE,"Exclusions";#N/A,#N/A,TRUE,"Areas";#N/A,#N/A,TRUE,"Summary";#N/A,#N/A,TRUE,"Detail"}</definedName>
    <definedName name="___cat12" localSheetId="3" hidden="1">{#N/A,#N/A,TRUE,"Front";#N/A,#N/A,TRUE,"Simple Letter";#N/A,#N/A,TRUE,"Inside";#N/A,#N/A,TRUE,"Contents";#N/A,#N/A,TRUE,"Basis";#N/A,#N/A,TRUE,"Inclusions";#N/A,#N/A,TRUE,"Exclusions";#N/A,#N/A,TRUE,"Areas";#N/A,#N/A,TRUE,"Summary";#N/A,#N/A,TRUE,"Detail"}</definedName>
    <definedName name="___cat12" localSheetId="12" hidden="1">{#N/A,#N/A,TRUE,"Front";#N/A,#N/A,TRUE,"Simple Letter";#N/A,#N/A,TRUE,"Inside";#N/A,#N/A,TRUE,"Contents";#N/A,#N/A,TRUE,"Basis";#N/A,#N/A,TRUE,"Inclusions";#N/A,#N/A,TRUE,"Exclusions";#N/A,#N/A,TRUE,"Areas";#N/A,#N/A,TRUE,"Summary";#N/A,#N/A,TRUE,"Detail"}</definedName>
    <definedName name="___cat12" localSheetId="9" hidden="1">{#N/A,#N/A,TRUE,"Front";#N/A,#N/A,TRUE,"Simple Letter";#N/A,#N/A,TRUE,"Inside";#N/A,#N/A,TRUE,"Contents";#N/A,#N/A,TRUE,"Basis";#N/A,#N/A,TRUE,"Inclusions";#N/A,#N/A,TRUE,"Exclusions";#N/A,#N/A,TRUE,"Areas";#N/A,#N/A,TRUE,"Summary";#N/A,#N/A,TRUE,"Detail"}</definedName>
    <definedName name="___cat12" localSheetId="6" hidden="1">{#N/A,#N/A,TRUE,"Front";#N/A,#N/A,TRUE,"Simple Letter";#N/A,#N/A,TRUE,"Inside";#N/A,#N/A,TRUE,"Contents";#N/A,#N/A,TRUE,"Basis";#N/A,#N/A,TRUE,"Inclusions";#N/A,#N/A,TRUE,"Exclusions";#N/A,#N/A,TRUE,"Areas";#N/A,#N/A,TRUE,"Summary";#N/A,#N/A,TRUE,"Detail"}</definedName>
    <definedName name="___cat12" localSheetId="23" hidden="1">{#N/A,#N/A,TRUE,"Front";#N/A,#N/A,TRUE,"Simple Letter";#N/A,#N/A,TRUE,"Inside";#N/A,#N/A,TRUE,"Contents";#N/A,#N/A,TRUE,"Basis";#N/A,#N/A,TRUE,"Inclusions";#N/A,#N/A,TRUE,"Exclusions";#N/A,#N/A,TRUE,"Areas";#N/A,#N/A,TRUE,"Summary";#N/A,#N/A,TRUE,"Detail"}</definedName>
    <definedName name="___cat12" localSheetId="24" hidden="1">{#N/A,#N/A,TRUE,"Front";#N/A,#N/A,TRUE,"Simple Letter";#N/A,#N/A,TRUE,"Inside";#N/A,#N/A,TRUE,"Contents";#N/A,#N/A,TRUE,"Basis";#N/A,#N/A,TRUE,"Inclusions";#N/A,#N/A,TRUE,"Exclusions";#N/A,#N/A,TRUE,"Areas";#N/A,#N/A,TRUE,"Summary";#N/A,#N/A,TRUE,"Detail"}</definedName>
    <definedName name="___cat12" hidden="1">{#N/A,#N/A,TRUE,"Front";#N/A,#N/A,TRUE,"Simple Letter";#N/A,#N/A,TRUE,"Inside";#N/A,#N/A,TRUE,"Contents";#N/A,#N/A,TRUE,"Basis";#N/A,#N/A,TRUE,"Inclusions";#N/A,#N/A,TRUE,"Exclusions";#N/A,#N/A,TRUE,"Areas";#N/A,#N/A,TRUE,"Summary";#N/A,#N/A,TRUE,"Detail"}</definedName>
    <definedName name="___d1" localSheetId="4" hidden="1">{#N/A,#N/A,FALSE,"VARIATIONS";#N/A,#N/A,FALSE,"BUDGET";#N/A,#N/A,FALSE,"CIVIL QNTY VAR";#N/A,#N/A,FALSE,"SUMMARY";#N/A,#N/A,FALSE,"MATERIAL VAR"}</definedName>
    <definedName name="___d1" localSheetId="7" hidden="1">{#N/A,#N/A,FALSE,"VARIATIONS";#N/A,#N/A,FALSE,"BUDGET";#N/A,#N/A,FALSE,"CIVIL QNTY VAR";#N/A,#N/A,FALSE,"SUMMARY";#N/A,#N/A,FALSE,"MATERIAL VAR"}</definedName>
    <definedName name="___d1" localSheetId="10" hidden="1">{#N/A,#N/A,FALSE,"VARIATIONS";#N/A,#N/A,FALSE,"BUDGET";#N/A,#N/A,FALSE,"CIVIL QNTY VAR";#N/A,#N/A,FALSE,"SUMMARY";#N/A,#N/A,FALSE,"MATERIAL VAR"}</definedName>
    <definedName name="___d1" localSheetId="13" hidden="1">{#N/A,#N/A,FALSE,"VARIATIONS";#N/A,#N/A,FALSE,"BUDGET";#N/A,#N/A,FALSE,"CIVIL QNTY VAR";#N/A,#N/A,FALSE,"SUMMARY";#N/A,#N/A,FALSE,"MATERIAL VAR"}</definedName>
    <definedName name="___d1" localSheetId="5" hidden="1">{#N/A,#N/A,FALSE,"VARIATIONS";#N/A,#N/A,FALSE,"BUDGET";#N/A,#N/A,FALSE,"CIVIL QNTY VAR";#N/A,#N/A,FALSE,"SUMMARY";#N/A,#N/A,FALSE,"MATERIAL VAR"}</definedName>
    <definedName name="___d1" localSheetId="11" hidden="1">{#N/A,#N/A,FALSE,"VARIATIONS";#N/A,#N/A,FALSE,"BUDGET";#N/A,#N/A,FALSE,"CIVIL QNTY VAR";#N/A,#N/A,FALSE,"SUMMARY";#N/A,#N/A,FALSE,"MATERIAL VAR"}</definedName>
    <definedName name="___d1" localSheetId="8" hidden="1">{#N/A,#N/A,FALSE,"VARIATIONS";#N/A,#N/A,FALSE,"BUDGET";#N/A,#N/A,FALSE,"CIVIL QNTY VAR";#N/A,#N/A,FALSE,"SUMMARY";#N/A,#N/A,FALSE,"MATERIAL VAR"}</definedName>
    <definedName name="___d1" localSheetId="14" hidden="1">{#N/A,#N/A,FALSE,"VARIATIONS";#N/A,#N/A,FALSE,"BUDGET";#N/A,#N/A,FALSE,"CIVIL QNTY VAR";#N/A,#N/A,FALSE,"SUMMARY";#N/A,#N/A,FALSE,"MATERIAL VAR"}</definedName>
    <definedName name="___d1" localSheetId="21" hidden="1">{#N/A,#N/A,FALSE,"VARIATIONS";#N/A,#N/A,FALSE,"BUDGET";#N/A,#N/A,FALSE,"CIVIL QNTY VAR";#N/A,#N/A,FALSE,"SUMMARY";#N/A,#N/A,FALSE,"MATERIAL VAR"}</definedName>
    <definedName name="___d1" localSheetId="22" hidden="1">{#N/A,#N/A,FALSE,"VARIATIONS";#N/A,#N/A,FALSE,"BUDGET";#N/A,#N/A,FALSE,"CIVIL QNTY VAR";#N/A,#N/A,FALSE,"SUMMARY";#N/A,#N/A,FALSE,"MATERIAL VAR"}</definedName>
    <definedName name="___d1" localSheetId="3" hidden="1">{#N/A,#N/A,FALSE,"VARIATIONS";#N/A,#N/A,FALSE,"BUDGET";#N/A,#N/A,FALSE,"CIVIL QNTY VAR";#N/A,#N/A,FALSE,"SUMMARY";#N/A,#N/A,FALSE,"MATERIAL VAR"}</definedName>
    <definedName name="___d1" localSheetId="12" hidden="1">{#N/A,#N/A,FALSE,"VARIATIONS";#N/A,#N/A,FALSE,"BUDGET";#N/A,#N/A,FALSE,"CIVIL QNTY VAR";#N/A,#N/A,FALSE,"SUMMARY";#N/A,#N/A,FALSE,"MATERIAL VAR"}</definedName>
    <definedName name="___d1" localSheetId="9" hidden="1">{#N/A,#N/A,FALSE,"VARIATIONS";#N/A,#N/A,FALSE,"BUDGET";#N/A,#N/A,FALSE,"CIVIL QNTY VAR";#N/A,#N/A,FALSE,"SUMMARY";#N/A,#N/A,FALSE,"MATERIAL VAR"}</definedName>
    <definedName name="___d1" localSheetId="6" hidden="1">{#N/A,#N/A,FALSE,"VARIATIONS";#N/A,#N/A,FALSE,"BUDGET";#N/A,#N/A,FALSE,"CIVIL QNTY VAR";#N/A,#N/A,FALSE,"SUMMARY";#N/A,#N/A,FALSE,"MATERIAL VAR"}</definedName>
    <definedName name="___d1" localSheetId="23" hidden="1">{#N/A,#N/A,FALSE,"VARIATIONS";#N/A,#N/A,FALSE,"BUDGET";#N/A,#N/A,FALSE,"CIVIL QNTY VAR";#N/A,#N/A,FALSE,"SUMMARY";#N/A,#N/A,FALSE,"MATERIAL VAR"}</definedName>
    <definedName name="___d1" localSheetId="24" hidden="1">{#N/A,#N/A,FALSE,"VARIATIONS";#N/A,#N/A,FALSE,"BUDGET";#N/A,#N/A,FALSE,"CIVIL QNTY VAR";#N/A,#N/A,FALSE,"SUMMARY";#N/A,#N/A,FALSE,"MATERIAL VAR"}</definedName>
    <definedName name="___d1" hidden="1">{#N/A,#N/A,FALSE,"VARIATIONS";#N/A,#N/A,FALSE,"BUDGET";#N/A,#N/A,FALSE,"CIVIL QNTY VAR";#N/A,#N/A,FALSE,"SUMMARY";#N/A,#N/A,FALSE,"MATERIAL VAR"}</definedName>
    <definedName name="___dd5" localSheetId="4" hidden="1">{#N/A,#N/A,FALSE,"VARIATIONS";#N/A,#N/A,FALSE,"BUDGET";#N/A,#N/A,FALSE,"CIVIL QNTY VAR";#N/A,#N/A,FALSE,"SUMMARY";#N/A,#N/A,FALSE,"MATERIAL VAR"}</definedName>
    <definedName name="___dd5" localSheetId="7" hidden="1">{#N/A,#N/A,FALSE,"VARIATIONS";#N/A,#N/A,FALSE,"BUDGET";#N/A,#N/A,FALSE,"CIVIL QNTY VAR";#N/A,#N/A,FALSE,"SUMMARY";#N/A,#N/A,FALSE,"MATERIAL VAR"}</definedName>
    <definedName name="___dd5" localSheetId="10" hidden="1">{#N/A,#N/A,FALSE,"VARIATIONS";#N/A,#N/A,FALSE,"BUDGET";#N/A,#N/A,FALSE,"CIVIL QNTY VAR";#N/A,#N/A,FALSE,"SUMMARY";#N/A,#N/A,FALSE,"MATERIAL VAR"}</definedName>
    <definedName name="___dd5" localSheetId="13" hidden="1">{#N/A,#N/A,FALSE,"VARIATIONS";#N/A,#N/A,FALSE,"BUDGET";#N/A,#N/A,FALSE,"CIVIL QNTY VAR";#N/A,#N/A,FALSE,"SUMMARY";#N/A,#N/A,FALSE,"MATERIAL VAR"}</definedName>
    <definedName name="___dd5" localSheetId="5" hidden="1">{#N/A,#N/A,FALSE,"VARIATIONS";#N/A,#N/A,FALSE,"BUDGET";#N/A,#N/A,FALSE,"CIVIL QNTY VAR";#N/A,#N/A,FALSE,"SUMMARY";#N/A,#N/A,FALSE,"MATERIAL VAR"}</definedName>
    <definedName name="___dd5" localSheetId="11" hidden="1">{#N/A,#N/A,FALSE,"VARIATIONS";#N/A,#N/A,FALSE,"BUDGET";#N/A,#N/A,FALSE,"CIVIL QNTY VAR";#N/A,#N/A,FALSE,"SUMMARY";#N/A,#N/A,FALSE,"MATERIAL VAR"}</definedName>
    <definedName name="___dd5" localSheetId="8" hidden="1">{#N/A,#N/A,FALSE,"VARIATIONS";#N/A,#N/A,FALSE,"BUDGET";#N/A,#N/A,FALSE,"CIVIL QNTY VAR";#N/A,#N/A,FALSE,"SUMMARY";#N/A,#N/A,FALSE,"MATERIAL VAR"}</definedName>
    <definedName name="___dd5" localSheetId="14" hidden="1">{#N/A,#N/A,FALSE,"VARIATIONS";#N/A,#N/A,FALSE,"BUDGET";#N/A,#N/A,FALSE,"CIVIL QNTY VAR";#N/A,#N/A,FALSE,"SUMMARY";#N/A,#N/A,FALSE,"MATERIAL VAR"}</definedName>
    <definedName name="___dd5" localSheetId="21" hidden="1">{#N/A,#N/A,FALSE,"VARIATIONS";#N/A,#N/A,FALSE,"BUDGET";#N/A,#N/A,FALSE,"CIVIL QNTY VAR";#N/A,#N/A,FALSE,"SUMMARY";#N/A,#N/A,FALSE,"MATERIAL VAR"}</definedName>
    <definedName name="___dd5" localSheetId="22" hidden="1">{#N/A,#N/A,FALSE,"VARIATIONS";#N/A,#N/A,FALSE,"BUDGET";#N/A,#N/A,FALSE,"CIVIL QNTY VAR";#N/A,#N/A,FALSE,"SUMMARY";#N/A,#N/A,FALSE,"MATERIAL VAR"}</definedName>
    <definedName name="___dd5" localSheetId="3" hidden="1">{#N/A,#N/A,FALSE,"VARIATIONS";#N/A,#N/A,FALSE,"BUDGET";#N/A,#N/A,FALSE,"CIVIL QNTY VAR";#N/A,#N/A,FALSE,"SUMMARY";#N/A,#N/A,FALSE,"MATERIAL VAR"}</definedName>
    <definedName name="___dd5" localSheetId="12" hidden="1">{#N/A,#N/A,FALSE,"VARIATIONS";#N/A,#N/A,FALSE,"BUDGET";#N/A,#N/A,FALSE,"CIVIL QNTY VAR";#N/A,#N/A,FALSE,"SUMMARY";#N/A,#N/A,FALSE,"MATERIAL VAR"}</definedName>
    <definedName name="___dd5" localSheetId="9" hidden="1">{#N/A,#N/A,FALSE,"VARIATIONS";#N/A,#N/A,FALSE,"BUDGET";#N/A,#N/A,FALSE,"CIVIL QNTY VAR";#N/A,#N/A,FALSE,"SUMMARY";#N/A,#N/A,FALSE,"MATERIAL VAR"}</definedName>
    <definedName name="___dd5" localSheetId="6" hidden="1">{#N/A,#N/A,FALSE,"VARIATIONS";#N/A,#N/A,FALSE,"BUDGET";#N/A,#N/A,FALSE,"CIVIL QNTY VAR";#N/A,#N/A,FALSE,"SUMMARY";#N/A,#N/A,FALSE,"MATERIAL VAR"}</definedName>
    <definedName name="___dd5" localSheetId="23" hidden="1">{#N/A,#N/A,FALSE,"VARIATIONS";#N/A,#N/A,FALSE,"BUDGET";#N/A,#N/A,FALSE,"CIVIL QNTY VAR";#N/A,#N/A,FALSE,"SUMMARY";#N/A,#N/A,FALSE,"MATERIAL VAR"}</definedName>
    <definedName name="___dd5" localSheetId="24" hidden="1">{#N/A,#N/A,FALSE,"VARIATIONS";#N/A,#N/A,FALSE,"BUDGET";#N/A,#N/A,FALSE,"CIVIL QNTY VAR";#N/A,#N/A,FALSE,"SUMMARY";#N/A,#N/A,FALSE,"MATERIAL VAR"}</definedName>
    <definedName name="___dd5" hidden="1">{#N/A,#N/A,FALSE,"VARIATIONS";#N/A,#N/A,FALSE,"BUDGET";#N/A,#N/A,FALSE,"CIVIL QNTY VAR";#N/A,#N/A,FALSE,"SUMMARY";#N/A,#N/A,FALSE,"MATERIAL VAR"}</definedName>
    <definedName name="___f1" localSheetId="4" hidden="1">{#N/A,#N/A,FALSE,"VARIATIONS";#N/A,#N/A,FALSE,"BUDGET";#N/A,#N/A,FALSE,"CIVIL QNTY VAR";#N/A,#N/A,FALSE,"SUMMARY";#N/A,#N/A,FALSE,"MATERIAL VAR"}</definedName>
    <definedName name="___f1" localSheetId="7" hidden="1">{#N/A,#N/A,FALSE,"VARIATIONS";#N/A,#N/A,FALSE,"BUDGET";#N/A,#N/A,FALSE,"CIVIL QNTY VAR";#N/A,#N/A,FALSE,"SUMMARY";#N/A,#N/A,FALSE,"MATERIAL VAR"}</definedName>
    <definedName name="___f1" localSheetId="10" hidden="1">{#N/A,#N/A,FALSE,"VARIATIONS";#N/A,#N/A,FALSE,"BUDGET";#N/A,#N/A,FALSE,"CIVIL QNTY VAR";#N/A,#N/A,FALSE,"SUMMARY";#N/A,#N/A,FALSE,"MATERIAL VAR"}</definedName>
    <definedName name="___f1" localSheetId="13" hidden="1">{#N/A,#N/A,FALSE,"VARIATIONS";#N/A,#N/A,FALSE,"BUDGET";#N/A,#N/A,FALSE,"CIVIL QNTY VAR";#N/A,#N/A,FALSE,"SUMMARY";#N/A,#N/A,FALSE,"MATERIAL VAR"}</definedName>
    <definedName name="___f1" localSheetId="5" hidden="1">{#N/A,#N/A,FALSE,"VARIATIONS";#N/A,#N/A,FALSE,"BUDGET";#N/A,#N/A,FALSE,"CIVIL QNTY VAR";#N/A,#N/A,FALSE,"SUMMARY";#N/A,#N/A,FALSE,"MATERIAL VAR"}</definedName>
    <definedName name="___f1" localSheetId="11" hidden="1">{#N/A,#N/A,FALSE,"VARIATIONS";#N/A,#N/A,FALSE,"BUDGET";#N/A,#N/A,FALSE,"CIVIL QNTY VAR";#N/A,#N/A,FALSE,"SUMMARY";#N/A,#N/A,FALSE,"MATERIAL VAR"}</definedName>
    <definedName name="___f1" localSheetId="8" hidden="1">{#N/A,#N/A,FALSE,"VARIATIONS";#N/A,#N/A,FALSE,"BUDGET";#N/A,#N/A,FALSE,"CIVIL QNTY VAR";#N/A,#N/A,FALSE,"SUMMARY";#N/A,#N/A,FALSE,"MATERIAL VAR"}</definedName>
    <definedName name="___f1" localSheetId="14" hidden="1">{#N/A,#N/A,FALSE,"VARIATIONS";#N/A,#N/A,FALSE,"BUDGET";#N/A,#N/A,FALSE,"CIVIL QNTY VAR";#N/A,#N/A,FALSE,"SUMMARY";#N/A,#N/A,FALSE,"MATERIAL VAR"}</definedName>
    <definedName name="___f1" localSheetId="21" hidden="1">{#N/A,#N/A,FALSE,"VARIATIONS";#N/A,#N/A,FALSE,"BUDGET";#N/A,#N/A,FALSE,"CIVIL QNTY VAR";#N/A,#N/A,FALSE,"SUMMARY";#N/A,#N/A,FALSE,"MATERIAL VAR"}</definedName>
    <definedName name="___f1" localSheetId="22" hidden="1">{#N/A,#N/A,FALSE,"VARIATIONS";#N/A,#N/A,FALSE,"BUDGET";#N/A,#N/A,FALSE,"CIVIL QNTY VAR";#N/A,#N/A,FALSE,"SUMMARY";#N/A,#N/A,FALSE,"MATERIAL VAR"}</definedName>
    <definedName name="___f1" localSheetId="3" hidden="1">{#N/A,#N/A,FALSE,"VARIATIONS";#N/A,#N/A,FALSE,"BUDGET";#N/A,#N/A,FALSE,"CIVIL QNTY VAR";#N/A,#N/A,FALSE,"SUMMARY";#N/A,#N/A,FALSE,"MATERIAL VAR"}</definedName>
    <definedName name="___f1" localSheetId="12" hidden="1">{#N/A,#N/A,FALSE,"VARIATIONS";#N/A,#N/A,FALSE,"BUDGET";#N/A,#N/A,FALSE,"CIVIL QNTY VAR";#N/A,#N/A,FALSE,"SUMMARY";#N/A,#N/A,FALSE,"MATERIAL VAR"}</definedName>
    <definedName name="___f1" localSheetId="9" hidden="1">{#N/A,#N/A,FALSE,"VARIATIONS";#N/A,#N/A,FALSE,"BUDGET";#N/A,#N/A,FALSE,"CIVIL QNTY VAR";#N/A,#N/A,FALSE,"SUMMARY";#N/A,#N/A,FALSE,"MATERIAL VAR"}</definedName>
    <definedName name="___f1" localSheetId="6" hidden="1">{#N/A,#N/A,FALSE,"VARIATIONS";#N/A,#N/A,FALSE,"BUDGET";#N/A,#N/A,FALSE,"CIVIL QNTY VAR";#N/A,#N/A,FALSE,"SUMMARY";#N/A,#N/A,FALSE,"MATERIAL VAR"}</definedName>
    <definedName name="___f1" localSheetId="23" hidden="1">{#N/A,#N/A,FALSE,"VARIATIONS";#N/A,#N/A,FALSE,"BUDGET";#N/A,#N/A,FALSE,"CIVIL QNTY VAR";#N/A,#N/A,FALSE,"SUMMARY";#N/A,#N/A,FALSE,"MATERIAL VAR"}</definedName>
    <definedName name="___f1" localSheetId="24" hidden="1">{#N/A,#N/A,FALSE,"VARIATIONS";#N/A,#N/A,FALSE,"BUDGET";#N/A,#N/A,FALSE,"CIVIL QNTY VAR";#N/A,#N/A,FALSE,"SUMMARY";#N/A,#N/A,FALSE,"MATERIAL VAR"}</definedName>
    <definedName name="___f1" hidden="1">{#N/A,#N/A,FALSE,"VARIATIONS";#N/A,#N/A,FALSE,"BUDGET";#N/A,#N/A,FALSE,"CIVIL QNTY VAR";#N/A,#N/A,FALSE,"SUMMARY";#N/A,#N/A,FALSE,"MATERIAL VAR"}</definedName>
    <definedName name="___hp10" localSheetId="4" hidden="1">{#N/A,#N/A,TRUE,"Front";#N/A,#N/A,TRUE,"Simple Letter";#N/A,#N/A,TRUE,"Inside";#N/A,#N/A,TRUE,"Contents";#N/A,#N/A,TRUE,"Basis";#N/A,#N/A,TRUE,"Inclusions";#N/A,#N/A,TRUE,"Exclusions";#N/A,#N/A,TRUE,"Areas";#N/A,#N/A,TRUE,"Summary";#N/A,#N/A,TRUE,"Detail"}</definedName>
    <definedName name="___hp10" localSheetId="7" hidden="1">{#N/A,#N/A,TRUE,"Front";#N/A,#N/A,TRUE,"Simple Letter";#N/A,#N/A,TRUE,"Inside";#N/A,#N/A,TRUE,"Contents";#N/A,#N/A,TRUE,"Basis";#N/A,#N/A,TRUE,"Inclusions";#N/A,#N/A,TRUE,"Exclusions";#N/A,#N/A,TRUE,"Areas";#N/A,#N/A,TRUE,"Summary";#N/A,#N/A,TRUE,"Detail"}</definedName>
    <definedName name="___hp10" localSheetId="10" hidden="1">{#N/A,#N/A,TRUE,"Front";#N/A,#N/A,TRUE,"Simple Letter";#N/A,#N/A,TRUE,"Inside";#N/A,#N/A,TRUE,"Contents";#N/A,#N/A,TRUE,"Basis";#N/A,#N/A,TRUE,"Inclusions";#N/A,#N/A,TRUE,"Exclusions";#N/A,#N/A,TRUE,"Areas";#N/A,#N/A,TRUE,"Summary";#N/A,#N/A,TRUE,"Detail"}</definedName>
    <definedName name="___hp10" localSheetId="13" hidden="1">{#N/A,#N/A,TRUE,"Front";#N/A,#N/A,TRUE,"Simple Letter";#N/A,#N/A,TRUE,"Inside";#N/A,#N/A,TRUE,"Contents";#N/A,#N/A,TRUE,"Basis";#N/A,#N/A,TRUE,"Inclusions";#N/A,#N/A,TRUE,"Exclusions";#N/A,#N/A,TRUE,"Areas";#N/A,#N/A,TRUE,"Summary";#N/A,#N/A,TRUE,"Detail"}</definedName>
    <definedName name="___hp10" localSheetId="5" hidden="1">{#N/A,#N/A,TRUE,"Front";#N/A,#N/A,TRUE,"Simple Letter";#N/A,#N/A,TRUE,"Inside";#N/A,#N/A,TRUE,"Contents";#N/A,#N/A,TRUE,"Basis";#N/A,#N/A,TRUE,"Inclusions";#N/A,#N/A,TRUE,"Exclusions";#N/A,#N/A,TRUE,"Areas";#N/A,#N/A,TRUE,"Summary";#N/A,#N/A,TRUE,"Detail"}</definedName>
    <definedName name="___hp10" localSheetId="11" hidden="1">{#N/A,#N/A,TRUE,"Front";#N/A,#N/A,TRUE,"Simple Letter";#N/A,#N/A,TRUE,"Inside";#N/A,#N/A,TRUE,"Contents";#N/A,#N/A,TRUE,"Basis";#N/A,#N/A,TRUE,"Inclusions";#N/A,#N/A,TRUE,"Exclusions";#N/A,#N/A,TRUE,"Areas";#N/A,#N/A,TRUE,"Summary";#N/A,#N/A,TRUE,"Detail"}</definedName>
    <definedName name="___hp10" localSheetId="8" hidden="1">{#N/A,#N/A,TRUE,"Front";#N/A,#N/A,TRUE,"Simple Letter";#N/A,#N/A,TRUE,"Inside";#N/A,#N/A,TRUE,"Contents";#N/A,#N/A,TRUE,"Basis";#N/A,#N/A,TRUE,"Inclusions";#N/A,#N/A,TRUE,"Exclusions";#N/A,#N/A,TRUE,"Areas";#N/A,#N/A,TRUE,"Summary";#N/A,#N/A,TRUE,"Detail"}</definedName>
    <definedName name="___hp10" localSheetId="14" hidden="1">{#N/A,#N/A,TRUE,"Front";#N/A,#N/A,TRUE,"Simple Letter";#N/A,#N/A,TRUE,"Inside";#N/A,#N/A,TRUE,"Contents";#N/A,#N/A,TRUE,"Basis";#N/A,#N/A,TRUE,"Inclusions";#N/A,#N/A,TRUE,"Exclusions";#N/A,#N/A,TRUE,"Areas";#N/A,#N/A,TRUE,"Summary";#N/A,#N/A,TRUE,"Detail"}</definedName>
    <definedName name="___hp10" localSheetId="21" hidden="1">{#N/A,#N/A,TRUE,"Front";#N/A,#N/A,TRUE,"Simple Letter";#N/A,#N/A,TRUE,"Inside";#N/A,#N/A,TRUE,"Contents";#N/A,#N/A,TRUE,"Basis";#N/A,#N/A,TRUE,"Inclusions";#N/A,#N/A,TRUE,"Exclusions";#N/A,#N/A,TRUE,"Areas";#N/A,#N/A,TRUE,"Summary";#N/A,#N/A,TRUE,"Detail"}</definedName>
    <definedName name="___hp10" localSheetId="22" hidden="1">{#N/A,#N/A,TRUE,"Front";#N/A,#N/A,TRUE,"Simple Letter";#N/A,#N/A,TRUE,"Inside";#N/A,#N/A,TRUE,"Contents";#N/A,#N/A,TRUE,"Basis";#N/A,#N/A,TRUE,"Inclusions";#N/A,#N/A,TRUE,"Exclusions";#N/A,#N/A,TRUE,"Areas";#N/A,#N/A,TRUE,"Summary";#N/A,#N/A,TRUE,"Detail"}</definedName>
    <definedName name="___hp10" localSheetId="3" hidden="1">{#N/A,#N/A,TRUE,"Front";#N/A,#N/A,TRUE,"Simple Letter";#N/A,#N/A,TRUE,"Inside";#N/A,#N/A,TRUE,"Contents";#N/A,#N/A,TRUE,"Basis";#N/A,#N/A,TRUE,"Inclusions";#N/A,#N/A,TRUE,"Exclusions";#N/A,#N/A,TRUE,"Areas";#N/A,#N/A,TRUE,"Summary";#N/A,#N/A,TRUE,"Detail"}</definedName>
    <definedName name="___hp10" localSheetId="12" hidden="1">{#N/A,#N/A,TRUE,"Front";#N/A,#N/A,TRUE,"Simple Letter";#N/A,#N/A,TRUE,"Inside";#N/A,#N/A,TRUE,"Contents";#N/A,#N/A,TRUE,"Basis";#N/A,#N/A,TRUE,"Inclusions";#N/A,#N/A,TRUE,"Exclusions";#N/A,#N/A,TRUE,"Areas";#N/A,#N/A,TRUE,"Summary";#N/A,#N/A,TRUE,"Detail"}</definedName>
    <definedName name="___hp10" localSheetId="9" hidden="1">{#N/A,#N/A,TRUE,"Front";#N/A,#N/A,TRUE,"Simple Letter";#N/A,#N/A,TRUE,"Inside";#N/A,#N/A,TRUE,"Contents";#N/A,#N/A,TRUE,"Basis";#N/A,#N/A,TRUE,"Inclusions";#N/A,#N/A,TRUE,"Exclusions";#N/A,#N/A,TRUE,"Areas";#N/A,#N/A,TRUE,"Summary";#N/A,#N/A,TRUE,"Detail"}</definedName>
    <definedName name="___hp10" localSheetId="6" hidden="1">{#N/A,#N/A,TRUE,"Front";#N/A,#N/A,TRUE,"Simple Letter";#N/A,#N/A,TRUE,"Inside";#N/A,#N/A,TRUE,"Contents";#N/A,#N/A,TRUE,"Basis";#N/A,#N/A,TRUE,"Inclusions";#N/A,#N/A,TRUE,"Exclusions";#N/A,#N/A,TRUE,"Areas";#N/A,#N/A,TRUE,"Summary";#N/A,#N/A,TRUE,"Detail"}</definedName>
    <definedName name="___hp10" localSheetId="23" hidden="1">{#N/A,#N/A,TRUE,"Front";#N/A,#N/A,TRUE,"Simple Letter";#N/A,#N/A,TRUE,"Inside";#N/A,#N/A,TRUE,"Contents";#N/A,#N/A,TRUE,"Basis";#N/A,#N/A,TRUE,"Inclusions";#N/A,#N/A,TRUE,"Exclusions";#N/A,#N/A,TRUE,"Areas";#N/A,#N/A,TRUE,"Summary";#N/A,#N/A,TRUE,"Detail"}</definedName>
    <definedName name="___hp10" localSheetId="24" hidden="1">{#N/A,#N/A,TRUE,"Front";#N/A,#N/A,TRUE,"Simple Letter";#N/A,#N/A,TRUE,"Inside";#N/A,#N/A,TRUE,"Contents";#N/A,#N/A,TRUE,"Basis";#N/A,#N/A,TRUE,"Inclusions";#N/A,#N/A,TRUE,"Exclusions";#N/A,#N/A,TRUE,"Areas";#N/A,#N/A,TRUE,"Summary";#N/A,#N/A,TRUE,"Detail"}</definedName>
    <definedName name="___hp10" hidden="1">{#N/A,#N/A,TRUE,"Front";#N/A,#N/A,TRUE,"Simple Letter";#N/A,#N/A,TRUE,"Inside";#N/A,#N/A,TRUE,"Contents";#N/A,#N/A,TRUE,"Basis";#N/A,#N/A,TRUE,"Inclusions";#N/A,#N/A,TRUE,"Exclusions";#N/A,#N/A,TRUE,"Areas";#N/A,#N/A,TRUE,"Summary";#N/A,#N/A,TRUE,"Detail"}</definedName>
    <definedName name="___key2" localSheetId="4" hidden="1">#REF!</definedName>
    <definedName name="___key2" localSheetId="7" hidden="1">#REF!</definedName>
    <definedName name="___key2" localSheetId="10" hidden="1">#REF!</definedName>
    <definedName name="___key2" localSheetId="13" hidden="1">#REF!</definedName>
    <definedName name="___key2" localSheetId="19" hidden="1">#REF!</definedName>
    <definedName name="___key2" localSheetId="5" hidden="1">#REF!</definedName>
    <definedName name="___key2" localSheetId="11" hidden="1">#REF!</definedName>
    <definedName name="___key2" localSheetId="8" hidden="1">#REF!</definedName>
    <definedName name="___key2" localSheetId="14" hidden="1">#REF!</definedName>
    <definedName name="___key2" localSheetId="20" hidden="1">#REF!</definedName>
    <definedName name="___key2" localSheetId="21" hidden="1">#REF!</definedName>
    <definedName name="___key2" localSheetId="22" hidden="1">#REF!</definedName>
    <definedName name="___key2" localSheetId="3" hidden="1">#REF!</definedName>
    <definedName name="___key2" localSheetId="12" hidden="1">#REF!</definedName>
    <definedName name="___key2" localSheetId="18" hidden="1">#REF!</definedName>
    <definedName name="___key2" localSheetId="9" hidden="1">#REF!</definedName>
    <definedName name="___key2" localSheetId="6" hidden="1">#REF!</definedName>
    <definedName name="___key2" localSheetId="23" hidden="1">#REF!</definedName>
    <definedName name="___key2" localSheetId="24" hidden="1">#REF!</definedName>
    <definedName name="___key2" hidden="1">#REF!</definedName>
    <definedName name="___kp1" localSheetId="4" hidden="1">{#N/A,#N/A,TRUE,"Front";#N/A,#N/A,TRUE,"Simple Letter";#N/A,#N/A,TRUE,"Inside";#N/A,#N/A,TRUE,"Contents";#N/A,#N/A,TRUE,"Basis";#N/A,#N/A,TRUE,"Inclusions";#N/A,#N/A,TRUE,"Exclusions";#N/A,#N/A,TRUE,"Areas";#N/A,#N/A,TRUE,"Summary";#N/A,#N/A,TRUE,"Detail"}</definedName>
    <definedName name="___kp1" localSheetId="7" hidden="1">{#N/A,#N/A,TRUE,"Front";#N/A,#N/A,TRUE,"Simple Letter";#N/A,#N/A,TRUE,"Inside";#N/A,#N/A,TRUE,"Contents";#N/A,#N/A,TRUE,"Basis";#N/A,#N/A,TRUE,"Inclusions";#N/A,#N/A,TRUE,"Exclusions";#N/A,#N/A,TRUE,"Areas";#N/A,#N/A,TRUE,"Summary";#N/A,#N/A,TRUE,"Detail"}</definedName>
    <definedName name="___kp1" localSheetId="10" hidden="1">{#N/A,#N/A,TRUE,"Front";#N/A,#N/A,TRUE,"Simple Letter";#N/A,#N/A,TRUE,"Inside";#N/A,#N/A,TRUE,"Contents";#N/A,#N/A,TRUE,"Basis";#N/A,#N/A,TRUE,"Inclusions";#N/A,#N/A,TRUE,"Exclusions";#N/A,#N/A,TRUE,"Areas";#N/A,#N/A,TRUE,"Summary";#N/A,#N/A,TRUE,"Detail"}</definedName>
    <definedName name="___kp1" localSheetId="13" hidden="1">{#N/A,#N/A,TRUE,"Front";#N/A,#N/A,TRUE,"Simple Letter";#N/A,#N/A,TRUE,"Inside";#N/A,#N/A,TRUE,"Contents";#N/A,#N/A,TRUE,"Basis";#N/A,#N/A,TRUE,"Inclusions";#N/A,#N/A,TRUE,"Exclusions";#N/A,#N/A,TRUE,"Areas";#N/A,#N/A,TRUE,"Summary";#N/A,#N/A,TRUE,"Detail"}</definedName>
    <definedName name="___kp1" localSheetId="5" hidden="1">{#N/A,#N/A,TRUE,"Front";#N/A,#N/A,TRUE,"Simple Letter";#N/A,#N/A,TRUE,"Inside";#N/A,#N/A,TRUE,"Contents";#N/A,#N/A,TRUE,"Basis";#N/A,#N/A,TRUE,"Inclusions";#N/A,#N/A,TRUE,"Exclusions";#N/A,#N/A,TRUE,"Areas";#N/A,#N/A,TRUE,"Summary";#N/A,#N/A,TRUE,"Detail"}</definedName>
    <definedName name="___kp1" localSheetId="11" hidden="1">{#N/A,#N/A,TRUE,"Front";#N/A,#N/A,TRUE,"Simple Letter";#N/A,#N/A,TRUE,"Inside";#N/A,#N/A,TRUE,"Contents";#N/A,#N/A,TRUE,"Basis";#N/A,#N/A,TRUE,"Inclusions";#N/A,#N/A,TRUE,"Exclusions";#N/A,#N/A,TRUE,"Areas";#N/A,#N/A,TRUE,"Summary";#N/A,#N/A,TRUE,"Detail"}</definedName>
    <definedName name="___kp1" localSheetId="8" hidden="1">{#N/A,#N/A,TRUE,"Front";#N/A,#N/A,TRUE,"Simple Letter";#N/A,#N/A,TRUE,"Inside";#N/A,#N/A,TRUE,"Contents";#N/A,#N/A,TRUE,"Basis";#N/A,#N/A,TRUE,"Inclusions";#N/A,#N/A,TRUE,"Exclusions";#N/A,#N/A,TRUE,"Areas";#N/A,#N/A,TRUE,"Summary";#N/A,#N/A,TRUE,"Detail"}</definedName>
    <definedName name="___kp1" localSheetId="14" hidden="1">{#N/A,#N/A,TRUE,"Front";#N/A,#N/A,TRUE,"Simple Letter";#N/A,#N/A,TRUE,"Inside";#N/A,#N/A,TRUE,"Contents";#N/A,#N/A,TRUE,"Basis";#N/A,#N/A,TRUE,"Inclusions";#N/A,#N/A,TRUE,"Exclusions";#N/A,#N/A,TRUE,"Areas";#N/A,#N/A,TRUE,"Summary";#N/A,#N/A,TRUE,"Detail"}</definedName>
    <definedName name="___kp1" localSheetId="21" hidden="1">{#N/A,#N/A,TRUE,"Front";#N/A,#N/A,TRUE,"Simple Letter";#N/A,#N/A,TRUE,"Inside";#N/A,#N/A,TRUE,"Contents";#N/A,#N/A,TRUE,"Basis";#N/A,#N/A,TRUE,"Inclusions";#N/A,#N/A,TRUE,"Exclusions";#N/A,#N/A,TRUE,"Areas";#N/A,#N/A,TRUE,"Summary";#N/A,#N/A,TRUE,"Detail"}</definedName>
    <definedName name="___kp1" localSheetId="22" hidden="1">{#N/A,#N/A,TRUE,"Front";#N/A,#N/A,TRUE,"Simple Letter";#N/A,#N/A,TRUE,"Inside";#N/A,#N/A,TRUE,"Contents";#N/A,#N/A,TRUE,"Basis";#N/A,#N/A,TRUE,"Inclusions";#N/A,#N/A,TRUE,"Exclusions";#N/A,#N/A,TRUE,"Areas";#N/A,#N/A,TRUE,"Summary";#N/A,#N/A,TRUE,"Detail"}</definedName>
    <definedName name="___kp1" localSheetId="3" hidden="1">{#N/A,#N/A,TRUE,"Front";#N/A,#N/A,TRUE,"Simple Letter";#N/A,#N/A,TRUE,"Inside";#N/A,#N/A,TRUE,"Contents";#N/A,#N/A,TRUE,"Basis";#N/A,#N/A,TRUE,"Inclusions";#N/A,#N/A,TRUE,"Exclusions";#N/A,#N/A,TRUE,"Areas";#N/A,#N/A,TRUE,"Summary";#N/A,#N/A,TRUE,"Detail"}</definedName>
    <definedName name="___kp1" localSheetId="12" hidden="1">{#N/A,#N/A,TRUE,"Front";#N/A,#N/A,TRUE,"Simple Letter";#N/A,#N/A,TRUE,"Inside";#N/A,#N/A,TRUE,"Contents";#N/A,#N/A,TRUE,"Basis";#N/A,#N/A,TRUE,"Inclusions";#N/A,#N/A,TRUE,"Exclusions";#N/A,#N/A,TRUE,"Areas";#N/A,#N/A,TRUE,"Summary";#N/A,#N/A,TRUE,"Detail"}</definedName>
    <definedName name="___kp1" localSheetId="9" hidden="1">{#N/A,#N/A,TRUE,"Front";#N/A,#N/A,TRUE,"Simple Letter";#N/A,#N/A,TRUE,"Inside";#N/A,#N/A,TRUE,"Contents";#N/A,#N/A,TRUE,"Basis";#N/A,#N/A,TRUE,"Inclusions";#N/A,#N/A,TRUE,"Exclusions";#N/A,#N/A,TRUE,"Areas";#N/A,#N/A,TRUE,"Summary";#N/A,#N/A,TRUE,"Detail"}</definedName>
    <definedName name="___kp1" localSheetId="6" hidden="1">{#N/A,#N/A,TRUE,"Front";#N/A,#N/A,TRUE,"Simple Letter";#N/A,#N/A,TRUE,"Inside";#N/A,#N/A,TRUE,"Contents";#N/A,#N/A,TRUE,"Basis";#N/A,#N/A,TRUE,"Inclusions";#N/A,#N/A,TRUE,"Exclusions";#N/A,#N/A,TRUE,"Areas";#N/A,#N/A,TRUE,"Summary";#N/A,#N/A,TRUE,"Detail"}</definedName>
    <definedName name="___kp1" localSheetId="23" hidden="1">{#N/A,#N/A,TRUE,"Front";#N/A,#N/A,TRUE,"Simple Letter";#N/A,#N/A,TRUE,"Inside";#N/A,#N/A,TRUE,"Contents";#N/A,#N/A,TRUE,"Basis";#N/A,#N/A,TRUE,"Inclusions";#N/A,#N/A,TRUE,"Exclusions";#N/A,#N/A,TRUE,"Areas";#N/A,#N/A,TRUE,"Summary";#N/A,#N/A,TRUE,"Detail"}</definedName>
    <definedName name="___kp1" localSheetId="24" hidden="1">{#N/A,#N/A,TRUE,"Front";#N/A,#N/A,TRUE,"Simple Letter";#N/A,#N/A,TRUE,"Inside";#N/A,#N/A,TRUE,"Contents";#N/A,#N/A,TRUE,"Basis";#N/A,#N/A,TRUE,"Inclusions";#N/A,#N/A,TRUE,"Exclusions";#N/A,#N/A,TRUE,"Areas";#N/A,#N/A,TRUE,"Summary";#N/A,#N/A,TRUE,"Detail"}</definedName>
    <definedName name="___kp1" hidden="1">{#N/A,#N/A,TRUE,"Front";#N/A,#N/A,TRUE,"Simple Letter";#N/A,#N/A,TRUE,"Inside";#N/A,#N/A,TRUE,"Contents";#N/A,#N/A,TRUE,"Basis";#N/A,#N/A,TRUE,"Inclusions";#N/A,#N/A,TRUE,"Exclusions";#N/A,#N/A,TRUE,"Areas";#N/A,#N/A,TRUE,"Summary";#N/A,#N/A,TRUE,"Detail"}</definedName>
    <definedName name="___RAB002" localSheetId="4" hidden="1">{#N/A,#N/A,TRUE,"Front";#N/A,#N/A,TRUE,"Simple Letter";#N/A,#N/A,TRUE,"Inside";#N/A,#N/A,TRUE,"Contents";#N/A,#N/A,TRUE,"Basis";#N/A,#N/A,TRUE,"Inclusions";#N/A,#N/A,TRUE,"Exclusions";#N/A,#N/A,TRUE,"Areas";#N/A,#N/A,TRUE,"Summary";#N/A,#N/A,TRUE,"Detail"}</definedName>
    <definedName name="___RAB002" localSheetId="7" hidden="1">{#N/A,#N/A,TRUE,"Front";#N/A,#N/A,TRUE,"Simple Letter";#N/A,#N/A,TRUE,"Inside";#N/A,#N/A,TRUE,"Contents";#N/A,#N/A,TRUE,"Basis";#N/A,#N/A,TRUE,"Inclusions";#N/A,#N/A,TRUE,"Exclusions";#N/A,#N/A,TRUE,"Areas";#N/A,#N/A,TRUE,"Summary";#N/A,#N/A,TRUE,"Detail"}</definedName>
    <definedName name="___RAB002" localSheetId="10" hidden="1">{#N/A,#N/A,TRUE,"Front";#N/A,#N/A,TRUE,"Simple Letter";#N/A,#N/A,TRUE,"Inside";#N/A,#N/A,TRUE,"Contents";#N/A,#N/A,TRUE,"Basis";#N/A,#N/A,TRUE,"Inclusions";#N/A,#N/A,TRUE,"Exclusions";#N/A,#N/A,TRUE,"Areas";#N/A,#N/A,TRUE,"Summary";#N/A,#N/A,TRUE,"Detail"}</definedName>
    <definedName name="___RAB002" localSheetId="13" hidden="1">{#N/A,#N/A,TRUE,"Front";#N/A,#N/A,TRUE,"Simple Letter";#N/A,#N/A,TRUE,"Inside";#N/A,#N/A,TRUE,"Contents";#N/A,#N/A,TRUE,"Basis";#N/A,#N/A,TRUE,"Inclusions";#N/A,#N/A,TRUE,"Exclusions";#N/A,#N/A,TRUE,"Areas";#N/A,#N/A,TRUE,"Summary";#N/A,#N/A,TRUE,"Detail"}</definedName>
    <definedName name="___RAB002" localSheetId="5" hidden="1">{#N/A,#N/A,TRUE,"Front";#N/A,#N/A,TRUE,"Simple Letter";#N/A,#N/A,TRUE,"Inside";#N/A,#N/A,TRUE,"Contents";#N/A,#N/A,TRUE,"Basis";#N/A,#N/A,TRUE,"Inclusions";#N/A,#N/A,TRUE,"Exclusions";#N/A,#N/A,TRUE,"Areas";#N/A,#N/A,TRUE,"Summary";#N/A,#N/A,TRUE,"Detail"}</definedName>
    <definedName name="___RAB002" localSheetId="11" hidden="1">{#N/A,#N/A,TRUE,"Front";#N/A,#N/A,TRUE,"Simple Letter";#N/A,#N/A,TRUE,"Inside";#N/A,#N/A,TRUE,"Contents";#N/A,#N/A,TRUE,"Basis";#N/A,#N/A,TRUE,"Inclusions";#N/A,#N/A,TRUE,"Exclusions";#N/A,#N/A,TRUE,"Areas";#N/A,#N/A,TRUE,"Summary";#N/A,#N/A,TRUE,"Detail"}</definedName>
    <definedName name="___RAB002" localSheetId="8" hidden="1">{#N/A,#N/A,TRUE,"Front";#N/A,#N/A,TRUE,"Simple Letter";#N/A,#N/A,TRUE,"Inside";#N/A,#N/A,TRUE,"Contents";#N/A,#N/A,TRUE,"Basis";#N/A,#N/A,TRUE,"Inclusions";#N/A,#N/A,TRUE,"Exclusions";#N/A,#N/A,TRUE,"Areas";#N/A,#N/A,TRUE,"Summary";#N/A,#N/A,TRUE,"Detail"}</definedName>
    <definedName name="___RAB002" localSheetId="14" hidden="1">{#N/A,#N/A,TRUE,"Front";#N/A,#N/A,TRUE,"Simple Letter";#N/A,#N/A,TRUE,"Inside";#N/A,#N/A,TRUE,"Contents";#N/A,#N/A,TRUE,"Basis";#N/A,#N/A,TRUE,"Inclusions";#N/A,#N/A,TRUE,"Exclusions";#N/A,#N/A,TRUE,"Areas";#N/A,#N/A,TRUE,"Summary";#N/A,#N/A,TRUE,"Detail"}</definedName>
    <definedName name="___RAB002" localSheetId="21" hidden="1">{#N/A,#N/A,TRUE,"Front";#N/A,#N/A,TRUE,"Simple Letter";#N/A,#N/A,TRUE,"Inside";#N/A,#N/A,TRUE,"Contents";#N/A,#N/A,TRUE,"Basis";#N/A,#N/A,TRUE,"Inclusions";#N/A,#N/A,TRUE,"Exclusions";#N/A,#N/A,TRUE,"Areas";#N/A,#N/A,TRUE,"Summary";#N/A,#N/A,TRUE,"Detail"}</definedName>
    <definedName name="___RAB002" localSheetId="22" hidden="1">{#N/A,#N/A,TRUE,"Front";#N/A,#N/A,TRUE,"Simple Letter";#N/A,#N/A,TRUE,"Inside";#N/A,#N/A,TRUE,"Contents";#N/A,#N/A,TRUE,"Basis";#N/A,#N/A,TRUE,"Inclusions";#N/A,#N/A,TRUE,"Exclusions";#N/A,#N/A,TRUE,"Areas";#N/A,#N/A,TRUE,"Summary";#N/A,#N/A,TRUE,"Detail"}</definedName>
    <definedName name="___RAB002" localSheetId="3" hidden="1">{#N/A,#N/A,TRUE,"Front";#N/A,#N/A,TRUE,"Simple Letter";#N/A,#N/A,TRUE,"Inside";#N/A,#N/A,TRUE,"Contents";#N/A,#N/A,TRUE,"Basis";#N/A,#N/A,TRUE,"Inclusions";#N/A,#N/A,TRUE,"Exclusions";#N/A,#N/A,TRUE,"Areas";#N/A,#N/A,TRUE,"Summary";#N/A,#N/A,TRUE,"Detail"}</definedName>
    <definedName name="___RAB002" localSheetId="12" hidden="1">{#N/A,#N/A,TRUE,"Front";#N/A,#N/A,TRUE,"Simple Letter";#N/A,#N/A,TRUE,"Inside";#N/A,#N/A,TRUE,"Contents";#N/A,#N/A,TRUE,"Basis";#N/A,#N/A,TRUE,"Inclusions";#N/A,#N/A,TRUE,"Exclusions";#N/A,#N/A,TRUE,"Areas";#N/A,#N/A,TRUE,"Summary";#N/A,#N/A,TRUE,"Detail"}</definedName>
    <definedName name="___RAB002" localSheetId="9" hidden="1">{#N/A,#N/A,TRUE,"Front";#N/A,#N/A,TRUE,"Simple Letter";#N/A,#N/A,TRUE,"Inside";#N/A,#N/A,TRUE,"Contents";#N/A,#N/A,TRUE,"Basis";#N/A,#N/A,TRUE,"Inclusions";#N/A,#N/A,TRUE,"Exclusions";#N/A,#N/A,TRUE,"Areas";#N/A,#N/A,TRUE,"Summary";#N/A,#N/A,TRUE,"Detail"}</definedName>
    <definedName name="___RAB002" localSheetId="6" hidden="1">{#N/A,#N/A,TRUE,"Front";#N/A,#N/A,TRUE,"Simple Letter";#N/A,#N/A,TRUE,"Inside";#N/A,#N/A,TRUE,"Contents";#N/A,#N/A,TRUE,"Basis";#N/A,#N/A,TRUE,"Inclusions";#N/A,#N/A,TRUE,"Exclusions";#N/A,#N/A,TRUE,"Areas";#N/A,#N/A,TRUE,"Summary";#N/A,#N/A,TRUE,"Detail"}</definedName>
    <definedName name="___RAB002" localSheetId="23" hidden="1">{#N/A,#N/A,TRUE,"Front";#N/A,#N/A,TRUE,"Simple Letter";#N/A,#N/A,TRUE,"Inside";#N/A,#N/A,TRUE,"Contents";#N/A,#N/A,TRUE,"Basis";#N/A,#N/A,TRUE,"Inclusions";#N/A,#N/A,TRUE,"Exclusions";#N/A,#N/A,TRUE,"Areas";#N/A,#N/A,TRUE,"Summary";#N/A,#N/A,TRUE,"Detail"}</definedName>
    <definedName name="___RAB002" localSheetId="24" hidden="1">{#N/A,#N/A,TRUE,"Front";#N/A,#N/A,TRUE,"Simple Letter";#N/A,#N/A,TRUE,"Inside";#N/A,#N/A,TRUE,"Contents";#N/A,#N/A,TRUE,"Basis";#N/A,#N/A,TRUE,"Inclusions";#N/A,#N/A,TRUE,"Exclusions";#N/A,#N/A,TRUE,"Areas";#N/A,#N/A,TRUE,"Summary";#N/A,#N/A,TRUE,"Detail"}</definedName>
    <definedName name="___RAB002" hidden="1">{#N/A,#N/A,TRUE,"Front";#N/A,#N/A,TRUE,"Simple Letter";#N/A,#N/A,TRUE,"Inside";#N/A,#N/A,TRUE,"Contents";#N/A,#N/A,TRUE,"Basis";#N/A,#N/A,TRUE,"Inclusions";#N/A,#N/A,TRUE,"Exclusions";#N/A,#N/A,TRUE,"Areas";#N/A,#N/A,TRUE,"Summary";#N/A,#N/A,TRUE,"Detail"}</definedName>
    <definedName name="___tem1" localSheetId="4" hidden="1">{#N/A,#N/A,TRUE,"Front";#N/A,#N/A,TRUE,"Simple Letter";#N/A,#N/A,TRUE,"Inside";#N/A,#N/A,TRUE,"Contents";#N/A,#N/A,TRUE,"Basis";#N/A,#N/A,TRUE,"Inclusions";#N/A,#N/A,TRUE,"Exclusions";#N/A,#N/A,TRUE,"Areas";#N/A,#N/A,TRUE,"Summary";#N/A,#N/A,TRUE,"Detail"}</definedName>
    <definedName name="___tem1" localSheetId="7" hidden="1">{#N/A,#N/A,TRUE,"Front";#N/A,#N/A,TRUE,"Simple Letter";#N/A,#N/A,TRUE,"Inside";#N/A,#N/A,TRUE,"Contents";#N/A,#N/A,TRUE,"Basis";#N/A,#N/A,TRUE,"Inclusions";#N/A,#N/A,TRUE,"Exclusions";#N/A,#N/A,TRUE,"Areas";#N/A,#N/A,TRUE,"Summary";#N/A,#N/A,TRUE,"Detail"}</definedName>
    <definedName name="___tem1" localSheetId="10" hidden="1">{#N/A,#N/A,TRUE,"Front";#N/A,#N/A,TRUE,"Simple Letter";#N/A,#N/A,TRUE,"Inside";#N/A,#N/A,TRUE,"Contents";#N/A,#N/A,TRUE,"Basis";#N/A,#N/A,TRUE,"Inclusions";#N/A,#N/A,TRUE,"Exclusions";#N/A,#N/A,TRUE,"Areas";#N/A,#N/A,TRUE,"Summary";#N/A,#N/A,TRUE,"Detail"}</definedName>
    <definedName name="___tem1" localSheetId="13" hidden="1">{#N/A,#N/A,TRUE,"Front";#N/A,#N/A,TRUE,"Simple Letter";#N/A,#N/A,TRUE,"Inside";#N/A,#N/A,TRUE,"Contents";#N/A,#N/A,TRUE,"Basis";#N/A,#N/A,TRUE,"Inclusions";#N/A,#N/A,TRUE,"Exclusions";#N/A,#N/A,TRUE,"Areas";#N/A,#N/A,TRUE,"Summary";#N/A,#N/A,TRUE,"Detail"}</definedName>
    <definedName name="___tem1" localSheetId="5" hidden="1">{#N/A,#N/A,TRUE,"Front";#N/A,#N/A,TRUE,"Simple Letter";#N/A,#N/A,TRUE,"Inside";#N/A,#N/A,TRUE,"Contents";#N/A,#N/A,TRUE,"Basis";#N/A,#N/A,TRUE,"Inclusions";#N/A,#N/A,TRUE,"Exclusions";#N/A,#N/A,TRUE,"Areas";#N/A,#N/A,TRUE,"Summary";#N/A,#N/A,TRUE,"Detail"}</definedName>
    <definedName name="___tem1" localSheetId="11" hidden="1">{#N/A,#N/A,TRUE,"Front";#N/A,#N/A,TRUE,"Simple Letter";#N/A,#N/A,TRUE,"Inside";#N/A,#N/A,TRUE,"Contents";#N/A,#N/A,TRUE,"Basis";#N/A,#N/A,TRUE,"Inclusions";#N/A,#N/A,TRUE,"Exclusions";#N/A,#N/A,TRUE,"Areas";#N/A,#N/A,TRUE,"Summary";#N/A,#N/A,TRUE,"Detail"}</definedName>
    <definedName name="___tem1" localSheetId="8" hidden="1">{#N/A,#N/A,TRUE,"Front";#N/A,#N/A,TRUE,"Simple Letter";#N/A,#N/A,TRUE,"Inside";#N/A,#N/A,TRUE,"Contents";#N/A,#N/A,TRUE,"Basis";#N/A,#N/A,TRUE,"Inclusions";#N/A,#N/A,TRUE,"Exclusions";#N/A,#N/A,TRUE,"Areas";#N/A,#N/A,TRUE,"Summary";#N/A,#N/A,TRUE,"Detail"}</definedName>
    <definedName name="___tem1" localSheetId="14" hidden="1">{#N/A,#N/A,TRUE,"Front";#N/A,#N/A,TRUE,"Simple Letter";#N/A,#N/A,TRUE,"Inside";#N/A,#N/A,TRUE,"Contents";#N/A,#N/A,TRUE,"Basis";#N/A,#N/A,TRUE,"Inclusions";#N/A,#N/A,TRUE,"Exclusions";#N/A,#N/A,TRUE,"Areas";#N/A,#N/A,TRUE,"Summary";#N/A,#N/A,TRUE,"Detail"}</definedName>
    <definedName name="___tem1" localSheetId="21" hidden="1">{#N/A,#N/A,TRUE,"Front";#N/A,#N/A,TRUE,"Simple Letter";#N/A,#N/A,TRUE,"Inside";#N/A,#N/A,TRUE,"Contents";#N/A,#N/A,TRUE,"Basis";#N/A,#N/A,TRUE,"Inclusions";#N/A,#N/A,TRUE,"Exclusions";#N/A,#N/A,TRUE,"Areas";#N/A,#N/A,TRUE,"Summary";#N/A,#N/A,TRUE,"Detail"}</definedName>
    <definedName name="___tem1" localSheetId="22" hidden="1">{#N/A,#N/A,TRUE,"Front";#N/A,#N/A,TRUE,"Simple Letter";#N/A,#N/A,TRUE,"Inside";#N/A,#N/A,TRUE,"Contents";#N/A,#N/A,TRUE,"Basis";#N/A,#N/A,TRUE,"Inclusions";#N/A,#N/A,TRUE,"Exclusions";#N/A,#N/A,TRUE,"Areas";#N/A,#N/A,TRUE,"Summary";#N/A,#N/A,TRUE,"Detail"}</definedName>
    <definedName name="___tem1" localSheetId="3" hidden="1">{#N/A,#N/A,TRUE,"Front";#N/A,#N/A,TRUE,"Simple Letter";#N/A,#N/A,TRUE,"Inside";#N/A,#N/A,TRUE,"Contents";#N/A,#N/A,TRUE,"Basis";#N/A,#N/A,TRUE,"Inclusions";#N/A,#N/A,TRUE,"Exclusions";#N/A,#N/A,TRUE,"Areas";#N/A,#N/A,TRUE,"Summary";#N/A,#N/A,TRUE,"Detail"}</definedName>
    <definedName name="___tem1" localSheetId="12" hidden="1">{#N/A,#N/A,TRUE,"Front";#N/A,#N/A,TRUE,"Simple Letter";#N/A,#N/A,TRUE,"Inside";#N/A,#N/A,TRUE,"Contents";#N/A,#N/A,TRUE,"Basis";#N/A,#N/A,TRUE,"Inclusions";#N/A,#N/A,TRUE,"Exclusions";#N/A,#N/A,TRUE,"Areas";#N/A,#N/A,TRUE,"Summary";#N/A,#N/A,TRUE,"Detail"}</definedName>
    <definedName name="___tem1" localSheetId="9" hidden="1">{#N/A,#N/A,TRUE,"Front";#N/A,#N/A,TRUE,"Simple Letter";#N/A,#N/A,TRUE,"Inside";#N/A,#N/A,TRUE,"Contents";#N/A,#N/A,TRUE,"Basis";#N/A,#N/A,TRUE,"Inclusions";#N/A,#N/A,TRUE,"Exclusions";#N/A,#N/A,TRUE,"Areas";#N/A,#N/A,TRUE,"Summary";#N/A,#N/A,TRUE,"Detail"}</definedName>
    <definedName name="___tem1" localSheetId="6" hidden="1">{#N/A,#N/A,TRUE,"Front";#N/A,#N/A,TRUE,"Simple Letter";#N/A,#N/A,TRUE,"Inside";#N/A,#N/A,TRUE,"Contents";#N/A,#N/A,TRUE,"Basis";#N/A,#N/A,TRUE,"Inclusions";#N/A,#N/A,TRUE,"Exclusions";#N/A,#N/A,TRUE,"Areas";#N/A,#N/A,TRUE,"Summary";#N/A,#N/A,TRUE,"Detail"}</definedName>
    <definedName name="___tem1" localSheetId="23" hidden="1">{#N/A,#N/A,TRUE,"Front";#N/A,#N/A,TRUE,"Simple Letter";#N/A,#N/A,TRUE,"Inside";#N/A,#N/A,TRUE,"Contents";#N/A,#N/A,TRUE,"Basis";#N/A,#N/A,TRUE,"Inclusions";#N/A,#N/A,TRUE,"Exclusions";#N/A,#N/A,TRUE,"Areas";#N/A,#N/A,TRUE,"Summary";#N/A,#N/A,TRUE,"Detail"}</definedName>
    <definedName name="___tem1" localSheetId="24" hidden="1">{#N/A,#N/A,TRUE,"Front";#N/A,#N/A,TRUE,"Simple Letter";#N/A,#N/A,TRUE,"Inside";#N/A,#N/A,TRUE,"Contents";#N/A,#N/A,TRUE,"Basis";#N/A,#N/A,TRUE,"Inclusions";#N/A,#N/A,TRUE,"Exclusions";#N/A,#N/A,TRUE,"Areas";#N/A,#N/A,TRUE,"Summary";#N/A,#N/A,TRUE,"Detail"}</definedName>
    <definedName name="___tem1" hidden="1">{#N/A,#N/A,TRUE,"Front";#N/A,#N/A,TRUE,"Simple Letter";#N/A,#N/A,TRUE,"Inside";#N/A,#N/A,TRUE,"Contents";#N/A,#N/A,TRUE,"Basis";#N/A,#N/A,TRUE,"Inclusions";#N/A,#N/A,TRUE,"Exclusions";#N/A,#N/A,TRUE,"Areas";#N/A,#N/A,TRUE,"Summary";#N/A,#N/A,TRUE,"Detail"}</definedName>
    <definedName name="___tm3" localSheetId="4" hidden="1">{#N/A,#N/A,TRUE,"Front";#N/A,#N/A,TRUE,"Simple Letter";#N/A,#N/A,TRUE,"Inside";#N/A,#N/A,TRUE,"Contents";#N/A,#N/A,TRUE,"Basis";#N/A,#N/A,TRUE,"Inclusions";#N/A,#N/A,TRUE,"Exclusions";#N/A,#N/A,TRUE,"Areas";#N/A,#N/A,TRUE,"Summary";#N/A,#N/A,TRUE,"Detail"}</definedName>
    <definedName name="___tm3" localSheetId="7" hidden="1">{#N/A,#N/A,TRUE,"Front";#N/A,#N/A,TRUE,"Simple Letter";#N/A,#N/A,TRUE,"Inside";#N/A,#N/A,TRUE,"Contents";#N/A,#N/A,TRUE,"Basis";#N/A,#N/A,TRUE,"Inclusions";#N/A,#N/A,TRUE,"Exclusions";#N/A,#N/A,TRUE,"Areas";#N/A,#N/A,TRUE,"Summary";#N/A,#N/A,TRUE,"Detail"}</definedName>
    <definedName name="___tm3" localSheetId="10" hidden="1">{#N/A,#N/A,TRUE,"Front";#N/A,#N/A,TRUE,"Simple Letter";#N/A,#N/A,TRUE,"Inside";#N/A,#N/A,TRUE,"Contents";#N/A,#N/A,TRUE,"Basis";#N/A,#N/A,TRUE,"Inclusions";#N/A,#N/A,TRUE,"Exclusions";#N/A,#N/A,TRUE,"Areas";#N/A,#N/A,TRUE,"Summary";#N/A,#N/A,TRUE,"Detail"}</definedName>
    <definedName name="___tm3" localSheetId="13" hidden="1">{#N/A,#N/A,TRUE,"Front";#N/A,#N/A,TRUE,"Simple Letter";#N/A,#N/A,TRUE,"Inside";#N/A,#N/A,TRUE,"Contents";#N/A,#N/A,TRUE,"Basis";#N/A,#N/A,TRUE,"Inclusions";#N/A,#N/A,TRUE,"Exclusions";#N/A,#N/A,TRUE,"Areas";#N/A,#N/A,TRUE,"Summary";#N/A,#N/A,TRUE,"Detail"}</definedName>
    <definedName name="___tm3" localSheetId="5" hidden="1">{#N/A,#N/A,TRUE,"Front";#N/A,#N/A,TRUE,"Simple Letter";#N/A,#N/A,TRUE,"Inside";#N/A,#N/A,TRUE,"Contents";#N/A,#N/A,TRUE,"Basis";#N/A,#N/A,TRUE,"Inclusions";#N/A,#N/A,TRUE,"Exclusions";#N/A,#N/A,TRUE,"Areas";#N/A,#N/A,TRUE,"Summary";#N/A,#N/A,TRUE,"Detail"}</definedName>
    <definedName name="___tm3" localSheetId="11" hidden="1">{#N/A,#N/A,TRUE,"Front";#N/A,#N/A,TRUE,"Simple Letter";#N/A,#N/A,TRUE,"Inside";#N/A,#N/A,TRUE,"Contents";#N/A,#N/A,TRUE,"Basis";#N/A,#N/A,TRUE,"Inclusions";#N/A,#N/A,TRUE,"Exclusions";#N/A,#N/A,TRUE,"Areas";#N/A,#N/A,TRUE,"Summary";#N/A,#N/A,TRUE,"Detail"}</definedName>
    <definedName name="___tm3" localSheetId="8" hidden="1">{#N/A,#N/A,TRUE,"Front";#N/A,#N/A,TRUE,"Simple Letter";#N/A,#N/A,TRUE,"Inside";#N/A,#N/A,TRUE,"Contents";#N/A,#N/A,TRUE,"Basis";#N/A,#N/A,TRUE,"Inclusions";#N/A,#N/A,TRUE,"Exclusions";#N/A,#N/A,TRUE,"Areas";#N/A,#N/A,TRUE,"Summary";#N/A,#N/A,TRUE,"Detail"}</definedName>
    <definedName name="___tm3" localSheetId="14" hidden="1">{#N/A,#N/A,TRUE,"Front";#N/A,#N/A,TRUE,"Simple Letter";#N/A,#N/A,TRUE,"Inside";#N/A,#N/A,TRUE,"Contents";#N/A,#N/A,TRUE,"Basis";#N/A,#N/A,TRUE,"Inclusions";#N/A,#N/A,TRUE,"Exclusions";#N/A,#N/A,TRUE,"Areas";#N/A,#N/A,TRUE,"Summary";#N/A,#N/A,TRUE,"Detail"}</definedName>
    <definedName name="___tm3" localSheetId="21" hidden="1">{#N/A,#N/A,TRUE,"Front";#N/A,#N/A,TRUE,"Simple Letter";#N/A,#N/A,TRUE,"Inside";#N/A,#N/A,TRUE,"Contents";#N/A,#N/A,TRUE,"Basis";#N/A,#N/A,TRUE,"Inclusions";#N/A,#N/A,TRUE,"Exclusions";#N/A,#N/A,TRUE,"Areas";#N/A,#N/A,TRUE,"Summary";#N/A,#N/A,TRUE,"Detail"}</definedName>
    <definedName name="___tm3" localSheetId="22" hidden="1">{#N/A,#N/A,TRUE,"Front";#N/A,#N/A,TRUE,"Simple Letter";#N/A,#N/A,TRUE,"Inside";#N/A,#N/A,TRUE,"Contents";#N/A,#N/A,TRUE,"Basis";#N/A,#N/A,TRUE,"Inclusions";#N/A,#N/A,TRUE,"Exclusions";#N/A,#N/A,TRUE,"Areas";#N/A,#N/A,TRUE,"Summary";#N/A,#N/A,TRUE,"Detail"}</definedName>
    <definedName name="___tm3" localSheetId="3" hidden="1">{#N/A,#N/A,TRUE,"Front";#N/A,#N/A,TRUE,"Simple Letter";#N/A,#N/A,TRUE,"Inside";#N/A,#N/A,TRUE,"Contents";#N/A,#N/A,TRUE,"Basis";#N/A,#N/A,TRUE,"Inclusions";#N/A,#N/A,TRUE,"Exclusions";#N/A,#N/A,TRUE,"Areas";#N/A,#N/A,TRUE,"Summary";#N/A,#N/A,TRUE,"Detail"}</definedName>
    <definedName name="___tm3" localSheetId="12" hidden="1">{#N/A,#N/A,TRUE,"Front";#N/A,#N/A,TRUE,"Simple Letter";#N/A,#N/A,TRUE,"Inside";#N/A,#N/A,TRUE,"Contents";#N/A,#N/A,TRUE,"Basis";#N/A,#N/A,TRUE,"Inclusions";#N/A,#N/A,TRUE,"Exclusions";#N/A,#N/A,TRUE,"Areas";#N/A,#N/A,TRUE,"Summary";#N/A,#N/A,TRUE,"Detail"}</definedName>
    <definedName name="___tm3" localSheetId="9" hidden="1">{#N/A,#N/A,TRUE,"Front";#N/A,#N/A,TRUE,"Simple Letter";#N/A,#N/A,TRUE,"Inside";#N/A,#N/A,TRUE,"Contents";#N/A,#N/A,TRUE,"Basis";#N/A,#N/A,TRUE,"Inclusions";#N/A,#N/A,TRUE,"Exclusions";#N/A,#N/A,TRUE,"Areas";#N/A,#N/A,TRUE,"Summary";#N/A,#N/A,TRUE,"Detail"}</definedName>
    <definedName name="___tm3" localSheetId="6" hidden="1">{#N/A,#N/A,TRUE,"Front";#N/A,#N/A,TRUE,"Simple Letter";#N/A,#N/A,TRUE,"Inside";#N/A,#N/A,TRUE,"Contents";#N/A,#N/A,TRUE,"Basis";#N/A,#N/A,TRUE,"Inclusions";#N/A,#N/A,TRUE,"Exclusions";#N/A,#N/A,TRUE,"Areas";#N/A,#N/A,TRUE,"Summary";#N/A,#N/A,TRUE,"Detail"}</definedName>
    <definedName name="___tm3" localSheetId="23" hidden="1">{#N/A,#N/A,TRUE,"Front";#N/A,#N/A,TRUE,"Simple Letter";#N/A,#N/A,TRUE,"Inside";#N/A,#N/A,TRUE,"Contents";#N/A,#N/A,TRUE,"Basis";#N/A,#N/A,TRUE,"Inclusions";#N/A,#N/A,TRUE,"Exclusions";#N/A,#N/A,TRUE,"Areas";#N/A,#N/A,TRUE,"Summary";#N/A,#N/A,TRUE,"Detail"}</definedName>
    <definedName name="___tm3" localSheetId="24" hidden="1">{#N/A,#N/A,TRUE,"Front";#N/A,#N/A,TRUE,"Simple Letter";#N/A,#N/A,TRUE,"Inside";#N/A,#N/A,TRUE,"Contents";#N/A,#N/A,TRUE,"Basis";#N/A,#N/A,TRUE,"Inclusions";#N/A,#N/A,TRUE,"Exclusions";#N/A,#N/A,TRUE,"Areas";#N/A,#N/A,TRUE,"Summary";#N/A,#N/A,TRUE,"Detail"}</definedName>
    <definedName name="___tm3" hidden="1">{#N/A,#N/A,TRUE,"Front";#N/A,#N/A,TRUE,"Simple Letter";#N/A,#N/A,TRUE,"Inside";#N/A,#N/A,TRUE,"Contents";#N/A,#N/A,TRUE,"Basis";#N/A,#N/A,TRUE,"Inclusions";#N/A,#N/A,TRUE,"Exclusions";#N/A,#N/A,TRUE,"Areas";#N/A,#N/A,TRUE,"Summary";#N/A,#N/A,TRUE,"Detail"}</definedName>
    <definedName name="__1__123Graph_AF_B" hidden="1">[1]ROY!$D$313:$O$313</definedName>
    <definedName name="__123Graph_A" localSheetId="4" hidden="1">'[2]Rate Analysis'!#REF!</definedName>
    <definedName name="__123Graph_A" localSheetId="7" hidden="1">'[2]Rate Analysis'!#REF!</definedName>
    <definedName name="__123Graph_A" localSheetId="10" hidden="1">'[2]Rate Analysis'!#REF!</definedName>
    <definedName name="__123Graph_A" localSheetId="13" hidden="1">'[2]Rate Analysis'!#REF!</definedName>
    <definedName name="__123Graph_A" localSheetId="19" hidden="1">'[2]Rate Analysis'!#REF!</definedName>
    <definedName name="__123Graph_A" localSheetId="5" hidden="1">'[2]Rate Analysis'!#REF!</definedName>
    <definedName name="__123Graph_A" localSheetId="11" hidden="1">'[2]Rate Analysis'!#REF!</definedName>
    <definedName name="__123Graph_A" localSheetId="8" hidden="1">'[2]Rate Analysis'!#REF!</definedName>
    <definedName name="__123Graph_A" localSheetId="14" hidden="1">'[2]Rate Analysis'!#REF!</definedName>
    <definedName name="__123Graph_A" localSheetId="20" hidden="1">'[2]Rate Analysis'!#REF!</definedName>
    <definedName name="__123Graph_A" localSheetId="21" hidden="1">'[2]Rate Analysis'!#REF!</definedName>
    <definedName name="__123Graph_A" localSheetId="22" hidden="1">'[2]Rate Analysis'!#REF!</definedName>
    <definedName name="__123Graph_A" localSheetId="3" hidden="1">'[2]Rate Analysis'!#REF!</definedName>
    <definedName name="__123Graph_A" localSheetId="12" hidden="1">'[2]Rate Analysis'!#REF!</definedName>
    <definedName name="__123Graph_A" localSheetId="18" hidden="1">'[2]Rate Analysis'!#REF!</definedName>
    <definedName name="__123Graph_A" localSheetId="9" hidden="1">'[2]Rate Analysis'!#REF!</definedName>
    <definedName name="__123Graph_A" localSheetId="6" hidden="1">'[2]Rate Analysis'!#REF!</definedName>
    <definedName name="__123Graph_A" localSheetId="23" hidden="1">'[2]Rate Analysis'!#REF!</definedName>
    <definedName name="__123Graph_A" localSheetId="24" hidden="1">'[2]Rate Analysis'!#REF!</definedName>
    <definedName name="__123Graph_A" hidden="1">'[2]Rate Analysis'!#REF!</definedName>
    <definedName name="__123Graph_AAVGRATE" hidden="1">[1]ROY!$D$59:$O$59</definedName>
    <definedName name="__123Graph_ACAD" localSheetId="4" hidden="1">'[3]Earnings model'!#REF!</definedName>
    <definedName name="__123Graph_ACAD" localSheetId="7" hidden="1">'[3]Earnings model'!#REF!</definedName>
    <definedName name="__123Graph_ACAD" localSheetId="10" hidden="1">'[3]Earnings model'!#REF!</definedName>
    <definedName name="__123Graph_ACAD" localSheetId="13" hidden="1">'[3]Earnings model'!#REF!</definedName>
    <definedName name="__123Graph_ACAD" localSheetId="19" hidden="1">'[3]Earnings model'!#REF!</definedName>
    <definedName name="__123Graph_ACAD" localSheetId="5" hidden="1">'[3]Earnings model'!#REF!</definedName>
    <definedName name="__123Graph_ACAD" localSheetId="11" hidden="1">'[3]Earnings model'!#REF!</definedName>
    <definedName name="__123Graph_ACAD" localSheetId="8" hidden="1">'[3]Earnings model'!#REF!</definedName>
    <definedName name="__123Graph_ACAD" localSheetId="14" hidden="1">'[3]Earnings model'!#REF!</definedName>
    <definedName name="__123Graph_ACAD" localSheetId="20" hidden="1">'[3]Earnings model'!#REF!</definedName>
    <definedName name="__123Graph_ACAD" localSheetId="21" hidden="1">'[3]Earnings model'!#REF!</definedName>
    <definedName name="__123Graph_ACAD" localSheetId="22" hidden="1">'[3]Earnings model'!#REF!</definedName>
    <definedName name="__123Graph_ACAD" localSheetId="3" hidden="1">'[3]Earnings model'!#REF!</definedName>
    <definedName name="__123Graph_ACAD" localSheetId="12" hidden="1">'[3]Earnings model'!#REF!</definedName>
    <definedName name="__123Graph_ACAD" localSheetId="18" hidden="1">'[3]Earnings model'!#REF!</definedName>
    <definedName name="__123Graph_ACAD" localSheetId="9" hidden="1">'[3]Earnings model'!#REF!</definedName>
    <definedName name="__123Graph_ACAD" localSheetId="6" hidden="1">'[3]Earnings model'!#REF!</definedName>
    <definedName name="__123Graph_ACAD" localSheetId="23" hidden="1">'[3]Earnings model'!#REF!</definedName>
    <definedName name="__123Graph_ACAD" localSheetId="24" hidden="1">'[3]Earnings model'!#REF!</definedName>
    <definedName name="__123Graph_ACAD" hidden="1">'[3]Earnings model'!#REF!</definedName>
    <definedName name="__123Graph_ACAD1" localSheetId="4" hidden="1">'[3]Earnings model'!#REF!</definedName>
    <definedName name="__123Graph_ACAD1" localSheetId="7" hidden="1">'[3]Earnings model'!#REF!</definedName>
    <definedName name="__123Graph_ACAD1" localSheetId="10" hidden="1">'[3]Earnings model'!#REF!</definedName>
    <definedName name="__123Graph_ACAD1" localSheetId="13" hidden="1">'[3]Earnings model'!#REF!</definedName>
    <definedName name="__123Graph_ACAD1" localSheetId="19" hidden="1">'[3]Earnings model'!#REF!</definedName>
    <definedName name="__123Graph_ACAD1" localSheetId="5" hidden="1">'[3]Earnings model'!#REF!</definedName>
    <definedName name="__123Graph_ACAD1" localSheetId="11" hidden="1">'[3]Earnings model'!#REF!</definedName>
    <definedName name="__123Graph_ACAD1" localSheetId="8" hidden="1">'[3]Earnings model'!#REF!</definedName>
    <definedName name="__123Graph_ACAD1" localSheetId="14" hidden="1">'[3]Earnings model'!#REF!</definedName>
    <definedName name="__123Graph_ACAD1" localSheetId="20" hidden="1">'[3]Earnings model'!#REF!</definedName>
    <definedName name="__123Graph_ACAD1" localSheetId="21" hidden="1">'[3]Earnings model'!#REF!</definedName>
    <definedName name="__123Graph_ACAD1" localSheetId="22" hidden="1">'[3]Earnings model'!#REF!</definedName>
    <definedName name="__123Graph_ACAD1" localSheetId="3" hidden="1">'[3]Earnings model'!#REF!</definedName>
    <definedName name="__123Graph_ACAD1" localSheetId="12" hidden="1">'[3]Earnings model'!#REF!</definedName>
    <definedName name="__123Graph_ACAD1" localSheetId="18" hidden="1">'[3]Earnings model'!#REF!</definedName>
    <definedName name="__123Graph_ACAD1" localSheetId="9" hidden="1">'[3]Earnings model'!#REF!</definedName>
    <definedName name="__123Graph_ACAD1" localSheetId="6" hidden="1">'[3]Earnings model'!#REF!</definedName>
    <definedName name="__123Graph_ACAD1" localSheetId="23" hidden="1">'[3]Earnings model'!#REF!</definedName>
    <definedName name="__123Graph_ACAD1" localSheetId="24" hidden="1">'[3]Earnings model'!#REF!</definedName>
    <definedName name="__123Graph_ACAD1" hidden="1">'[3]Earnings model'!#REF!</definedName>
    <definedName name="__123Graph_ACAD2" localSheetId="4" hidden="1">'[3]Earnings model'!#REF!</definedName>
    <definedName name="__123Graph_ACAD2" localSheetId="7" hidden="1">'[3]Earnings model'!#REF!</definedName>
    <definedName name="__123Graph_ACAD2" localSheetId="10" hidden="1">'[3]Earnings model'!#REF!</definedName>
    <definedName name="__123Graph_ACAD2" localSheetId="19" hidden="1">'[3]Earnings model'!#REF!</definedName>
    <definedName name="__123Graph_ACAD2" localSheetId="5" hidden="1">'[3]Earnings model'!#REF!</definedName>
    <definedName name="__123Graph_ACAD2" localSheetId="11" hidden="1">'[3]Earnings model'!#REF!</definedName>
    <definedName name="__123Graph_ACAD2" localSheetId="8" hidden="1">'[3]Earnings model'!#REF!</definedName>
    <definedName name="__123Graph_ACAD2" localSheetId="20" hidden="1">'[3]Earnings model'!#REF!</definedName>
    <definedName name="__123Graph_ACAD2" localSheetId="21" hidden="1">'[3]Earnings model'!#REF!</definedName>
    <definedName name="__123Graph_ACAD2" localSheetId="22" hidden="1">'[3]Earnings model'!#REF!</definedName>
    <definedName name="__123Graph_ACAD2" localSheetId="3" hidden="1">'[3]Earnings model'!#REF!</definedName>
    <definedName name="__123Graph_ACAD2" localSheetId="18" hidden="1">'[3]Earnings model'!#REF!</definedName>
    <definedName name="__123Graph_ACAD2" localSheetId="9" hidden="1">'[3]Earnings model'!#REF!</definedName>
    <definedName name="__123Graph_ACAD2" localSheetId="6" hidden="1">'[3]Earnings model'!#REF!</definedName>
    <definedName name="__123Graph_ACAD2" localSheetId="23" hidden="1">'[3]Earnings model'!#REF!</definedName>
    <definedName name="__123Graph_ACAD2" localSheetId="24" hidden="1">'[3]Earnings model'!#REF!</definedName>
    <definedName name="__123Graph_ACAD2" hidden="1">'[3]Earnings model'!#REF!</definedName>
    <definedName name="__123Graph_ACOL" localSheetId="4" hidden="1">'[4]Earnings model'!#REF!</definedName>
    <definedName name="__123Graph_ACOL" localSheetId="7" hidden="1">'[4]Earnings model'!#REF!</definedName>
    <definedName name="__123Graph_ACOL" localSheetId="10" hidden="1">'[4]Earnings model'!#REF!</definedName>
    <definedName name="__123Graph_ACOL" localSheetId="19" hidden="1">'[4]Earnings model'!#REF!</definedName>
    <definedName name="__123Graph_ACOL" localSheetId="5" hidden="1">'[4]Earnings model'!#REF!</definedName>
    <definedName name="__123Graph_ACOL" localSheetId="11" hidden="1">'[4]Earnings model'!#REF!</definedName>
    <definedName name="__123Graph_ACOL" localSheetId="8" hidden="1">'[4]Earnings model'!#REF!</definedName>
    <definedName name="__123Graph_ACOL" localSheetId="20" hidden="1">'[4]Earnings model'!#REF!</definedName>
    <definedName name="__123Graph_ACOL" localSheetId="21" hidden="1">'[4]Earnings model'!#REF!</definedName>
    <definedName name="__123Graph_ACOL" localSheetId="22" hidden="1">'[4]Earnings model'!#REF!</definedName>
    <definedName name="__123Graph_ACOL" localSheetId="3" hidden="1">'[4]Earnings model'!#REF!</definedName>
    <definedName name="__123Graph_ACOL" localSheetId="18" hidden="1">'[4]Earnings model'!#REF!</definedName>
    <definedName name="__123Graph_ACOL" localSheetId="9" hidden="1">'[4]Earnings model'!#REF!</definedName>
    <definedName name="__123Graph_ACOL" localSheetId="6" hidden="1">'[4]Earnings model'!#REF!</definedName>
    <definedName name="__123Graph_ACOL" localSheetId="23" hidden="1">'[4]Earnings model'!#REF!</definedName>
    <definedName name="__123Graph_ACOL" localSheetId="24" hidden="1">'[4]Earnings model'!#REF!</definedName>
    <definedName name="__123Graph_ACOL" hidden="1">'[4]Earnings model'!#REF!</definedName>
    <definedName name="__123Graph_ACOL2" localSheetId="4" hidden="1">'[4]Earnings model'!#REF!</definedName>
    <definedName name="__123Graph_ACOL2" localSheetId="7" hidden="1">'[4]Earnings model'!#REF!</definedName>
    <definedName name="__123Graph_ACOL2" localSheetId="10" hidden="1">'[4]Earnings model'!#REF!</definedName>
    <definedName name="__123Graph_ACOL2" localSheetId="19" hidden="1">'[4]Earnings model'!#REF!</definedName>
    <definedName name="__123Graph_ACOL2" localSheetId="5" hidden="1">'[4]Earnings model'!#REF!</definedName>
    <definedName name="__123Graph_ACOL2" localSheetId="11" hidden="1">'[4]Earnings model'!#REF!</definedName>
    <definedName name="__123Graph_ACOL2" localSheetId="8" hidden="1">'[4]Earnings model'!#REF!</definedName>
    <definedName name="__123Graph_ACOL2" localSheetId="20" hidden="1">'[4]Earnings model'!#REF!</definedName>
    <definedName name="__123Graph_ACOL2" localSheetId="21" hidden="1">'[4]Earnings model'!#REF!</definedName>
    <definedName name="__123Graph_ACOL2" localSheetId="22" hidden="1">'[4]Earnings model'!#REF!</definedName>
    <definedName name="__123Graph_ACOL2" localSheetId="3" hidden="1">'[4]Earnings model'!#REF!</definedName>
    <definedName name="__123Graph_ACOL2" localSheetId="18" hidden="1">'[4]Earnings model'!#REF!</definedName>
    <definedName name="__123Graph_ACOL2" localSheetId="9" hidden="1">'[4]Earnings model'!#REF!</definedName>
    <definedName name="__123Graph_ACOL2" localSheetId="6" hidden="1">'[4]Earnings model'!#REF!</definedName>
    <definedName name="__123Graph_ACOL2" localSheetId="23" hidden="1">'[4]Earnings model'!#REF!</definedName>
    <definedName name="__123Graph_ACOL2" localSheetId="24" hidden="1">'[4]Earnings model'!#REF!</definedName>
    <definedName name="__123Graph_ACOL2" hidden="1">'[4]Earnings model'!#REF!</definedName>
    <definedName name="__123Graph_ACOL3" localSheetId="4" hidden="1">'[4]Earnings model'!#REF!</definedName>
    <definedName name="__123Graph_ACOL3" localSheetId="7" hidden="1">'[4]Earnings model'!#REF!</definedName>
    <definedName name="__123Graph_ACOL3" localSheetId="10" hidden="1">'[4]Earnings model'!#REF!</definedName>
    <definedName name="__123Graph_ACOL3" localSheetId="19" hidden="1">'[4]Earnings model'!#REF!</definedName>
    <definedName name="__123Graph_ACOL3" localSheetId="5" hidden="1">'[4]Earnings model'!#REF!</definedName>
    <definedName name="__123Graph_ACOL3" localSheetId="11" hidden="1">'[4]Earnings model'!#REF!</definedName>
    <definedName name="__123Graph_ACOL3" localSheetId="8" hidden="1">'[4]Earnings model'!#REF!</definedName>
    <definedName name="__123Graph_ACOL3" localSheetId="20" hidden="1">'[4]Earnings model'!#REF!</definedName>
    <definedName name="__123Graph_ACOL3" localSheetId="21" hidden="1">'[4]Earnings model'!#REF!</definedName>
    <definedName name="__123Graph_ACOL3" localSheetId="22" hidden="1">'[4]Earnings model'!#REF!</definedName>
    <definedName name="__123Graph_ACOL3" localSheetId="3" hidden="1">'[4]Earnings model'!#REF!</definedName>
    <definedName name="__123Graph_ACOL3" localSheetId="18" hidden="1">'[4]Earnings model'!#REF!</definedName>
    <definedName name="__123Graph_ACOL3" localSheetId="9" hidden="1">'[4]Earnings model'!#REF!</definedName>
    <definedName name="__123Graph_ACOL3" localSheetId="6" hidden="1">'[4]Earnings model'!#REF!</definedName>
    <definedName name="__123Graph_ACOL3" localSheetId="23" hidden="1">'[4]Earnings model'!#REF!</definedName>
    <definedName name="__123Graph_ACOL3" localSheetId="24" hidden="1">'[4]Earnings model'!#REF!</definedName>
    <definedName name="__123Graph_ACOL3" hidden="1">'[4]Earnings model'!#REF!</definedName>
    <definedName name="__123Graph_ACTP" hidden="1">[1]ROY!$D$263:$O$263</definedName>
    <definedName name="__123Graph_ACURRENT" localSheetId="4" hidden="1">[5]FitOutConfCentre!#REF!</definedName>
    <definedName name="__123Graph_ACURRENT" localSheetId="7" hidden="1">[5]FitOutConfCentre!#REF!</definedName>
    <definedName name="__123Graph_ACURRENT" localSheetId="10" hidden="1">[5]FitOutConfCentre!#REF!</definedName>
    <definedName name="__123Graph_ACURRENT" localSheetId="13" hidden="1">[5]FitOutConfCentre!#REF!</definedName>
    <definedName name="__123Graph_ACURRENT" localSheetId="19" hidden="1">[5]FitOutConfCentre!#REF!</definedName>
    <definedName name="__123Graph_ACURRENT" localSheetId="5" hidden="1">[5]FitOutConfCentre!#REF!</definedName>
    <definedName name="__123Graph_ACURRENT" localSheetId="11" hidden="1">[5]FitOutConfCentre!#REF!</definedName>
    <definedName name="__123Graph_ACURRENT" localSheetId="8" hidden="1">[5]FitOutConfCentre!#REF!</definedName>
    <definedName name="__123Graph_ACURRENT" localSheetId="14" hidden="1">[5]FitOutConfCentre!#REF!</definedName>
    <definedName name="__123Graph_ACURRENT" localSheetId="20" hidden="1">[5]FitOutConfCentre!#REF!</definedName>
    <definedName name="__123Graph_ACURRENT" localSheetId="21" hidden="1">[5]FitOutConfCentre!#REF!</definedName>
    <definedName name="__123Graph_ACURRENT" localSheetId="22" hidden="1">[5]FitOutConfCentre!#REF!</definedName>
    <definedName name="__123Graph_ACURRENT" localSheetId="3" hidden="1">[5]FitOutConfCentre!#REF!</definedName>
    <definedName name="__123Graph_ACURRENT" localSheetId="12" hidden="1">[5]FitOutConfCentre!#REF!</definedName>
    <definedName name="__123Graph_ACURRENT" localSheetId="18" hidden="1">[5]FitOutConfCentre!#REF!</definedName>
    <definedName name="__123Graph_ACURRENT" localSheetId="9" hidden="1">[5]FitOutConfCentre!#REF!</definedName>
    <definedName name="__123Graph_ACURRENT" localSheetId="6" hidden="1">[5]FitOutConfCentre!#REF!</definedName>
    <definedName name="__123Graph_ACURRENT" localSheetId="23" hidden="1">[5]FitOutConfCentre!#REF!</definedName>
    <definedName name="__123Graph_ACURRENT" localSheetId="24" hidden="1">[5]FitOutConfCentre!#REF!</definedName>
    <definedName name="__123Graph_ACURRENT" hidden="1">[5]FitOutConfCentre!#REF!</definedName>
    <definedName name="__123Graph_AIBFC" hidden="1">[1]ROY!$D$212:$O$212</definedName>
    <definedName name="__123Graph_APAYROLL" hidden="1">[1]ROY!$D$365:$O$365</definedName>
    <definedName name="__123Graph_APERCENT" hidden="1">[1]ROY!$D$8:$O$8</definedName>
    <definedName name="__123Graph_APERCENT.PIC" hidden="1">[1]ROY!$D$8:$O$8</definedName>
    <definedName name="__123Graph_ARMREV" hidden="1">[1]ROY!$D$111:$O$111</definedName>
    <definedName name="__123Graph_ATOTALREV" hidden="1">[1]ROY!$D$161:$O$161</definedName>
    <definedName name="__123Graph_B" localSheetId="4" hidden="1">'[2]Rate Analysis'!#REF!</definedName>
    <definedName name="__123Graph_B" localSheetId="7" hidden="1">'[2]Rate Analysis'!#REF!</definedName>
    <definedName name="__123Graph_B" localSheetId="10" hidden="1">'[2]Rate Analysis'!#REF!</definedName>
    <definedName name="__123Graph_B" localSheetId="13" hidden="1">'[2]Rate Analysis'!#REF!</definedName>
    <definedName name="__123Graph_B" localSheetId="19" hidden="1">'[2]Rate Analysis'!#REF!</definedName>
    <definedName name="__123Graph_B" localSheetId="5" hidden="1">'[2]Rate Analysis'!#REF!</definedName>
    <definedName name="__123Graph_B" localSheetId="11" hidden="1">'[2]Rate Analysis'!#REF!</definedName>
    <definedName name="__123Graph_B" localSheetId="8" hidden="1">'[2]Rate Analysis'!#REF!</definedName>
    <definedName name="__123Graph_B" localSheetId="14" hidden="1">'[2]Rate Analysis'!#REF!</definedName>
    <definedName name="__123Graph_B" localSheetId="20" hidden="1">'[2]Rate Analysis'!#REF!</definedName>
    <definedName name="__123Graph_B" localSheetId="21" hidden="1">'[2]Rate Analysis'!#REF!</definedName>
    <definedName name="__123Graph_B" localSheetId="22" hidden="1">'[2]Rate Analysis'!#REF!</definedName>
    <definedName name="__123Graph_B" localSheetId="3" hidden="1">'[2]Rate Analysis'!#REF!</definedName>
    <definedName name="__123Graph_B" localSheetId="12" hidden="1">'[2]Rate Analysis'!#REF!</definedName>
    <definedName name="__123Graph_B" localSheetId="18" hidden="1">'[2]Rate Analysis'!#REF!</definedName>
    <definedName name="__123Graph_B" localSheetId="9" hidden="1">'[2]Rate Analysis'!#REF!</definedName>
    <definedName name="__123Graph_B" localSheetId="6" hidden="1">'[2]Rate Analysis'!#REF!</definedName>
    <definedName name="__123Graph_B" localSheetId="23" hidden="1">'[2]Rate Analysis'!#REF!</definedName>
    <definedName name="__123Graph_B" localSheetId="24" hidden="1">'[2]Rate Analysis'!#REF!</definedName>
    <definedName name="__123Graph_B" hidden="1">'[2]Rate Analysis'!#REF!</definedName>
    <definedName name="__123Graph_BCAD" localSheetId="4" hidden="1">'[3]Earnings model'!#REF!</definedName>
    <definedName name="__123Graph_BCAD" localSheetId="7" hidden="1">'[3]Earnings model'!#REF!</definedName>
    <definedName name="__123Graph_BCAD" localSheetId="10" hidden="1">'[3]Earnings model'!#REF!</definedName>
    <definedName name="__123Graph_BCAD" localSheetId="13" hidden="1">'[3]Earnings model'!#REF!</definedName>
    <definedName name="__123Graph_BCAD" localSheetId="19" hidden="1">'[3]Earnings model'!#REF!</definedName>
    <definedName name="__123Graph_BCAD" localSheetId="5" hidden="1">'[3]Earnings model'!#REF!</definedName>
    <definedName name="__123Graph_BCAD" localSheetId="11" hidden="1">'[3]Earnings model'!#REF!</definedName>
    <definedName name="__123Graph_BCAD" localSheetId="8" hidden="1">'[3]Earnings model'!#REF!</definedName>
    <definedName name="__123Graph_BCAD" localSheetId="14" hidden="1">'[3]Earnings model'!#REF!</definedName>
    <definedName name="__123Graph_BCAD" localSheetId="20" hidden="1">'[3]Earnings model'!#REF!</definedName>
    <definedName name="__123Graph_BCAD" localSheetId="21" hidden="1">'[3]Earnings model'!#REF!</definedName>
    <definedName name="__123Graph_BCAD" localSheetId="22" hidden="1">'[3]Earnings model'!#REF!</definedName>
    <definedName name="__123Graph_BCAD" localSheetId="3" hidden="1">'[3]Earnings model'!#REF!</definedName>
    <definedName name="__123Graph_BCAD" localSheetId="12" hidden="1">'[3]Earnings model'!#REF!</definedName>
    <definedName name="__123Graph_BCAD" localSheetId="18" hidden="1">'[3]Earnings model'!#REF!</definedName>
    <definedName name="__123Graph_BCAD" localSheetId="9" hidden="1">'[3]Earnings model'!#REF!</definedName>
    <definedName name="__123Graph_BCAD" localSheetId="6" hidden="1">'[3]Earnings model'!#REF!</definedName>
    <definedName name="__123Graph_BCAD" localSheetId="23" hidden="1">'[3]Earnings model'!#REF!</definedName>
    <definedName name="__123Graph_BCAD" localSheetId="24" hidden="1">'[3]Earnings model'!#REF!</definedName>
    <definedName name="__123Graph_BCAD" hidden="1">'[3]Earnings model'!#REF!</definedName>
    <definedName name="__123Graph_BCAD1" localSheetId="4" hidden="1">'[3]Earnings model'!#REF!</definedName>
    <definedName name="__123Graph_BCAD1" localSheetId="7" hidden="1">'[3]Earnings model'!#REF!</definedName>
    <definedName name="__123Graph_BCAD1" localSheetId="10" hidden="1">'[3]Earnings model'!#REF!</definedName>
    <definedName name="__123Graph_BCAD1" localSheetId="19" hidden="1">'[3]Earnings model'!#REF!</definedName>
    <definedName name="__123Graph_BCAD1" localSheetId="5" hidden="1">'[3]Earnings model'!#REF!</definedName>
    <definedName name="__123Graph_BCAD1" localSheetId="11" hidden="1">'[3]Earnings model'!#REF!</definedName>
    <definedName name="__123Graph_BCAD1" localSheetId="8" hidden="1">'[3]Earnings model'!#REF!</definedName>
    <definedName name="__123Graph_BCAD1" localSheetId="20" hidden="1">'[3]Earnings model'!#REF!</definedName>
    <definedName name="__123Graph_BCAD1" localSheetId="21" hidden="1">'[3]Earnings model'!#REF!</definedName>
    <definedName name="__123Graph_BCAD1" localSheetId="22" hidden="1">'[3]Earnings model'!#REF!</definedName>
    <definedName name="__123Graph_BCAD1" localSheetId="3" hidden="1">'[3]Earnings model'!#REF!</definedName>
    <definedName name="__123Graph_BCAD1" localSheetId="18" hidden="1">'[3]Earnings model'!#REF!</definedName>
    <definedName name="__123Graph_BCAD1" localSheetId="9" hidden="1">'[3]Earnings model'!#REF!</definedName>
    <definedName name="__123Graph_BCAD1" localSheetId="6" hidden="1">'[3]Earnings model'!#REF!</definedName>
    <definedName name="__123Graph_BCAD1" localSheetId="23" hidden="1">'[3]Earnings model'!#REF!</definedName>
    <definedName name="__123Graph_BCAD1" localSheetId="24" hidden="1">'[3]Earnings model'!#REF!</definedName>
    <definedName name="__123Graph_BCAD1" hidden="1">'[3]Earnings model'!#REF!</definedName>
    <definedName name="__123Graph_BCAD2" localSheetId="4" hidden="1">'[3]Earnings model'!#REF!</definedName>
    <definedName name="__123Graph_BCAD2" localSheetId="7" hidden="1">'[3]Earnings model'!#REF!</definedName>
    <definedName name="__123Graph_BCAD2" localSheetId="10" hidden="1">'[3]Earnings model'!#REF!</definedName>
    <definedName name="__123Graph_BCAD2" localSheetId="19" hidden="1">'[3]Earnings model'!#REF!</definedName>
    <definedName name="__123Graph_BCAD2" localSheetId="5" hidden="1">'[3]Earnings model'!#REF!</definedName>
    <definedName name="__123Graph_BCAD2" localSheetId="11" hidden="1">'[3]Earnings model'!#REF!</definedName>
    <definedName name="__123Graph_BCAD2" localSheetId="8" hidden="1">'[3]Earnings model'!#REF!</definedName>
    <definedName name="__123Graph_BCAD2" localSheetId="20" hidden="1">'[3]Earnings model'!#REF!</definedName>
    <definedName name="__123Graph_BCAD2" localSheetId="21" hidden="1">'[3]Earnings model'!#REF!</definedName>
    <definedName name="__123Graph_BCAD2" localSheetId="22" hidden="1">'[3]Earnings model'!#REF!</definedName>
    <definedName name="__123Graph_BCAD2" localSheetId="3" hidden="1">'[3]Earnings model'!#REF!</definedName>
    <definedName name="__123Graph_BCAD2" localSheetId="18" hidden="1">'[3]Earnings model'!#REF!</definedName>
    <definedName name="__123Graph_BCAD2" localSheetId="9" hidden="1">'[3]Earnings model'!#REF!</definedName>
    <definedName name="__123Graph_BCAD2" localSheetId="6" hidden="1">'[3]Earnings model'!#REF!</definedName>
    <definedName name="__123Graph_BCAD2" localSheetId="23" hidden="1">'[3]Earnings model'!#REF!</definedName>
    <definedName name="__123Graph_BCAD2" localSheetId="24" hidden="1">'[3]Earnings model'!#REF!</definedName>
    <definedName name="__123Graph_BCAD2" hidden="1">'[3]Earnings model'!#REF!</definedName>
    <definedName name="__123Graph_BCOL" localSheetId="4" hidden="1">'[4]Earnings model'!#REF!</definedName>
    <definedName name="__123Graph_BCOL" localSheetId="7" hidden="1">'[4]Earnings model'!#REF!</definedName>
    <definedName name="__123Graph_BCOL" localSheetId="10" hidden="1">'[4]Earnings model'!#REF!</definedName>
    <definedName name="__123Graph_BCOL" localSheetId="19" hidden="1">'[4]Earnings model'!#REF!</definedName>
    <definedName name="__123Graph_BCOL" localSheetId="5" hidden="1">'[4]Earnings model'!#REF!</definedName>
    <definedName name="__123Graph_BCOL" localSheetId="11" hidden="1">'[4]Earnings model'!#REF!</definedName>
    <definedName name="__123Graph_BCOL" localSheetId="8" hidden="1">'[4]Earnings model'!#REF!</definedName>
    <definedName name="__123Graph_BCOL" localSheetId="20" hidden="1">'[4]Earnings model'!#REF!</definedName>
    <definedName name="__123Graph_BCOL" localSheetId="21" hidden="1">'[4]Earnings model'!#REF!</definedName>
    <definedName name="__123Graph_BCOL" localSheetId="22" hidden="1">'[4]Earnings model'!#REF!</definedName>
    <definedName name="__123Graph_BCOL" localSheetId="3" hidden="1">'[4]Earnings model'!#REF!</definedName>
    <definedName name="__123Graph_BCOL" localSheetId="18" hidden="1">'[4]Earnings model'!#REF!</definedName>
    <definedName name="__123Graph_BCOL" localSheetId="9" hidden="1">'[4]Earnings model'!#REF!</definedName>
    <definedName name="__123Graph_BCOL" localSheetId="6" hidden="1">'[4]Earnings model'!#REF!</definedName>
    <definedName name="__123Graph_BCOL" localSheetId="23" hidden="1">'[4]Earnings model'!#REF!</definedName>
    <definedName name="__123Graph_BCOL" localSheetId="24" hidden="1">'[4]Earnings model'!#REF!</definedName>
    <definedName name="__123Graph_BCOL" hidden="1">'[4]Earnings model'!#REF!</definedName>
    <definedName name="__123Graph_BCOL2" localSheetId="4" hidden="1">'[4]Earnings model'!#REF!</definedName>
    <definedName name="__123Graph_BCOL2" localSheetId="7" hidden="1">'[4]Earnings model'!#REF!</definedName>
    <definedName name="__123Graph_BCOL2" localSheetId="10" hidden="1">'[4]Earnings model'!#REF!</definedName>
    <definedName name="__123Graph_BCOL2" localSheetId="19" hidden="1">'[4]Earnings model'!#REF!</definedName>
    <definedName name="__123Graph_BCOL2" localSheetId="5" hidden="1">'[4]Earnings model'!#REF!</definedName>
    <definedName name="__123Graph_BCOL2" localSheetId="11" hidden="1">'[4]Earnings model'!#REF!</definedName>
    <definedName name="__123Graph_BCOL2" localSheetId="8" hidden="1">'[4]Earnings model'!#REF!</definedName>
    <definedName name="__123Graph_BCOL2" localSheetId="20" hidden="1">'[4]Earnings model'!#REF!</definedName>
    <definedName name="__123Graph_BCOL2" localSheetId="21" hidden="1">'[4]Earnings model'!#REF!</definedName>
    <definedName name="__123Graph_BCOL2" localSheetId="22" hidden="1">'[4]Earnings model'!#REF!</definedName>
    <definedName name="__123Graph_BCOL2" localSheetId="3" hidden="1">'[4]Earnings model'!#REF!</definedName>
    <definedName name="__123Graph_BCOL2" localSheetId="18" hidden="1">'[4]Earnings model'!#REF!</definedName>
    <definedName name="__123Graph_BCOL2" localSheetId="9" hidden="1">'[4]Earnings model'!#REF!</definedName>
    <definedName name="__123Graph_BCOL2" localSheetId="6" hidden="1">'[4]Earnings model'!#REF!</definedName>
    <definedName name="__123Graph_BCOL2" localSheetId="23" hidden="1">'[4]Earnings model'!#REF!</definedName>
    <definedName name="__123Graph_BCOL2" localSheetId="24" hidden="1">'[4]Earnings model'!#REF!</definedName>
    <definedName name="__123Graph_BCOL2" hidden="1">'[4]Earnings model'!#REF!</definedName>
    <definedName name="__123Graph_BCOL3" localSheetId="4" hidden="1">'[4]Earnings model'!#REF!</definedName>
    <definedName name="__123Graph_BCOL3" localSheetId="7" hidden="1">'[4]Earnings model'!#REF!</definedName>
    <definedName name="__123Graph_BCOL3" localSheetId="10" hidden="1">'[4]Earnings model'!#REF!</definedName>
    <definedName name="__123Graph_BCOL3" localSheetId="19" hidden="1">'[4]Earnings model'!#REF!</definedName>
    <definedName name="__123Graph_BCOL3" localSheetId="5" hidden="1">'[4]Earnings model'!#REF!</definedName>
    <definedName name="__123Graph_BCOL3" localSheetId="11" hidden="1">'[4]Earnings model'!#REF!</definedName>
    <definedName name="__123Graph_BCOL3" localSheetId="8" hidden="1">'[4]Earnings model'!#REF!</definedName>
    <definedName name="__123Graph_BCOL3" localSheetId="20" hidden="1">'[4]Earnings model'!#REF!</definedName>
    <definedName name="__123Graph_BCOL3" localSheetId="21" hidden="1">'[4]Earnings model'!#REF!</definedName>
    <definedName name="__123Graph_BCOL3" localSheetId="22" hidden="1">'[4]Earnings model'!#REF!</definedName>
    <definedName name="__123Graph_BCOL3" localSheetId="3" hidden="1">'[4]Earnings model'!#REF!</definedName>
    <definedName name="__123Graph_BCOL3" localSheetId="18" hidden="1">'[4]Earnings model'!#REF!</definedName>
    <definedName name="__123Graph_BCOL3" localSheetId="9" hidden="1">'[4]Earnings model'!#REF!</definedName>
    <definedName name="__123Graph_BCOL3" localSheetId="6" hidden="1">'[4]Earnings model'!#REF!</definedName>
    <definedName name="__123Graph_BCOL3" localSheetId="23" hidden="1">'[4]Earnings model'!#REF!</definedName>
    <definedName name="__123Graph_BCOL3" localSheetId="24" hidden="1">'[4]Earnings model'!#REF!</definedName>
    <definedName name="__123Graph_BCOL3" hidden="1">'[4]Earnings model'!#REF!</definedName>
    <definedName name="__123Graph_C" localSheetId="4" hidden="1">'[2]Rate Analysis'!#REF!</definedName>
    <definedName name="__123Graph_C" localSheetId="7" hidden="1">'[2]Rate Analysis'!#REF!</definedName>
    <definedName name="__123Graph_C" localSheetId="10" hidden="1">'[2]Rate Analysis'!#REF!</definedName>
    <definedName name="__123Graph_C" localSheetId="19" hidden="1">'[2]Rate Analysis'!#REF!</definedName>
    <definedName name="__123Graph_C" localSheetId="5" hidden="1">'[2]Rate Analysis'!#REF!</definedName>
    <definedName name="__123Graph_C" localSheetId="11" hidden="1">'[2]Rate Analysis'!#REF!</definedName>
    <definedName name="__123Graph_C" localSheetId="8" hidden="1">'[2]Rate Analysis'!#REF!</definedName>
    <definedName name="__123Graph_C" localSheetId="20" hidden="1">'[2]Rate Analysis'!#REF!</definedName>
    <definedName name="__123Graph_C" localSheetId="21" hidden="1">'[2]Rate Analysis'!#REF!</definedName>
    <definedName name="__123Graph_C" localSheetId="22" hidden="1">'[2]Rate Analysis'!#REF!</definedName>
    <definedName name="__123Graph_C" localSheetId="3" hidden="1">'[2]Rate Analysis'!#REF!</definedName>
    <definedName name="__123Graph_C" localSheetId="18" hidden="1">'[2]Rate Analysis'!#REF!</definedName>
    <definedName name="__123Graph_C" localSheetId="9" hidden="1">'[2]Rate Analysis'!#REF!</definedName>
    <definedName name="__123Graph_C" localSheetId="6" hidden="1">'[2]Rate Analysis'!#REF!</definedName>
    <definedName name="__123Graph_C" localSheetId="23" hidden="1">'[2]Rate Analysis'!#REF!</definedName>
    <definedName name="__123Graph_C" localSheetId="24" hidden="1">'[2]Rate Analysis'!#REF!</definedName>
    <definedName name="__123Graph_C" hidden="1">'[2]Rate Analysis'!#REF!</definedName>
    <definedName name="__123Graph_CAVGRATE" hidden="1">[1]ROY!$D$60:$O$60</definedName>
    <definedName name="__123Graph_CCAD" localSheetId="4" hidden="1">'[3]Earnings model'!#REF!</definedName>
    <definedName name="__123Graph_CCAD" localSheetId="7" hidden="1">'[3]Earnings model'!#REF!</definedName>
    <definedName name="__123Graph_CCAD" localSheetId="10" hidden="1">'[3]Earnings model'!#REF!</definedName>
    <definedName name="__123Graph_CCAD" localSheetId="13" hidden="1">'[3]Earnings model'!#REF!</definedName>
    <definedName name="__123Graph_CCAD" localSheetId="19" hidden="1">'[3]Earnings model'!#REF!</definedName>
    <definedName name="__123Graph_CCAD" localSheetId="5" hidden="1">'[3]Earnings model'!#REF!</definedName>
    <definedName name="__123Graph_CCAD" localSheetId="11" hidden="1">'[3]Earnings model'!#REF!</definedName>
    <definedName name="__123Graph_CCAD" localSheetId="8" hidden="1">'[3]Earnings model'!#REF!</definedName>
    <definedName name="__123Graph_CCAD" localSheetId="14" hidden="1">'[3]Earnings model'!#REF!</definedName>
    <definedName name="__123Graph_CCAD" localSheetId="20" hidden="1">'[3]Earnings model'!#REF!</definedName>
    <definedName name="__123Graph_CCAD" localSheetId="21" hidden="1">'[3]Earnings model'!#REF!</definedName>
    <definedName name="__123Graph_CCAD" localSheetId="22" hidden="1">'[3]Earnings model'!#REF!</definedName>
    <definedName name="__123Graph_CCAD" localSheetId="3" hidden="1">'[3]Earnings model'!#REF!</definedName>
    <definedName name="__123Graph_CCAD" localSheetId="12" hidden="1">'[3]Earnings model'!#REF!</definedName>
    <definedName name="__123Graph_CCAD" localSheetId="18" hidden="1">'[3]Earnings model'!#REF!</definedName>
    <definedName name="__123Graph_CCAD" localSheetId="9" hidden="1">'[3]Earnings model'!#REF!</definedName>
    <definedName name="__123Graph_CCAD" localSheetId="6" hidden="1">'[3]Earnings model'!#REF!</definedName>
    <definedName name="__123Graph_CCAD" localSheetId="23" hidden="1">'[3]Earnings model'!#REF!</definedName>
    <definedName name="__123Graph_CCAD" localSheetId="24" hidden="1">'[3]Earnings model'!#REF!</definedName>
    <definedName name="__123Graph_CCAD" hidden="1">'[3]Earnings model'!#REF!</definedName>
    <definedName name="__123Graph_CCAD1" localSheetId="4" hidden="1">'[3]Earnings model'!#REF!</definedName>
    <definedName name="__123Graph_CCAD1" localSheetId="7" hidden="1">'[3]Earnings model'!#REF!</definedName>
    <definedName name="__123Graph_CCAD1" localSheetId="10" hidden="1">'[3]Earnings model'!#REF!</definedName>
    <definedName name="__123Graph_CCAD1" localSheetId="13" hidden="1">'[3]Earnings model'!#REF!</definedName>
    <definedName name="__123Graph_CCAD1" localSheetId="19" hidden="1">'[3]Earnings model'!#REF!</definedName>
    <definedName name="__123Graph_CCAD1" localSheetId="5" hidden="1">'[3]Earnings model'!#REF!</definedName>
    <definedName name="__123Graph_CCAD1" localSheetId="11" hidden="1">'[3]Earnings model'!#REF!</definedName>
    <definedName name="__123Graph_CCAD1" localSheetId="8" hidden="1">'[3]Earnings model'!#REF!</definedName>
    <definedName name="__123Graph_CCAD1" localSheetId="14" hidden="1">'[3]Earnings model'!#REF!</definedName>
    <definedName name="__123Graph_CCAD1" localSheetId="20" hidden="1">'[3]Earnings model'!#REF!</definedName>
    <definedName name="__123Graph_CCAD1" localSheetId="21" hidden="1">'[3]Earnings model'!#REF!</definedName>
    <definedName name="__123Graph_CCAD1" localSheetId="22" hidden="1">'[3]Earnings model'!#REF!</definedName>
    <definedName name="__123Graph_CCAD1" localSheetId="3" hidden="1">'[3]Earnings model'!#REF!</definedName>
    <definedName name="__123Graph_CCAD1" localSheetId="12" hidden="1">'[3]Earnings model'!#REF!</definedName>
    <definedName name="__123Graph_CCAD1" localSheetId="18" hidden="1">'[3]Earnings model'!#REF!</definedName>
    <definedName name="__123Graph_CCAD1" localSheetId="9" hidden="1">'[3]Earnings model'!#REF!</definedName>
    <definedName name="__123Graph_CCAD1" localSheetId="6" hidden="1">'[3]Earnings model'!#REF!</definedName>
    <definedName name="__123Graph_CCAD1" localSheetId="23" hidden="1">'[3]Earnings model'!#REF!</definedName>
    <definedName name="__123Graph_CCAD1" localSheetId="24" hidden="1">'[3]Earnings model'!#REF!</definedName>
    <definedName name="__123Graph_CCAD1" hidden="1">'[3]Earnings model'!#REF!</definedName>
    <definedName name="__123Graph_CCAD2" localSheetId="4" hidden="1">'[3]Earnings model'!#REF!</definedName>
    <definedName name="__123Graph_CCAD2" localSheetId="7" hidden="1">'[3]Earnings model'!#REF!</definedName>
    <definedName name="__123Graph_CCAD2" localSheetId="10" hidden="1">'[3]Earnings model'!#REF!</definedName>
    <definedName name="__123Graph_CCAD2" localSheetId="19" hidden="1">'[3]Earnings model'!#REF!</definedName>
    <definedName name="__123Graph_CCAD2" localSheetId="5" hidden="1">'[3]Earnings model'!#REF!</definedName>
    <definedName name="__123Graph_CCAD2" localSheetId="11" hidden="1">'[3]Earnings model'!#REF!</definedName>
    <definedName name="__123Graph_CCAD2" localSheetId="8" hidden="1">'[3]Earnings model'!#REF!</definedName>
    <definedName name="__123Graph_CCAD2" localSheetId="20" hidden="1">'[3]Earnings model'!#REF!</definedName>
    <definedName name="__123Graph_CCAD2" localSheetId="21" hidden="1">'[3]Earnings model'!#REF!</definedName>
    <definedName name="__123Graph_CCAD2" localSheetId="22" hidden="1">'[3]Earnings model'!#REF!</definedName>
    <definedName name="__123Graph_CCAD2" localSheetId="3" hidden="1">'[3]Earnings model'!#REF!</definedName>
    <definedName name="__123Graph_CCAD2" localSheetId="18" hidden="1">'[3]Earnings model'!#REF!</definedName>
    <definedName name="__123Graph_CCAD2" localSheetId="9" hidden="1">'[3]Earnings model'!#REF!</definedName>
    <definedName name="__123Graph_CCAD2" localSheetId="6" hidden="1">'[3]Earnings model'!#REF!</definedName>
    <definedName name="__123Graph_CCAD2" localSheetId="23" hidden="1">'[3]Earnings model'!#REF!</definedName>
    <definedName name="__123Graph_CCAD2" localSheetId="24" hidden="1">'[3]Earnings model'!#REF!</definedName>
    <definedName name="__123Graph_CCAD2" hidden="1">'[3]Earnings model'!#REF!</definedName>
    <definedName name="__123Graph_CCOL" localSheetId="4" hidden="1">'[4]Earnings model'!#REF!</definedName>
    <definedName name="__123Graph_CCOL" localSheetId="7" hidden="1">'[4]Earnings model'!#REF!</definedName>
    <definedName name="__123Graph_CCOL" localSheetId="10" hidden="1">'[4]Earnings model'!#REF!</definedName>
    <definedName name="__123Graph_CCOL" localSheetId="19" hidden="1">'[4]Earnings model'!#REF!</definedName>
    <definedName name="__123Graph_CCOL" localSheetId="5" hidden="1">'[4]Earnings model'!#REF!</definedName>
    <definedName name="__123Graph_CCOL" localSheetId="11" hidden="1">'[4]Earnings model'!#REF!</definedName>
    <definedName name="__123Graph_CCOL" localSheetId="8" hidden="1">'[4]Earnings model'!#REF!</definedName>
    <definedName name="__123Graph_CCOL" localSheetId="20" hidden="1">'[4]Earnings model'!#REF!</definedName>
    <definedName name="__123Graph_CCOL" localSheetId="21" hidden="1">'[4]Earnings model'!#REF!</definedName>
    <definedName name="__123Graph_CCOL" localSheetId="22" hidden="1">'[4]Earnings model'!#REF!</definedName>
    <definedName name="__123Graph_CCOL" localSheetId="3" hidden="1">'[4]Earnings model'!#REF!</definedName>
    <definedName name="__123Graph_CCOL" localSheetId="18" hidden="1">'[4]Earnings model'!#REF!</definedName>
    <definedName name="__123Graph_CCOL" localSheetId="9" hidden="1">'[4]Earnings model'!#REF!</definedName>
    <definedName name="__123Graph_CCOL" localSheetId="6" hidden="1">'[4]Earnings model'!#REF!</definedName>
    <definedName name="__123Graph_CCOL" localSheetId="23" hidden="1">'[4]Earnings model'!#REF!</definedName>
    <definedName name="__123Graph_CCOL" localSheetId="24" hidden="1">'[4]Earnings model'!#REF!</definedName>
    <definedName name="__123Graph_CCOL" hidden="1">'[4]Earnings model'!#REF!</definedName>
    <definedName name="__123Graph_CCOL2" localSheetId="4" hidden="1">'[4]Earnings model'!#REF!</definedName>
    <definedName name="__123Graph_CCOL2" localSheetId="7" hidden="1">'[4]Earnings model'!#REF!</definedName>
    <definedName name="__123Graph_CCOL2" localSheetId="10" hidden="1">'[4]Earnings model'!#REF!</definedName>
    <definedName name="__123Graph_CCOL2" localSheetId="19" hidden="1">'[4]Earnings model'!#REF!</definedName>
    <definedName name="__123Graph_CCOL2" localSheetId="5" hidden="1">'[4]Earnings model'!#REF!</definedName>
    <definedName name="__123Graph_CCOL2" localSheetId="11" hidden="1">'[4]Earnings model'!#REF!</definedName>
    <definedName name="__123Graph_CCOL2" localSheetId="8" hidden="1">'[4]Earnings model'!#REF!</definedName>
    <definedName name="__123Graph_CCOL2" localSheetId="20" hidden="1">'[4]Earnings model'!#REF!</definedName>
    <definedName name="__123Graph_CCOL2" localSheetId="21" hidden="1">'[4]Earnings model'!#REF!</definedName>
    <definedName name="__123Graph_CCOL2" localSheetId="22" hidden="1">'[4]Earnings model'!#REF!</definedName>
    <definedName name="__123Graph_CCOL2" localSheetId="3" hidden="1">'[4]Earnings model'!#REF!</definedName>
    <definedName name="__123Graph_CCOL2" localSheetId="18" hidden="1">'[4]Earnings model'!#REF!</definedName>
    <definedName name="__123Graph_CCOL2" localSheetId="9" hidden="1">'[4]Earnings model'!#REF!</definedName>
    <definedName name="__123Graph_CCOL2" localSheetId="6" hidden="1">'[4]Earnings model'!#REF!</definedName>
    <definedName name="__123Graph_CCOL2" localSheetId="23" hidden="1">'[4]Earnings model'!#REF!</definedName>
    <definedName name="__123Graph_CCOL2" localSheetId="24" hidden="1">'[4]Earnings model'!#REF!</definedName>
    <definedName name="__123Graph_CCOL2" hidden="1">'[4]Earnings model'!#REF!</definedName>
    <definedName name="__123Graph_CCOL3" localSheetId="4" hidden="1">'[4]Earnings model'!#REF!</definedName>
    <definedName name="__123Graph_CCOL3" localSheetId="7" hidden="1">'[4]Earnings model'!#REF!</definedName>
    <definedName name="__123Graph_CCOL3" localSheetId="10" hidden="1">'[4]Earnings model'!#REF!</definedName>
    <definedName name="__123Graph_CCOL3" localSheetId="19" hidden="1">'[4]Earnings model'!#REF!</definedName>
    <definedName name="__123Graph_CCOL3" localSheetId="5" hidden="1">'[4]Earnings model'!#REF!</definedName>
    <definedName name="__123Graph_CCOL3" localSheetId="11" hidden="1">'[4]Earnings model'!#REF!</definedName>
    <definedName name="__123Graph_CCOL3" localSheetId="8" hidden="1">'[4]Earnings model'!#REF!</definedName>
    <definedName name="__123Graph_CCOL3" localSheetId="20" hidden="1">'[4]Earnings model'!#REF!</definedName>
    <definedName name="__123Graph_CCOL3" localSheetId="21" hidden="1">'[4]Earnings model'!#REF!</definedName>
    <definedName name="__123Graph_CCOL3" localSheetId="22" hidden="1">'[4]Earnings model'!#REF!</definedName>
    <definedName name="__123Graph_CCOL3" localSheetId="3" hidden="1">'[4]Earnings model'!#REF!</definedName>
    <definedName name="__123Graph_CCOL3" localSheetId="18" hidden="1">'[4]Earnings model'!#REF!</definedName>
    <definedName name="__123Graph_CCOL3" localSheetId="9" hidden="1">'[4]Earnings model'!#REF!</definedName>
    <definedName name="__123Graph_CCOL3" localSheetId="6" hidden="1">'[4]Earnings model'!#REF!</definedName>
    <definedName name="__123Graph_CCOL3" localSheetId="23" hidden="1">'[4]Earnings model'!#REF!</definedName>
    <definedName name="__123Graph_CCOL3" localSheetId="24" hidden="1">'[4]Earnings model'!#REF!</definedName>
    <definedName name="__123Graph_CCOL3" hidden="1">'[4]Earnings model'!#REF!</definedName>
    <definedName name="__123Graph_CCTP" hidden="1">[1]ROY!$D$264:$O$264</definedName>
    <definedName name="__123Graph_CIBFC" hidden="1">[1]ROY!$D$213:$O$213</definedName>
    <definedName name="__123Graph_CPAYROLL" hidden="1">[1]ROY!$D$366:$O$366</definedName>
    <definedName name="__123Graph_CPERCENT" hidden="1">[1]ROY!$D$9:$O$9</definedName>
    <definedName name="__123Graph_CPERCENT.PIC" hidden="1">[1]ROY!$D$9:$O$9</definedName>
    <definedName name="__123Graph_CRMREV" hidden="1">[1]ROY!$D$112:$O$112</definedName>
    <definedName name="__123Graph_CTOTALREV" hidden="1">[1]ROY!$D$162:$O$162</definedName>
    <definedName name="__123Graph_D" localSheetId="4" hidden="1">'[2]Rate Analysis'!#REF!</definedName>
    <definedName name="__123Graph_D" localSheetId="7" hidden="1">'[2]Rate Analysis'!#REF!</definedName>
    <definedName name="__123Graph_D" localSheetId="10" hidden="1">'[2]Rate Analysis'!#REF!</definedName>
    <definedName name="__123Graph_D" localSheetId="13" hidden="1">'[2]Rate Analysis'!#REF!</definedName>
    <definedName name="__123Graph_D" localSheetId="19" hidden="1">'[2]Rate Analysis'!#REF!</definedName>
    <definedName name="__123Graph_D" localSheetId="5" hidden="1">'[2]Rate Analysis'!#REF!</definedName>
    <definedName name="__123Graph_D" localSheetId="11" hidden="1">'[2]Rate Analysis'!#REF!</definedName>
    <definedName name="__123Graph_D" localSheetId="8" hidden="1">'[2]Rate Analysis'!#REF!</definedName>
    <definedName name="__123Graph_D" localSheetId="14" hidden="1">'[2]Rate Analysis'!#REF!</definedName>
    <definedName name="__123Graph_D" localSheetId="20" hidden="1">'[2]Rate Analysis'!#REF!</definedName>
    <definedName name="__123Graph_D" localSheetId="21" hidden="1">'[2]Rate Analysis'!#REF!</definedName>
    <definedName name="__123Graph_D" localSheetId="22" hidden="1">'[2]Rate Analysis'!#REF!</definedName>
    <definedName name="__123Graph_D" localSheetId="3" hidden="1">'[2]Rate Analysis'!#REF!</definedName>
    <definedName name="__123Graph_D" localSheetId="12" hidden="1">'[2]Rate Analysis'!#REF!</definedName>
    <definedName name="__123Graph_D" localSheetId="18" hidden="1">'[2]Rate Analysis'!#REF!</definedName>
    <definedName name="__123Graph_D" localSheetId="9" hidden="1">'[2]Rate Analysis'!#REF!</definedName>
    <definedName name="__123Graph_D" localSheetId="6" hidden="1">'[2]Rate Analysis'!#REF!</definedName>
    <definedName name="__123Graph_D" localSheetId="23" hidden="1">'[2]Rate Analysis'!#REF!</definedName>
    <definedName name="__123Graph_D" localSheetId="24" hidden="1">'[2]Rate Analysis'!#REF!</definedName>
    <definedName name="__123Graph_D" hidden="1">'[2]Rate Analysis'!#REF!</definedName>
    <definedName name="__123Graph_DCAD" localSheetId="4" hidden="1">'[3]Earnings model'!#REF!</definedName>
    <definedName name="__123Graph_DCAD" localSheetId="7" hidden="1">'[3]Earnings model'!#REF!</definedName>
    <definedName name="__123Graph_DCAD" localSheetId="10" hidden="1">'[3]Earnings model'!#REF!</definedName>
    <definedName name="__123Graph_DCAD" localSheetId="13" hidden="1">'[3]Earnings model'!#REF!</definedName>
    <definedName name="__123Graph_DCAD" localSheetId="19" hidden="1">'[3]Earnings model'!#REF!</definedName>
    <definedName name="__123Graph_DCAD" localSheetId="5" hidden="1">'[3]Earnings model'!#REF!</definedName>
    <definedName name="__123Graph_DCAD" localSheetId="11" hidden="1">'[3]Earnings model'!#REF!</definedName>
    <definedName name="__123Graph_DCAD" localSheetId="8" hidden="1">'[3]Earnings model'!#REF!</definedName>
    <definedName name="__123Graph_DCAD" localSheetId="14" hidden="1">'[3]Earnings model'!#REF!</definedName>
    <definedName name="__123Graph_DCAD" localSheetId="20" hidden="1">'[3]Earnings model'!#REF!</definedName>
    <definedName name="__123Graph_DCAD" localSheetId="21" hidden="1">'[3]Earnings model'!#REF!</definedName>
    <definedName name="__123Graph_DCAD" localSheetId="22" hidden="1">'[3]Earnings model'!#REF!</definedName>
    <definedName name="__123Graph_DCAD" localSheetId="3" hidden="1">'[3]Earnings model'!#REF!</definedName>
    <definedName name="__123Graph_DCAD" localSheetId="12" hidden="1">'[3]Earnings model'!#REF!</definedName>
    <definedName name="__123Graph_DCAD" localSheetId="18" hidden="1">'[3]Earnings model'!#REF!</definedName>
    <definedName name="__123Graph_DCAD" localSheetId="9" hidden="1">'[3]Earnings model'!#REF!</definedName>
    <definedName name="__123Graph_DCAD" localSheetId="6" hidden="1">'[3]Earnings model'!#REF!</definedName>
    <definedName name="__123Graph_DCAD" localSheetId="23" hidden="1">'[3]Earnings model'!#REF!</definedName>
    <definedName name="__123Graph_DCAD" localSheetId="24" hidden="1">'[3]Earnings model'!#REF!</definedName>
    <definedName name="__123Graph_DCAD" hidden="1">'[3]Earnings model'!#REF!</definedName>
    <definedName name="__123Graph_DCAD1" localSheetId="4" hidden="1">'[3]Earnings model'!#REF!</definedName>
    <definedName name="__123Graph_DCAD1" localSheetId="7" hidden="1">'[3]Earnings model'!#REF!</definedName>
    <definedName name="__123Graph_DCAD1" localSheetId="10" hidden="1">'[3]Earnings model'!#REF!</definedName>
    <definedName name="__123Graph_DCAD1" localSheetId="19" hidden="1">'[3]Earnings model'!#REF!</definedName>
    <definedName name="__123Graph_DCAD1" localSheetId="5" hidden="1">'[3]Earnings model'!#REF!</definedName>
    <definedName name="__123Graph_DCAD1" localSheetId="11" hidden="1">'[3]Earnings model'!#REF!</definedName>
    <definedName name="__123Graph_DCAD1" localSheetId="8" hidden="1">'[3]Earnings model'!#REF!</definedName>
    <definedName name="__123Graph_DCAD1" localSheetId="20" hidden="1">'[3]Earnings model'!#REF!</definedName>
    <definedName name="__123Graph_DCAD1" localSheetId="21" hidden="1">'[3]Earnings model'!#REF!</definedName>
    <definedName name="__123Graph_DCAD1" localSheetId="22" hidden="1">'[3]Earnings model'!#REF!</definedName>
    <definedName name="__123Graph_DCAD1" localSheetId="3" hidden="1">'[3]Earnings model'!#REF!</definedName>
    <definedName name="__123Graph_DCAD1" localSheetId="18" hidden="1">'[3]Earnings model'!#REF!</definedName>
    <definedName name="__123Graph_DCAD1" localSheetId="9" hidden="1">'[3]Earnings model'!#REF!</definedName>
    <definedName name="__123Graph_DCAD1" localSheetId="6" hidden="1">'[3]Earnings model'!#REF!</definedName>
    <definedName name="__123Graph_DCAD1" localSheetId="23" hidden="1">'[3]Earnings model'!#REF!</definedName>
    <definedName name="__123Graph_DCAD1" localSheetId="24" hidden="1">'[3]Earnings model'!#REF!</definedName>
    <definedName name="__123Graph_DCAD1" hidden="1">'[3]Earnings model'!#REF!</definedName>
    <definedName name="__123Graph_DCAD2" localSheetId="4" hidden="1">'[3]Earnings model'!#REF!</definedName>
    <definedName name="__123Graph_DCAD2" localSheetId="7" hidden="1">'[3]Earnings model'!#REF!</definedName>
    <definedName name="__123Graph_DCAD2" localSheetId="10" hidden="1">'[3]Earnings model'!#REF!</definedName>
    <definedName name="__123Graph_DCAD2" localSheetId="19" hidden="1">'[3]Earnings model'!#REF!</definedName>
    <definedName name="__123Graph_DCAD2" localSheetId="5" hidden="1">'[3]Earnings model'!#REF!</definedName>
    <definedName name="__123Graph_DCAD2" localSheetId="11" hidden="1">'[3]Earnings model'!#REF!</definedName>
    <definedName name="__123Graph_DCAD2" localSheetId="8" hidden="1">'[3]Earnings model'!#REF!</definedName>
    <definedName name="__123Graph_DCAD2" localSheetId="20" hidden="1">'[3]Earnings model'!#REF!</definedName>
    <definedName name="__123Graph_DCAD2" localSheetId="21" hidden="1">'[3]Earnings model'!#REF!</definedName>
    <definedName name="__123Graph_DCAD2" localSheetId="22" hidden="1">'[3]Earnings model'!#REF!</definedName>
    <definedName name="__123Graph_DCAD2" localSheetId="3" hidden="1">'[3]Earnings model'!#REF!</definedName>
    <definedName name="__123Graph_DCAD2" localSheetId="18" hidden="1">'[3]Earnings model'!#REF!</definedName>
    <definedName name="__123Graph_DCAD2" localSheetId="9" hidden="1">'[3]Earnings model'!#REF!</definedName>
    <definedName name="__123Graph_DCAD2" localSheetId="6" hidden="1">'[3]Earnings model'!#REF!</definedName>
    <definedName name="__123Graph_DCAD2" localSheetId="23" hidden="1">'[3]Earnings model'!#REF!</definedName>
    <definedName name="__123Graph_DCAD2" localSheetId="24" hidden="1">'[3]Earnings model'!#REF!</definedName>
    <definedName name="__123Graph_DCAD2" hidden="1">'[3]Earnings model'!#REF!</definedName>
    <definedName name="__123Graph_DCOL" localSheetId="4" hidden="1">'[4]Earnings model'!#REF!</definedName>
    <definedName name="__123Graph_DCOL" localSheetId="7" hidden="1">'[4]Earnings model'!#REF!</definedName>
    <definedName name="__123Graph_DCOL" localSheetId="10" hidden="1">'[4]Earnings model'!#REF!</definedName>
    <definedName name="__123Graph_DCOL" localSheetId="19" hidden="1">'[4]Earnings model'!#REF!</definedName>
    <definedName name="__123Graph_DCOL" localSheetId="5" hidden="1">'[4]Earnings model'!#REF!</definedName>
    <definedName name="__123Graph_DCOL" localSheetId="11" hidden="1">'[4]Earnings model'!#REF!</definedName>
    <definedName name="__123Graph_DCOL" localSheetId="8" hidden="1">'[4]Earnings model'!#REF!</definedName>
    <definedName name="__123Graph_DCOL" localSheetId="20" hidden="1">'[4]Earnings model'!#REF!</definedName>
    <definedName name="__123Graph_DCOL" localSheetId="21" hidden="1">'[4]Earnings model'!#REF!</definedName>
    <definedName name="__123Graph_DCOL" localSheetId="22" hidden="1">'[4]Earnings model'!#REF!</definedName>
    <definedName name="__123Graph_DCOL" localSheetId="3" hidden="1">'[4]Earnings model'!#REF!</definedName>
    <definedName name="__123Graph_DCOL" localSheetId="18" hidden="1">'[4]Earnings model'!#REF!</definedName>
    <definedName name="__123Graph_DCOL" localSheetId="9" hidden="1">'[4]Earnings model'!#REF!</definedName>
    <definedName name="__123Graph_DCOL" localSheetId="6" hidden="1">'[4]Earnings model'!#REF!</definedName>
    <definedName name="__123Graph_DCOL" localSheetId="23" hidden="1">'[4]Earnings model'!#REF!</definedName>
    <definedName name="__123Graph_DCOL" localSheetId="24" hidden="1">'[4]Earnings model'!#REF!</definedName>
    <definedName name="__123Graph_DCOL" hidden="1">'[4]Earnings model'!#REF!</definedName>
    <definedName name="__123Graph_DCOL2" localSheetId="4" hidden="1">'[4]Earnings model'!#REF!</definedName>
    <definedName name="__123Graph_DCOL2" localSheetId="7" hidden="1">'[4]Earnings model'!#REF!</definedName>
    <definedName name="__123Graph_DCOL2" localSheetId="10" hidden="1">'[4]Earnings model'!#REF!</definedName>
    <definedName name="__123Graph_DCOL2" localSheetId="19" hidden="1">'[4]Earnings model'!#REF!</definedName>
    <definedName name="__123Graph_DCOL2" localSheetId="5" hidden="1">'[4]Earnings model'!#REF!</definedName>
    <definedName name="__123Graph_DCOL2" localSheetId="11" hidden="1">'[4]Earnings model'!#REF!</definedName>
    <definedName name="__123Graph_DCOL2" localSheetId="8" hidden="1">'[4]Earnings model'!#REF!</definedName>
    <definedName name="__123Graph_DCOL2" localSheetId="20" hidden="1">'[4]Earnings model'!#REF!</definedName>
    <definedName name="__123Graph_DCOL2" localSheetId="21" hidden="1">'[4]Earnings model'!#REF!</definedName>
    <definedName name="__123Graph_DCOL2" localSheetId="22" hidden="1">'[4]Earnings model'!#REF!</definedName>
    <definedName name="__123Graph_DCOL2" localSheetId="3" hidden="1">'[4]Earnings model'!#REF!</definedName>
    <definedName name="__123Graph_DCOL2" localSheetId="18" hidden="1">'[4]Earnings model'!#REF!</definedName>
    <definedName name="__123Graph_DCOL2" localSheetId="9" hidden="1">'[4]Earnings model'!#REF!</definedName>
    <definedName name="__123Graph_DCOL2" localSheetId="6" hidden="1">'[4]Earnings model'!#REF!</definedName>
    <definedName name="__123Graph_DCOL2" localSheetId="23" hidden="1">'[4]Earnings model'!#REF!</definedName>
    <definedName name="__123Graph_DCOL2" localSheetId="24" hidden="1">'[4]Earnings model'!#REF!</definedName>
    <definedName name="__123Graph_DCOL2" hidden="1">'[4]Earnings model'!#REF!</definedName>
    <definedName name="__123Graph_DCOL3" localSheetId="4" hidden="1">'[4]Earnings model'!#REF!</definedName>
    <definedName name="__123Graph_DCOL3" localSheetId="7" hidden="1">'[4]Earnings model'!#REF!</definedName>
    <definedName name="__123Graph_DCOL3" localSheetId="10" hidden="1">'[4]Earnings model'!#REF!</definedName>
    <definedName name="__123Graph_DCOL3" localSheetId="19" hidden="1">'[4]Earnings model'!#REF!</definedName>
    <definedName name="__123Graph_DCOL3" localSheetId="5" hidden="1">'[4]Earnings model'!#REF!</definedName>
    <definedName name="__123Graph_DCOL3" localSheetId="11" hidden="1">'[4]Earnings model'!#REF!</definedName>
    <definedName name="__123Graph_DCOL3" localSheetId="8" hidden="1">'[4]Earnings model'!#REF!</definedName>
    <definedName name="__123Graph_DCOL3" localSheetId="20" hidden="1">'[4]Earnings model'!#REF!</definedName>
    <definedName name="__123Graph_DCOL3" localSheetId="21" hidden="1">'[4]Earnings model'!#REF!</definedName>
    <definedName name="__123Graph_DCOL3" localSheetId="22" hidden="1">'[4]Earnings model'!#REF!</definedName>
    <definedName name="__123Graph_DCOL3" localSheetId="3" hidden="1">'[4]Earnings model'!#REF!</definedName>
    <definedName name="__123Graph_DCOL3" localSheetId="18" hidden="1">'[4]Earnings model'!#REF!</definedName>
    <definedName name="__123Graph_DCOL3" localSheetId="9" hidden="1">'[4]Earnings model'!#REF!</definedName>
    <definedName name="__123Graph_DCOL3" localSheetId="6" hidden="1">'[4]Earnings model'!#REF!</definedName>
    <definedName name="__123Graph_DCOL3" localSheetId="23" hidden="1">'[4]Earnings model'!#REF!</definedName>
    <definedName name="__123Graph_DCOL3" localSheetId="24" hidden="1">'[4]Earnings model'!#REF!</definedName>
    <definedName name="__123Graph_DCOL3" hidden="1">'[4]Earnings model'!#REF!</definedName>
    <definedName name="__123Graph_E" localSheetId="4" hidden="1">'[2]Rate Analysis'!#REF!</definedName>
    <definedName name="__123Graph_E" localSheetId="7" hidden="1">'[2]Rate Analysis'!#REF!</definedName>
    <definedName name="__123Graph_E" localSheetId="10" hidden="1">'[2]Rate Analysis'!#REF!</definedName>
    <definedName name="__123Graph_E" localSheetId="19" hidden="1">'[2]Rate Analysis'!#REF!</definedName>
    <definedName name="__123Graph_E" localSheetId="5" hidden="1">'[2]Rate Analysis'!#REF!</definedName>
    <definedName name="__123Graph_E" localSheetId="11" hidden="1">'[2]Rate Analysis'!#REF!</definedName>
    <definedName name="__123Graph_E" localSheetId="8" hidden="1">'[2]Rate Analysis'!#REF!</definedName>
    <definedName name="__123Graph_E" localSheetId="20" hidden="1">'[2]Rate Analysis'!#REF!</definedName>
    <definedName name="__123Graph_E" localSheetId="21" hidden="1">'[2]Rate Analysis'!#REF!</definedName>
    <definedName name="__123Graph_E" localSheetId="22" hidden="1">'[2]Rate Analysis'!#REF!</definedName>
    <definedName name="__123Graph_E" localSheetId="3" hidden="1">'[2]Rate Analysis'!#REF!</definedName>
    <definedName name="__123Graph_E" localSheetId="18" hidden="1">'[2]Rate Analysis'!#REF!</definedName>
    <definedName name="__123Graph_E" localSheetId="9" hidden="1">'[2]Rate Analysis'!#REF!</definedName>
    <definedName name="__123Graph_E" localSheetId="6" hidden="1">'[2]Rate Analysis'!#REF!</definedName>
    <definedName name="__123Graph_E" localSheetId="23" hidden="1">'[2]Rate Analysis'!#REF!</definedName>
    <definedName name="__123Graph_E" localSheetId="24" hidden="1">'[2]Rate Analysis'!#REF!</definedName>
    <definedName name="__123Graph_E" hidden="1">'[2]Rate Analysis'!#REF!</definedName>
    <definedName name="__123Graph_EAVGRATE" hidden="1">[1]ROY!$D$61:$O$61</definedName>
    <definedName name="__123Graph_ECAD" localSheetId="4" hidden="1">'[3]Earnings model'!#REF!</definedName>
    <definedName name="__123Graph_ECAD" localSheetId="7" hidden="1">'[3]Earnings model'!#REF!</definedName>
    <definedName name="__123Graph_ECAD" localSheetId="10" hidden="1">'[3]Earnings model'!#REF!</definedName>
    <definedName name="__123Graph_ECAD" localSheetId="13" hidden="1">'[3]Earnings model'!#REF!</definedName>
    <definedName name="__123Graph_ECAD" localSheetId="19" hidden="1">'[3]Earnings model'!#REF!</definedName>
    <definedName name="__123Graph_ECAD" localSheetId="5" hidden="1">'[3]Earnings model'!#REF!</definedName>
    <definedName name="__123Graph_ECAD" localSheetId="11" hidden="1">'[3]Earnings model'!#REF!</definedName>
    <definedName name="__123Graph_ECAD" localSheetId="8" hidden="1">'[3]Earnings model'!#REF!</definedName>
    <definedName name="__123Graph_ECAD" localSheetId="14" hidden="1">'[3]Earnings model'!#REF!</definedName>
    <definedName name="__123Graph_ECAD" localSheetId="20" hidden="1">'[3]Earnings model'!#REF!</definedName>
    <definedName name="__123Graph_ECAD" localSheetId="21" hidden="1">'[3]Earnings model'!#REF!</definedName>
    <definedName name="__123Graph_ECAD" localSheetId="22" hidden="1">'[3]Earnings model'!#REF!</definedName>
    <definedName name="__123Graph_ECAD" localSheetId="3" hidden="1">'[3]Earnings model'!#REF!</definedName>
    <definedName name="__123Graph_ECAD" localSheetId="12" hidden="1">'[3]Earnings model'!#REF!</definedName>
    <definedName name="__123Graph_ECAD" localSheetId="18" hidden="1">'[3]Earnings model'!#REF!</definedName>
    <definedName name="__123Graph_ECAD" localSheetId="9" hidden="1">'[3]Earnings model'!#REF!</definedName>
    <definedName name="__123Graph_ECAD" localSheetId="6" hidden="1">'[3]Earnings model'!#REF!</definedName>
    <definedName name="__123Graph_ECAD" localSheetId="23" hidden="1">'[3]Earnings model'!#REF!</definedName>
    <definedName name="__123Graph_ECAD" localSheetId="24" hidden="1">'[3]Earnings model'!#REF!</definedName>
    <definedName name="__123Graph_ECAD" hidden="1">'[3]Earnings model'!#REF!</definedName>
    <definedName name="__123Graph_ECAD1" localSheetId="4" hidden="1">'[3]Earnings model'!#REF!</definedName>
    <definedName name="__123Graph_ECAD1" localSheetId="7" hidden="1">'[3]Earnings model'!#REF!</definedName>
    <definedName name="__123Graph_ECAD1" localSheetId="10" hidden="1">'[3]Earnings model'!#REF!</definedName>
    <definedName name="__123Graph_ECAD1" localSheetId="13" hidden="1">'[3]Earnings model'!#REF!</definedName>
    <definedName name="__123Graph_ECAD1" localSheetId="19" hidden="1">'[3]Earnings model'!#REF!</definedName>
    <definedName name="__123Graph_ECAD1" localSheetId="5" hidden="1">'[3]Earnings model'!#REF!</definedName>
    <definedName name="__123Graph_ECAD1" localSheetId="11" hidden="1">'[3]Earnings model'!#REF!</definedName>
    <definedName name="__123Graph_ECAD1" localSheetId="8" hidden="1">'[3]Earnings model'!#REF!</definedName>
    <definedName name="__123Graph_ECAD1" localSheetId="14" hidden="1">'[3]Earnings model'!#REF!</definedName>
    <definedName name="__123Graph_ECAD1" localSheetId="20" hidden="1">'[3]Earnings model'!#REF!</definedName>
    <definedName name="__123Graph_ECAD1" localSheetId="21" hidden="1">'[3]Earnings model'!#REF!</definedName>
    <definedName name="__123Graph_ECAD1" localSheetId="22" hidden="1">'[3]Earnings model'!#REF!</definedName>
    <definedName name="__123Graph_ECAD1" localSheetId="3" hidden="1">'[3]Earnings model'!#REF!</definedName>
    <definedName name="__123Graph_ECAD1" localSheetId="12" hidden="1">'[3]Earnings model'!#REF!</definedName>
    <definedName name="__123Graph_ECAD1" localSheetId="18" hidden="1">'[3]Earnings model'!#REF!</definedName>
    <definedName name="__123Graph_ECAD1" localSheetId="9" hidden="1">'[3]Earnings model'!#REF!</definedName>
    <definedName name="__123Graph_ECAD1" localSheetId="6" hidden="1">'[3]Earnings model'!#REF!</definedName>
    <definedName name="__123Graph_ECAD1" localSheetId="23" hidden="1">'[3]Earnings model'!#REF!</definedName>
    <definedName name="__123Graph_ECAD1" localSheetId="24" hidden="1">'[3]Earnings model'!#REF!</definedName>
    <definedName name="__123Graph_ECAD1" hidden="1">'[3]Earnings model'!#REF!</definedName>
    <definedName name="__123Graph_ECAD2" localSheetId="4" hidden="1">'[3]Earnings model'!#REF!</definedName>
    <definedName name="__123Graph_ECAD2" localSheetId="7" hidden="1">'[3]Earnings model'!#REF!</definedName>
    <definedName name="__123Graph_ECAD2" localSheetId="10" hidden="1">'[3]Earnings model'!#REF!</definedName>
    <definedName name="__123Graph_ECAD2" localSheetId="19" hidden="1">'[3]Earnings model'!#REF!</definedName>
    <definedName name="__123Graph_ECAD2" localSheetId="5" hidden="1">'[3]Earnings model'!#REF!</definedName>
    <definedName name="__123Graph_ECAD2" localSheetId="11" hidden="1">'[3]Earnings model'!#REF!</definedName>
    <definedName name="__123Graph_ECAD2" localSheetId="8" hidden="1">'[3]Earnings model'!#REF!</definedName>
    <definedName name="__123Graph_ECAD2" localSheetId="20" hidden="1">'[3]Earnings model'!#REF!</definedName>
    <definedName name="__123Graph_ECAD2" localSheetId="21" hidden="1">'[3]Earnings model'!#REF!</definedName>
    <definedName name="__123Graph_ECAD2" localSheetId="22" hidden="1">'[3]Earnings model'!#REF!</definedName>
    <definedName name="__123Graph_ECAD2" localSheetId="3" hidden="1">'[3]Earnings model'!#REF!</definedName>
    <definedName name="__123Graph_ECAD2" localSheetId="18" hidden="1">'[3]Earnings model'!#REF!</definedName>
    <definedName name="__123Graph_ECAD2" localSheetId="9" hidden="1">'[3]Earnings model'!#REF!</definedName>
    <definedName name="__123Graph_ECAD2" localSheetId="6" hidden="1">'[3]Earnings model'!#REF!</definedName>
    <definedName name="__123Graph_ECAD2" localSheetId="23" hidden="1">'[3]Earnings model'!#REF!</definedName>
    <definedName name="__123Graph_ECAD2" localSheetId="24" hidden="1">'[3]Earnings model'!#REF!</definedName>
    <definedName name="__123Graph_ECAD2" hidden="1">'[3]Earnings model'!#REF!</definedName>
    <definedName name="__123Graph_ECOL" localSheetId="4" hidden="1">'[4]Earnings model'!#REF!</definedName>
    <definedName name="__123Graph_ECOL" localSheetId="7" hidden="1">'[4]Earnings model'!#REF!</definedName>
    <definedName name="__123Graph_ECOL" localSheetId="10" hidden="1">'[4]Earnings model'!#REF!</definedName>
    <definedName name="__123Graph_ECOL" localSheetId="19" hidden="1">'[4]Earnings model'!#REF!</definedName>
    <definedName name="__123Graph_ECOL" localSheetId="5" hidden="1">'[4]Earnings model'!#REF!</definedName>
    <definedName name="__123Graph_ECOL" localSheetId="11" hidden="1">'[4]Earnings model'!#REF!</definedName>
    <definedName name="__123Graph_ECOL" localSheetId="8" hidden="1">'[4]Earnings model'!#REF!</definedName>
    <definedName name="__123Graph_ECOL" localSheetId="20" hidden="1">'[4]Earnings model'!#REF!</definedName>
    <definedName name="__123Graph_ECOL" localSheetId="21" hidden="1">'[4]Earnings model'!#REF!</definedName>
    <definedName name="__123Graph_ECOL" localSheetId="22" hidden="1">'[4]Earnings model'!#REF!</definedName>
    <definedName name="__123Graph_ECOL" localSheetId="3" hidden="1">'[4]Earnings model'!#REF!</definedName>
    <definedName name="__123Graph_ECOL" localSheetId="18" hidden="1">'[4]Earnings model'!#REF!</definedName>
    <definedName name="__123Graph_ECOL" localSheetId="9" hidden="1">'[4]Earnings model'!#REF!</definedName>
    <definedName name="__123Graph_ECOL" localSheetId="6" hidden="1">'[4]Earnings model'!#REF!</definedName>
    <definedName name="__123Graph_ECOL" localSheetId="23" hidden="1">'[4]Earnings model'!#REF!</definedName>
    <definedName name="__123Graph_ECOL" localSheetId="24" hidden="1">'[4]Earnings model'!#REF!</definedName>
    <definedName name="__123Graph_ECOL" hidden="1">'[4]Earnings model'!#REF!</definedName>
    <definedName name="__123Graph_ECOL2" localSheetId="4" hidden="1">'[4]Earnings model'!#REF!</definedName>
    <definedName name="__123Graph_ECOL2" localSheetId="7" hidden="1">'[4]Earnings model'!#REF!</definedName>
    <definedName name="__123Graph_ECOL2" localSheetId="10" hidden="1">'[4]Earnings model'!#REF!</definedName>
    <definedName name="__123Graph_ECOL2" localSheetId="19" hidden="1">'[4]Earnings model'!#REF!</definedName>
    <definedName name="__123Graph_ECOL2" localSheetId="5" hidden="1">'[4]Earnings model'!#REF!</definedName>
    <definedName name="__123Graph_ECOL2" localSheetId="11" hidden="1">'[4]Earnings model'!#REF!</definedName>
    <definedName name="__123Graph_ECOL2" localSheetId="8" hidden="1">'[4]Earnings model'!#REF!</definedName>
    <definedName name="__123Graph_ECOL2" localSheetId="20" hidden="1">'[4]Earnings model'!#REF!</definedName>
    <definedName name="__123Graph_ECOL2" localSheetId="21" hidden="1">'[4]Earnings model'!#REF!</definedName>
    <definedName name="__123Graph_ECOL2" localSheetId="22" hidden="1">'[4]Earnings model'!#REF!</definedName>
    <definedName name="__123Graph_ECOL2" localSheetId="3" hidden="1">'[4]Earnings model'!#REF!</definedName>
    <definedName name="__123Graph_ECOL2" localSheetId="18" hidden="1">'[4]Earnings model'!#REF!</definedName>
    <definedName name="__123Graph_ECOL2" localSheetId="9" hidden="1">'[4]Earnings model'!#REF!</definedName>
    <definedName name="__123Graph_ECOL2" localSheetId="6" hidden="1">'[4]Earnings model'!#REF!</definedName>
    <definedName name="__123Graph_ECOL2" localSheetId="23" hidden="1">'[4]Earnings model'!#REF!</definedName>
    <definedName name="__123Graph_ECOL2" localSheetId="24" hidden="1">'[4]Earnings model'!#REF!</definedName>
    <definedName name="__123Graph_ECOL2" hidden="1">'[4]Earnings model'!#REF!</definedName>
    <definedName name="__123Graph_ECOL3" localSheetId="4" hidden="1">'[4]Earnings model'!#REF!</definedName>
    <definedName name="__123Graph_ECOL3" localSheetId="7" hidden="1">'[4]Earnings model'!#REF!</definedName>
    <definedName name="__123Graph_ECOL3" localSheetId="10" hidden="1">'[4]Earnings model'!#REF!</definedName>
    <definedName name="__123Graph_ECOL3" localSheetId="19" hidden="1">'[4]Earnings model'!#REF!</definedName>
    <definedName name="__123Graph_ECOL3" localSheetId="5" hidden="1">'[4]Earnings model'!#REF!</definedName>
    <definedName name="__123Graph_ECOL3" localSheetId="11" hidden="1">'[4]Earnings model'!#REF!</definedName>
    <definedName name="__123Graph_ECOL3" localSheetId="8" hidden="1">'[4]Earnings model'!#REF!</definedName>
    <definedName name="__123Graph_ECOL3" localSheetId="20" hidden="1">'[4]Earnings model'!#REF!</definedName>
    <definedName name="__123Graph_ECOL3" localSheetId="21" hidden="1">'[4]Earnings model'!#REF!</definedName>
    <definedName name="__123Graph_ECOL3" localSheetId="22" hidden="1">'[4]Earnings model'!#REF!</definedName>
    <definedName name="__123Graph_ECOL3" localSheetId="3" hidden="1">'[4]Earnings model'!#REF!</definedName>
    <definedName name="__123Graph_ECOL3" localSheetId="18" hidden="1">'[4]Earnings model'!#REF!</definedName>
    <definedName name="__123Graph_ECOL3" localSheetId="9" hidden="1">'[4]Earnings model'!#REF!</definedName>
    <definedName name="__123Graph_ECOL3" localSheetId="6" hidden="1">'[4]Earnings model'!#REF!</definedName>
    <definedName name="__123Graph_ECOL3" localSheetId="23" hidden="1">'[4]Earnings model'!#REF!</definedName>
    <definedName name="__123Graph_ECOL3" localSheetId="24" hidden="1">'[4]Earnings model'!#REF!</definedName>
    <definedName name="__123Graph_ECOL3" hidden="1">'[4]Earnings model'!#REF!</definedName>
    <definedName name="__123Graph_ECTP" hidden="1">[1]ROY!$D$265:$O$265</definedName>
    <definedName name="__123Graph_EIBFC" hidden="1">[1]ROY!$D$214:$O$214</definedName>
    <definedName name="__123Graph_EPAYROLL" hidden="1">[1]ROY!$D$367:$O$367</definedName>
    <definedName name="__123Graph_EPERCENT" hidden="1">[1]ROY!$D$10:$O$10</definedName>
    <definedName name="__123Graph_ERMREV" hidden="1">[1]ROY!$D$113:$O$113</definedName>
    <definedName name="__123Graph_ETOTALREV" hidden="1">[1]ROY!$D$163:$O$163</definedName>
    <definedName name="__123Graph_F" localSheetId="4" hidden="1">'[2]Rate Analysis'!#REF!</definedName>
    <definedName name="__123Graph_F" localSheetId="7" hidden="1">'[2]Rate Analysis'!#REF!</definedName>
    <definedName name="__123Graph_F" localSheetId="10" hidden="1">'[2]Rate Analysis'!#REF!</definedName>
    <definedName name="__123Graph_F" localSheetId="13" hidden="1">'[2]Rate Analysis'!#REF!</definedName>
    <definedName name="__123Graph_F" localSheetId="19" hidden="1">'[2]Rate Analysis'!#REF!</definedName>
    <definedName name="__123Graph_F" localSheetId="5" hidden="1">'[2]Rate Analysis'!#REF!</definedName>
    <definedName name="__123Graph_F" localSheetId="11" hidden="1">'[2]Rate Analysis'!#REF!</definedName>
    <definedName name="__123Graph_F" localSheetId="8" hidden="1">'[2]Rate Analysis'!#REF!</definedName>
    <definedName name="__123Graph_F" localSheetId="14" hidden="1">'[2]Rate Analysis'!#REF!</definedName>
    <definedName name="__123Graph_F" localSheetId="20" hidden="1">'[2]Rate Analysis'!#REF!</definedName>
    <definedName name="__123Graph_F" localSheetId="21" hidden="1">'[2]Rate Analysis'!#REF!</definedName>
    <definedName name="__123Graph_F" localSheetId="22" hidden="1">'[2]Rate Analysis'!#REF!</definedName>
    <definedName name="__123Graph_F" localSheetId="3" hidden="1">'[2]Rate Analysis'!#REF!</definedName>
    <definedName name="__123Graph_F" localSheetId="12" hidden="1">'[2]Rate Analysis'!#REF!</definedName>
    <definedName name="__123Graph_F" localSheetId="18" hidden="1">'[2]Rate Analysis'!#REF!</definedName>
    <definedName name="__123Graph_F" localSheetId="9" hidden="1">'[2]Rate Analysis'!#REF!</definedName>
    <definedName name="__123Graph_F" localSheetId="6" hidden="1">'[2]Rate Analysis'!#REF!</definedName>
    <definedName name="__123Graph_F" localSheetId="23" hidden="1">'[2]Rate Analysis'!#REF!</definedName>
    <definedName name="__123Graph_F" localSheetId="24" hidden="1">'[2]Rate Analysis'!#REF!</definedName>
    <definedName name="__123Graph_F" hidden="1">'[2]Rate Analysis'!#REF!</definedName>
    <definedName name="__123Graph_FCAD2" localSheetId="4" hidden="1">'[3]Earnings model'!#REF!</definedName>
    <definedName name="__123Graph_FCAD2" localSheetId="7" hidden="1">'[3]Earnings model'!#REF!</definedName>
    <definedName name="__123Graph_FCAD2" localSheetId="10" hidden="1">'[3]Earnings model'!#REF!</definedName>
    <definedName name="__123Graph_FCAD2" localSheetId="13" hidden="1">'[3]Earnings model'!#REF!</definedName>
    <definedName name="__123Graph_FCAD2" localSheetId="19" hidden="1">'[3]Earnings model'!#REF!</definedName>
    <definedName name="__123Graph_FCAD2" localSheetId="5" hidden="1">'[3]Earnings model'!#REF!</definedName>
    <definedName name="__123Graph_FCAD2" localSheetId="11" hidden="1">'[3]Earnings model'!#REF!</definedName>
    <definedName name="__123Graph_FCAD2" localSheetId="8" hidden="1">'[3]Earnings model'!#REF!</definedName>
    <definedName name="__123Graph_FCAD2" localSheetId="14" hidden="1">'[3]Earnings model'!#REF!</definedName>
    <definedName name="__123Graph_FCAD2" localSheetId="20" hidden="1">'[3]Earnings model'!#REF!</definedName>
    <definedName name="__123Graph_FCAD2" localSheetId="21" hidden="1">'[3]Earnings model'!#REF!</definedName>
    <definedName name="__123Graph_FCAD2" localSheetId="22" hidden="1">'[3]Earnings model'!#REF!</definedName>
    <definedName name="__123Graph_FCAD2" localSheetId="3" hidden="1">'[3]Earnings model'!#REF!</definedName>
    <definedName name="__123Graph_FCAD2" localSheetId="12" hidden="1">'[3]Earnings model'!#REF!</definedName>
    <definedName name="__123Graph_FCAD2" localSheetId="18" hidden="1">'[3]Earnings model'!#REF!</definedName>
    <definedName name="__123Graph_FCAD2" localSheetId="9" hidden="1">'[3]Earnings model'!#REF!</definedName>
    <definedName name="__123Graph_FCAD2" localSheetId="6" hidden="1">'[3]Earnings model'!#REF!</definedName>
    <definedName name="__123Graph_FCAD2" localSheetId="23" hidden="1">'[3]Earnings model'!#REF!</definedName>
    <definedName name="__123Graph_FCAD2" localSheetId="24" hidden="1">'[3]Earnings model'!#REF!</definedName>
    <definedName name="__123Graph_FCAD2" hidden="1">'[3]Earnings model'!#REF!</definedName>
    <definedName name="__123Graph_FCOL3" localSheetId="4" hidden="1">'[4]Earnings model'!#REF!</definedName>
    <definedName name="__123Graph_FCOL3" localSheetId="7" hidden="1">'[4]Earnings model'!#REF!</definedName>
    <definedName name="__123Graph_FCOL3" localSheetId="10" hidden="1">'[4]Earnings model'!#REF!</definedName>
    <definedName name="__123Graph_FCOL3" localSheetId="19" hidden="1">'[4]Earnings model'!#REF!</definedName>
    <definedName name="__123Graph_FCOL3" localSheetId="5" hidden="1">'[4]Earnings model'!#REF!</definedName>
    <definedName name="__123Graph_FCOL3" localSheetId="11" hidden="1">'[4]Earnings model'!#REF!</definedName>
    <definedName name="__123Graph_FCOL3" localSheetId="8" hidden="1">'[4]Earnings model'!#REF!</definedName>
    <definedName name="__123Graph_FCOL3" localSheetId="20" hidden="1">'[4]Earnings model'!#REF!</definedName>
    <definedName name="__123Graph_FCOL3" localSheetId="21" hidden="1">'[4]Earnings model'!#REF!</definedName>
    <definedName name="__123Graph_FCOL3" localSheetId="22" hidden="1">'[4]Earnings model'!#REF!</definedName>
    <definedName name="__123Graph_FCOL3" localSheetId="3" hidden="1">'[4]Earnings model'!#REF!</definedName>
    <definedName name="__123Graph_FCOL3" localSheetId="18" hidden="1">'[4]Earnings model'!#REF!</definedName>
    <definedName name="__123Graph_FCOL3" localSheetId="9" hidden="1">'[4]Earnings model'!#REF!</definedName>
    <definedName name="__123Graph_FCOL3" localSheetId="6" hidden="1">'[4]Earnings model'!#REF!</definedName>
    <definedName name="__123Graph_FCOL3" localSheetId="23" hidden="1">'[4]Earnings model'!#REF!</definedName>
    <definedName name="__123Graph_FCOL3" localSheetId="24" hidden="1">'[4]Earnings model'!#REF!</definedName>
    <definedName name="__123Graph_FCOL3" hidden="1">'[4]Earnings model'!#REF!</definedName>
    <definedName name="__123Graph_X" localSheetId="4" hidden="1">'[2]Rate Analysis'!#REF!</definedName>
    <definedName name="__123Graph_X" localSheetId="7" hidden="1">'[2]Rate Analysis'!#REF!</definedName>
    <definedName name="__123Graph_X" localSheetId="10" hidden="1">'[2]Rate Analysis'!#REF!</definedName>
    <definedName name="__123Graph_X" localSheetId="19" hidden="1">'[2]Rate Analysis'!#REF!</definedName>
    <definedName name="__123Graph_X" localSheetId="5" hidden="1">'[2]Rate Analysis'!#REF!</definedName>
    <definedName name="__123Graph_X" localSheetId="11" hidden="1">'[2]Rate Analysis'!#REF!</definedName>
    <definedName name="__123Graph_X" localSheetId="8" hidden="1">'[2]Rate Analysis'!#REF!</definedName>
    <definedName name="__123Graph_X" localSheetId="20" hidden="1">'[2]Rate Analysis'!#REF!</definedName>
    <definedName name="__123Graph_X" localSheetId="21" hidden="1">'[2]Rate Analysis'!#REF!</definedName>
    <definedName name="__123Graph_X" localSheetId="22" hidden="1">'[2]Rate Analysis'!#REF!</definedName>
    <definedName name="__123Graph_X" localSheetId="3" hidden="1">'[2]Rate Analysis'!#REF!</definedName>
    <definedName name="__123Graph_X" localSheetId="18" hidden="1">'[2]Rate Analysis'!#REF!</definedName>
    <definedName name="__123Graph_X" localSheetId="9" hidden="1">'[2]Rate Analysis'!#REF!</definedName>
    <definedName name="__123Graph_X" localSheetId="6" hidden="1">'[2]Rate Analysis'!#REF!</definedName>
    <definedName name="__123Graph_X" localSheetId="23" hidden="1">'[2]Rate Analysis'!#REF!</definedName>
    <definedName name="__123Graph_X" localSheetId="24" hidden="1">'[2]Rate Analysis'!#REF!</definedName>
    <definedName name="__123Graph_X" hidden="1">'[2]Rate Analysis'!#REF!</definedName>
    <definedName name="__123Graph_XAVGRATE" hidden="1">[1]ROY!$D$6:$O$6</definedName>
    <definedName name="__123Graph_XCAD" localSheetId="4" hidden="1">'[3]Earnings model'!#REF!</definedName>
    <definedName name="__123Graph_XCAD" localSheetId="7" hidden="1">'[3]Earnings model'!#REF!</definedName>
    <definedName name="__123Graph_XCAD" localSheetId="10" hidden="1">'[3]Earnings model'!#REF!</definedName>
    <definedName name="__123Graph_XCAD" localSheetId="13" hidden="1">'[3]Earnings model'!#REF!</definedName>
    <definedName name="__123Graph_XCAD" localSheetId="19" hidden="1">'[3]Earnings model'!#REF!</definedName>
    <definedName name="__123Graph_XCAD" localSheetId="5" hidden="1">'[3]Earnings model'!#REF!</definedName>
    <definedName name="__123Graph_XCAD" localSheetId="11" hidden="1">'[3]Earnings model'!#REF!</definedName>
    <definedName name="__123Graph_XCAD" localSheetId="8" hidden="1">'[3]Earnings model'!#REF!</definedName>
    <definedName name="__123Graph_XCAD" localSheetId="14" hidden="1">'[3]Earnings model'!#REF!</definedName>
    <definedName name="__123Graph_XCAD" localSheetId="20" hidden="1">'[3]Earnings model'!#REF!</definedName>
    <definedName name="__123Graph_XCAD" localSheetId="21" hidden="1">'[3]Earnings model'!#REF!</definedName>
    <definedName name="__123Graph_XCAD" localSheetId="22" hidden="1">'[3]Earnings model'!#REF!</definedName>
    <definedName name="__123Graph_XCAD" localSheetId="3" hidden="1">'[3]Earnings model'!#REF!</definedName>
    <definedName name="__123Graph_XCAD" localSheetId="12" hidden="1">'[3]Earnings model'!#REF!</definedName>
    <definedName name="__123Graph_XCAD" localSheetId="18" hidden="1">'[3]Earnings model'!#REF!</definedName>
    <definedName name="__123Graph_XCAD" localSheetId="9" hidden="1">'[3]Earnings model'!#REF!</definedName>
    <definedName name="__123Graph_XCAD" localSheetId="6" hidden="1">'[3]Earnings model'!#REF!</definedName>
    <definedName name="__123Graph_XCAD" localSheetId="23" hidden="1">'[3]Earnings model'!#REF!</definedName>
    <definedName name="__123Graph_XCAD" localSheetId="24" hidden="1">'[3]Earnings model'!#REF!</definedName>
    <definedName name="__123Graph_XCAD" hidden="1">'[3]Earnings model'!#REF!</definedName>
    <definedName name="__123Graph_XCAD1" localSheetId="4" hidden="1">'[3]Earnings model'!#REF!</definedName>
    <definedName name="__123Graph_XCAD1" localSheetId="7" hidden="1">'[3]Earnings model'!#REF!</definedName>
    <definedName name="__123Graph_XCAD1" localSheetId="10" hidden="1">'[3]Earnings model'!#REF!</definedName>
    <definedName name="__123Graph_XCAD1" localSheetId="13" hidden="1">'[3]Earnings model'!#REF!</definedName>
    <definedName name="__123Graph_XCAD1" localSheetId="19" hidden="1">'[3]Earnings model'!#REF!</definedName>
    <definedName name="__123Graph_XCAD1" localSheetId="5" hidden="1">'[3]Earnings model'!#REF!</definedName>
    <definedName name="__123Graph_XCAD1" localSheetId="11" hidden="1">'[3]Earnings model'!#REF!</definedName>
    <definedName name="__123Graph_XCAD1" localSheetId="8" hidden="1">'[3]Earnings model'!#REF!</definedName>
    <definedName name="__123Graph_XCAD1" localSheetId="14" hidden="1">'[3]Earnings model'!#REF!</definedName>
    <definedName name="__123Graph_XCAD1" localSheetId="20" hidden="1">'[3]Earnings model'!#REF!</definedName>
    <definedName name="__123Graph_XCAD1" localSheetId="21" hidden="1">'[3]Earnings model'!#REF!</definedName>
    <definedName name="__123Graph_XCAD1" localSheetId="22" hidden="1">'[3]Earnings model'!#REF!</definedName>
    <definedName name="__123Graph_XCAD1" localSheetId="3" hidden="1">'[3]Earnings model'!#REF!</definedName>
    <definedName name="__123Graph_XCAD1" localSheetId="12" hidden="1">'[3]Earnings model'!#REF!</definedName>
    <definedName name="__123Graph_XCAD1" localSheetId="18" hidden="1">'[3]Earnings model'!#REF!</definedName>
    <definedName name="__123Graph_XCAD1" localSheetId="9" hidden="1">'[3]Earnings model'!#REF!</definedName>
    <definedName name="__123Graph_XCAD1" localSheetId="6" hidden="1">'[3]Earnings model'!#REF!</definedName>
    <definedName name="__123Graph_XCAD1" localSheetId="23" hidden="1">'[3]Earnings model'!#REF!</definedName>
    <definedName name="__123Graph_XCAD1" localSheetId="24" hidden="1">'[3]Earnings model'!#REF!</definedName>
    <definedName name="__123Graph_XCAD1" hidden="1">'[3]Earnings model'!#REF!</definedName>
    <definedName name="__123Graph_XCAD2" localSheetId="4" hidden="1">'[3]Earnings model'!#REF!</definedName>
    <definedName name="__123Graph_XCAD2" localSheetId="7" hidden="1">'[3]Earnings model'!#REF!</definedName>
    <definedName name="__123Graph_XCAD2" localSheetId="10" hidden="1">'[3]Earnings model'!#REF!</definedName>
    <definedName name="__123Graph_XCAD2" localSheetId="19" hidden="1">'[3]Earnings model'!#REF!</definedName>
    <definedName name="__123Graph_XCAD2" localSheetId="5" hidden="1">'[3]Earnings model'!#REF!</definedName>
    <definedName name="__123Graph_XCAD2" localSheetId="11" hidden="1">'[3]Earnings model'!#REF!</definedName>
    <definedName name="__123Graph_XCAD2" localSheetId="8" hidden="1">'[3]Earnings model'!#REF!</definedName>
    <definedName name="__123Graph_XCAD2" localSheetId="20" hidden="1">'[3]Earnings model'!#REF!</definedName>
    <definedName name="__123Graph_XCAD2" localSheetId="21" hidden="1">'[3]Earnings model'!#REF!</definedName>
    <definedName name="__123Graph_XCAD2" localSheetId="22" hidden="1">'[3]Earnings model'!#REF!</definedName>
    <definedName name="__123Graph_XCAD2" localSheetId="3" hidden="1">'[3]Earnings model'!#REF!</definedName>
    <definedName name="__123Graph_XCAD2" localSheetId="18" hidden="1">'[3]Earnings model'!#REF!</definedName>
    <definedName name="__123Graph_XCAD2" localSheetId="9" hidden="1">'[3]Earnings model'!#REF!</definedName>
    <definedName name="__123Graph_XCAD2" localSheetId="6" hidden="1">'[3]Earnings model'!#REF!</definedName>
    <definedName name="__123Graph_XCAD2" localSheetId="23" hidden="1">'[3]Earnings model'!#REF!</definedName>
    <definedName name="__123Graph_XCAD2" localSheetId="24" hidden="1">'[3]Earnings model'!#REF!</definedName>
    <definedName name="__123Graph_XCAD2" hidden="1">'[3]Earnings model'!#REF!</definedName>
    <definedName name="__123Graph_XCOL" localSheetId="4" hidden="1">'[4]Earnings model'!#REF!</definedName>
    <definedName name="__123Graph_XCOL" localSheetId="7" hidden="1">'[4]Earnings model'!#REF!</definedName>
    <definedName name="__123Graph_XCOL" localSheetId="10" hidden="1">'[4]Earnings model'!#REF!</definedName>
    <definedName name="__123Graph_XCOL" localSheetId="19" hidden="1">'[4]Earnings model'!#REF!</definedName>
    <definedName name="__123Graph_XCOL" localSheetId="5" hidden="1">'[4]Earnings model'!#REF!</definedName>
    <definedName name="__123Graph_XCOL" localSheetId="11" hidden="1">'[4]Earnings model'!#REF!</definedName>
    <definedName name="__123Graph_XCOL" localSheetId="8" hidden="1">'[4]Earnings model'!#REF!</definedName>
    <definedName name="__123Graph_XCOL" localSheetId="20" hidden="1">'[4]Earnings model'!#REF!</definedName>
    <definedName name="__123Graph_XCOL" localSheetId="21" hidden="1">'[4]Earnings model'!#REF!</definedName>
    <definedName name="__123Graph_XCOL" localSheetId="22" hidden="1">'[4]Earnings model'!#REF!</definedName>
    <definedName name="__123Graph_XCOL" localSheetId="3" hidden="1">'[4]Earnings model'!#REF!</definedName>
    <definedName name="__123Graph_XCOL" localSheetId="18" hidden="1">'[4]Earnings model'!#REF!</definedName>
    <definedName name="__123Graph_XCOL" localSheetId="9" hidden="1">'[4]Earnings model'!#REF!</definedName>
    <definedName name="__123Graph_XCOL" localSheetId="6" hidden="1">'[4]Earnings model'!#REF!</definedName>
    <definedName name="__123Graph_XCOL" localSheetId="23" hidden="1">'[4]Earnings model'!#REF!</definedName>
    <definedName name="__123Graph_XCOL" localSheetId="24" hidden="1">'[4]Earnings model'!#REF!</definedName>
    <definedName name="__123Graph_XCOL" hidden="1">'[4]Earnings model'!#REF!</definedName>
    <definedName name="__123Graph_XCOL2" localSheetId="4" hidden="1">'[4]Earnings model'!#REF!</definedName>
    <definedName name="__123Graph_XCOL2" localSheetId="7" hidden="1">'[4]Earnings model'!#REF!</definedName>
    <definedName name="__123Graph_XCOL2" localSheetId="10" hidden="1">'[4]Earnings model'!#REF!</definedName>
    <definedName name="__123Graph_XCOL2" localSheetId="19" hidden="1">'[4]Earnings model'!#REF!</definedName>
    <definedName name="__123Graph_XCOL2" localSheetId="5" hidden="1">'[4]Earnings model'!#REF!</definedName>
    <definedName name="__123Graph_XCOL2" localSheetId="11" hidden="1">'[4]Earnings model'!#REF!</definedName>
    <definedName name="__123Graph_XCOL2" localSheetId="8" hidden="1">'[4]Earnings model'!#REF!</definedName>
    <definedName name="__123Graph_XCOL2" localSheetId="20" hidden="1">'[4]Earnings model'!#REF!</definedName>
    <definedName name="__123Graph_XCOL2" localSheetId="21" hidden="1">'[4]Earnings model'!#REF!</definedName>
    <definedName name="__123Graph_XCOL2" localSheetId="22" hidden="1">'[4]Earnings model'!#REF!</definedName>
    <definedName name="__123Graph_XCOL2" localSheetId="3" hidden="1">'[4]Earnings model'!#REF!</definedName>
    <definedName name="__123Graph_XCOL2" localSheetId="18" hidden="1">'[4]Earnings model'!#REF!</definedName>
    <definedName name="__123Graph_XCOL2" localSheetId="9" hidden="1">'[4]Earnings model'!#REF!</definedName>
    <definedName name="__123Graph_XCOL2" localSheetId="6" hidden="1">'[4]Earnings model'!#REF!</definedName>
    <definedName name="__123Graph_XCOL2" localSheetId="23" hidden="1">'[4]Earnings model'!#REF!</definedName>
    <definedName name="__123Graph_XCOL2" localSheetId="24" hidden="1">'[4]Earnings model'!#REF!</definedName>
    <definedName name="__123Graph_XCOL2" hidden="1">'[4]Earnings model'!#REF!</definedName>
    <definedName name="__123Graph_XCOL3" localSheetId="4" hidden="1">'[4]Earnings model'!#REF!</definedName>
    <definedName name="__123Graph_XCOL3" localSheetId="7" hidden="1">'[4]Earnings model'!#REF!</definedName>
    <definedName name="__123Graph_XCOL3" localSheetId="10" hidden="1">'[4]Earnings model'!#REF!</definedName>
    <definedName name="__123Graph_XCOL3" localSheetId="19" hidden="1">'[4]Earnings model'!#REF!</definedName>
    <definedName name="__123Graph_XCOL3" localSheetId="5" hidden="1">'[4]Earnings model'!#REF!</definedName>
    <definedName name="__123Graph_XCOL3" localSheetId="11" hidden="1">'[4]Earnings model'!#REF!</definedName>
    <definedName name="__123Graph_XCOL3" localSheetId="8" hidden="1">'[4]Earnings model'!#REF!</definedName>
    <definedName name="__123Graph_XCOL3" localSheetId="20" hidden="1">'[4]Earnings model'!#REF!</definedName>
    <definedName name="__123Graph_XCOL3" localSheetId="21" hidden="1">'[4]Earnings model'!#REF!</definedName>
    <definedName name="__123Graph_XCOL3" localSheetId="22" hidden="1">'[4]Earnings model'!#REF!</definedName>
    <definedName name="__123Graph_XCOL3" localSheetId="3" hidden="1">'[4]Earnings model'!#REF!</definedName>
    <definedName name="__123Graph_XCOL3" localSheetId="18" hidden="1">'[4]Earnings model'!#REF!</definedName>
    <definedName name="__123Graph_XCOL3" localSheetId="9" hidden="1">'[4]Earnings model'!#REF!</definedName>
    <definedName name="__123Graph_XCOL3" localSheetId="6" hidden="1">'[4]Earnings model'!#REF!</definedName>
    <definedName name="__123Graph_XCOL3" localSheetId="23" hidden="1">'[4]Earnings model'!#REF!</definedName>
    <definedName name="__123Graph_XCOL3" localSheetId="24" hidden="1">'[4]Earnings model'!#REF!</definedName>
    <definedName name="__123Graph_XCOL3" hidden="1">'[4]Earnings model'!#REF!</definedName>
    <definedName name="__123Graph_XCTP" hidden="1">[1]ROY!$D$6:$O$6</definedName>
    <definedName name="__123Graph_XIBFC" hidden="1">[1]ROY!$D$6:$O$6</definedName>
    <definedName name="__123Graph_XPAYROLL" hidden="1">[1]ROY!$D$6:$O$6</definedName>
    <definedName name="__123Graph_XPERCENT" hidden="1">[1]ROY!$D$6:$O$6</definedName>
    <definedName name="__123Graph_XPERCENT.PIC" hidden="1">[1]ROY!$D$6:$O$6</definedName>
    <definedName name="__123Graph_XRMREV" hidden="1">[1]ROY!$D$6:$O$6</definedName>
    <definedName name="__123Graph_XTOTALREV" hidden="1">[1]ROY!$D$6:$O$6</definedName>
    <definedName name="__2__123Graph_CF_B" hidden="1">[1]ROY!$D$314:$O$314</definedName>
    <definedName name="__3__123Graph_EF_B" hidden="1">[1]ROY!$D$315:$O$315</definedName>
    <definedName name="__4__123Graph_XF_B" hidden="1">[1]ROY!$D$6:$O$6</definedName>
    <definedName name="__a1" localSheetId="4" hidden="1">{#N/A,#N/A,FALSE,"VARIATIONS";#N/A,#N/A,FALSE,"BUDGET";#N/A,#N/A,FALSE,"CIVIL QNTY VAR";#N/A,#N/A,FALSE,"SUMMARY";#N/A,#N/A,FALSE,"MATERIAL VAR"}</definedName>
    <definedName name="__a1" localSheetId="7" hidden="1">{#N/A,#N/A,FALSE,"VARIATIONS";#N/A,#N/A,FALSE,"BUDGET";#N/A,#N/A,FALSE,"CIVIL QNTY VAR";#N/A,#N/A,FALSE,"SUMMARY";#N/A,#N/A,FALSE,"MATERIAL VAR"}</definedName>
    <definedName name="__a1" localSheetId="10" hidden="1">{#N/A,#N/A,FALSE,"VARIATIONS";#N/A,#N/A,FALSE,"BUDGET";#N/A,#N/A,FALSE,"CIVIL QNTY VAR";#N/A,#N/A,FALSE,"SUMMARY";#N/A,#N/A,FALSE,"MATERIAL VAR"}</definedName>
    <definedName name="__a1" localSheetId="13" hidden="1">{#N/A,#N/A,FALSE,"VARIATIONS";#N/A,#N/A,FALSE,"BUDGET";#N/A,#N/A,FALSE,"CIVIL QNTY VAR";#N/A,#N/A,FALSE,"SUMMARY";#N/A,#N/A,FALSE,"MATERIAL VAR"}</definedName>
    <definedName name="__a1" localSheetId="5" hidden="1">{#N/A,#N/A,FALSE,"VARIATIONS";#N/A,#N/A,FALSE,"BUDGET";#N/A,#N/A,FALSE,"CIVIL QNTY VAR";#N/A,#N/A,FALSE,"SUMMARY";#N/A,#N/A,FALSE,"MATERIAL VAR"}</definedName>
    <definedName name="__a1" localSheetId="11" hidden="1">{#N/A,#N/A,FALSE,"VARIATIONS";#N/A,#N/A,FALSE,"BUDGET";#N/A,#N/A,FALSE,"CIVIL QNTY VAR";#N/A,#N/A,FALSE,"SUMMARY";#N/A,#N/A,FALSE,"MATERIAL VAR"}</definedName>
    <definedName name="__a1" localSheetId="8" hidden="1">{#N/A,#N/A,FALSE,"VARIATIONS";#N/A,#N/A,FALSE,"BUDGET";#N/A,#N/A,FALSE,"CIVIL QNTY VAR";#N/A,#N/A,FALSE,"SUMMARY";#N/A,#N/A,FALSE,"MATERIAL VAR"}</definedName>
    <definedName name="__a1" localSheetId="14" hidden="1">{#N/A,#N/A,FALSE,"VARIATIONS";#N/A,#N/A,FALSE,"BUDGET";#N/A,#N/A,FALSE,"CIVIL QNTY VAR";#N/A,#N/A,FALSE,"SUMMARY";#N/A,#N/A,FALSE,"MATERIAL VAR"}</definedName>
    <definedName name="__a1" localSheetId="21" hidden="1">{#N/A,#N/A,FALSE,"VARIATIONS";#N/A,#N/A,FALSE,"BUDGET";#N/A,#N/A,FALSE,"CIVIL QNTY VAR";#N/A,#N/A,FALSE,"SUMMARY";#N/A,#N/A,FALSE,"MATERIAL VAR"}</definedName>
    <definedName name="__a1" localSheetId="22" hidden="1">{#N/A,#N/A,FALSE,"VARIATIONS";#N/A,#N/A,FALSE,"BUDGET";#N/A,#N/A,FALSE,"CIVIL QNTY VAR";#N/A,#N/A,FALSE,"SUMMARY";#N/A,#N/A,FALSE,"MATERIAL VAR"}</definedName>
    <definedName name="__a1" localSheetId="3" hidden="1">{#N/A,#N/A,FALSE,"VARIATIONS";#N/A,#N/A,FALSE,"BUDGET";#N/A,#N/A,FALSE,"CIVIL QNTY VAR";#N/A,#N/A,FALSE,"SUMMARY";#N/A,#N/A,FALSE,"MATERIAL VAR"}</definedName>
    <definedName name="__a1" localSheetId="12" hidden="1">{#N/A,#N/A,FALSE,"VARIATIONS";#N/A,#N/A,FALSE,"BUDGET";#N/A,#N/A,FALSE,"CIVIL QNTY VAR";#N/A,#N/A,FALSE,"SUMMARY";#N/A,#N/A,FALSE,"MATERIAL VAR"}</definedName>
    <definedName name="__a1" localSheetId="9" hidden="1">{#N/A,#N/A,FALSE,"VARIATIONS";#N/A,#N/A,FALSE,"BUDGET";#N/A,#N/A,FALSE,"CIVIL QNTY VAR";#N/A,#N/A,FALSE,"SUMMARY";#N/A,#N/A,FALSE,"MATERIAL VAR"}</definedName>
    <definedName name="__a1" localSheetId="6" hidden="1">{#N/A,#N/A,FALSE,"VARIATIONS";#N/A,#N/A,FALSE,"BUDGET";#N/A,#N/A,FALSE,"CIVIL QNTY VAR";#N/A,#N/A,FALSE,"SUMMARY";#N/A,#N/A,FALSE,"MATERIAL VAR"}</definedName>
    <definedName name="__a1" localSheetId="23" hidden="1">{#N/A,#N/A,FALSE,"VARIATIONS";#N/A,#N/A,FALSE,"BUDGET";#N/A,#N/A,FALSE,"CIVIL QNTY VAR";#N/A,#N/A,FALSE,"SUMMARY";#N/A,#N/A,FALSE,"MATERIAL VAR"}</definedName>
    <definedName name="__a1" localSheetId="24" hidden="1">{#N/A,#N/A,FALSE,"VARIATIONS";#N/A,#N/A,FALSE,"BUDGET";#N/A,#N/A,FALSE,"CIVIL QNTY VAR";#N/A,#N/A,FALSE,"SUMMARY";#N/A,#N/A,FALSE,"MATERIAL VAR"}</definedName>
    <definedName name="__a1" hidden="1">{#N/A,#N/A,FALSE,"VARIATIONS";#N/A,#N/A,FALSE,"BUDGET";#N/A,#N/A,FALSE,"CIVIL QNTY VAR";#N/A,#N/A,FALSE,"SUMMARY";#N/A,#N/A,FALSE,"MATERIAL VAR"}</definedName>
    <definedName name="__ans987" localSheetId="4" hidden="1">{#N/A,#N/A,FALSE,"VARIATIONS";#N/A,#N/A,FALSE,"BUDGET";#N/A,#N/A,FALSE,"CIVIL QNTY VAR";#N/A,#N/A,FALSE,"SUMMARY";#N/A,#N/A,FALSE,"MATERIAL VAR"}</definedName>
    <definedName name="__ans987" localSheetId="7" hidden="1">{#N/A,#N/A,FALSE,"VARIATIONS";#N/A,#N/A,FALSE,"BUDGET";#N/A,#N/A,FALSE,"CIVIL QNTY VAR";#N/A,#N/A,FALSE,"SUMMARY";#N/A,#N/A,FALSE,"MATERIAL VAR"}</definedName>
    <definedName name="__ans987" localSheetId="10" hidden="1">{#N/A,#N/A,FALSE,"VARIATIONS";#N/A,#N/A,FALSE,"BUDGET";#N/A,#N/A,FALSE,"CIVIL QNTY VAR";#N/A,#N/A,FALSE,"SUMMARY";#N/A,#N/A,FALSE,"MATERIAL VAR"}</definedName>
    <definedName name="__ans987" localSheetId="13" hidden="1">{#N/A,#N/A,FALSE,"VARIATIONS";#N/A,#N/A,FALSE,"BUDGET";#N/A,#N/A,FALSE,"CIVIL QNTY VAR";#N/A,#N/A,FALSE,"SUMMARY";#N/A,#N/A,FALSE,"MATERIAL VAR"}</definedName>
    <definedName name="__ans987" localSheetId="5" hidden="1">{#N/A,#N/A,FALSE,"VARIATIONS";#N/A,#N/A,FALSE,"BUDGET";#N/A,#N/A,FALSE,"CIVIL QNTY VAR";#N/A,#N/A,FALSE,"SUMMARY";#N/A,#N/A,FALSE,"MATERIAL VAR"}</definedName>
    <definedName name="__ans987" localSheetId="11" hidden="1">{#N/A,#N/A,FALSE,"VARIATIONS";#N/A,#N/A,FALSE,"BUDGET";#N/A,#N/A,FALSE,"CIVIL QNTY VAR";#N/A,#N/A,FALSE,"SUMMARY";#N/A,#N/A,FALSE,"MATERIAL VAR"}</definedName>
    <definedName name="__ans987" localSheetId="8" hidden="1">{#N/A,#N/A,FALSE,"VARIATIONS";#N/A,#N/A,FALSE,"BUDGET";#N/A,#N/A,FALSE,"CIVIL QNTY VAR";#N/A,#N/A,FALSE,"SUMMARY";#N/A,#N/A,FALSE,"MATERIAL VAR"}</definedName>
    <definedName name="__ans987" localSheetId="14" hidden="1">{#N/A,#N/A,FALSE,"VARIATIONS";#N/A,#N/A,FALSE,"BUDGET";#N/A,#N/A,FALSE,"CIVIL QNTY VAR";#N/A,#N/A,FALSE,"SUMMARY";#N/A,#N/A,FALSE,"MATERIAL VAR"}</definedName>
    <definedName name="__ans987" localSheetId="21" hidden="1">{#N/A,#N/A,FALSE,"VARIATIONS";#N/A,#N/A,FALSE,"BUDGET";#N/A,#N/A,FALSE,"CIVIL QNTY VAR";#N/A,#N/A,FALSE,"SUMMARY";#N/A,#N/A,FALSE,"MATERIAL VAR"}</definedName>
    <definedName name="__ans987" localSheetId="22" hidden="1">{#N/A,#N/A,FALSE,"VARIATIONS";#N/A,#N/A,FALSE,"BUDGET";#N/A,#N/A,FALSE,"CIVIL QNTY VAR";#N/A,#N/A,FALSE,"SUMMARY";#N/A,#N/A,FALSE,"MATERIAL VAR"}</definedName>
    <definedName name="__ans987" localSheetId="3" hidden="1">{#N/A,#N/A,FALSE,"VARIATIONS";#N/A,#N/A,FALSE,"BUDGET";#N/A,#N/A,FALSE,"CIVIL QNTY VAR";#N/A,#N/A,FALSE,"SUMMARY";#N/A,#N/A,FALSE,"MATERIAL VAR"}</definedName>
    <definedName name="__ans987" localSheetId="12" hidden="1">{#N/A,#N/A,FALSE,"VARIATIONS";#N/A,#N/A,FALSE,"BUDGET";#N/A,#N/A,FALSE,"CIVIL QNTY VAR";#N/A,#N/A,FALSE,"SUMMARY";#N/A,#N/A,FALSE,"MATERIAL VAR"}</definedName>
    <definedName name="__ans987" localSheetId="9" hidden="1">{#N/A,#N/A,FALSE,"VARIATIONS";#N/A,#N/A,FALSE,"BUDGET";#N/A,#N/A,FALSE,"CIVIL QNTY VAR";#N/A,#N/A,FALSE,"SUMMARY";#N/A,#N/A,FALSE,"MATERIAL VAR"}</definedName>
    <definedName name="__ans987" localSheetId="6" hidden="1">{#N/A,#N/A,FALSE,"VARIATIONS";#N/A,#N/A,FALSE,"BUDGET";#N/A,#N/A,FALSE,"CIVIL QNTY VAR";#N/A,#N/A,FALSE,"SUMMARY";#N/A,#N/A,FALSE,"MATERIAL VAR"}</definedName>
    <definedName name="__ans987" localSheetId="23" hidden="1">{#N/A,#N/A,FALSE,"VARIATIONS";#N/A,#N/A,FALSE,"BUDGET";#N/A,#N/A,FALSE,"CIVIL QNTY VAR";#N/A,#N/A,FALSE,"SUMMARY";#N/A,#N/A,FALSE,"MATERIAL VAR"}</definedName>
    <definedName name="__ans987" localSheetId="24" hidden="1">{#N/A,#N/A,FALSE,"VARIATIONS";#N/A,#N/A,FALSE,"BUDGET";#N/A,#N/A,FALSE,"CIVIL QNTY VAR";#N/A,#N/A,FALSE,"SUMMARY";#N/A,#N/A,FALSE,"MATERIAL VAR"}</definedName>
    <definedName name="__ans987" hidden="1">{#N/A,#N/A,FALSE,"VARIATIONS";#N/A,#N/A,FALSE,"BUDGET";#N/A,#N/A,FALSE,"CIVIL QNTY VAR";#N/A,#N/A,FALSE,"SUMMARY";#N/A,#N/A,FALSE,"MATERIAL VAR"}</definedName>
    <definedName name="__cat12" localSheetId="4" hidden="1">{#N/A,#N/A,TRUE,"Front";#N/A,#N/A,TRUE,"Simple Letter";#N/A,#N/A,TRUE,"Inside";#N/A,#N/A,TRUE,"Contents";#N/A,#N/A,TRUE,"Basis";#N/A,#N/A,TRUE,"Inclusions";#N/A,#N/A,TRUE,"Exclusions";#N/A,#N/A,TRUE,"Areas";#N/A,#N/A,TRUE,"Summary";#N/A,#N/A,TRUE,"Detail"}</definedName>
    <definedName name="__cat12" localSheetId="7" hidden="1">{#N/A,#N/A,TRUE,"Front";#N/A,#N/A,TRUE,"Simple Letter";#N/A,#N/A,TRUE,"Inside";#N/A,#N/A,TRUE,"Contents";#N/A,#N/A,TRUE,"Basis";#N/A,#N/A,TRUE,"Inclusions";#N/A,#N/A,TRUE,"Exclusions";#N/A,#N/A,TRUE,"Areas";#N/A,#N/A,TRUE,"Summary";#N/A,#N/A,TRUE,"Detail"}</definedName>
    <definedName name="__cat12" localSheetId="10" hidden="1">{#N/A,#N/A,TRUE,"Front";#N/A,#N/A,TRUE,"Simple Letter";#N/A,#N/A,TRUE,"Inside";#N/A,#N/A,TRUE,"Contents";#N/A,#N/A,TRUE,"Basis";#N/A,#N/A,TRUE,"Inclusions";#N/A,#N/A,TRUE,"Exclusions";#N/A,#N/A,TRUE,"Areas";#N/A,#N/A,TRUE,"Summary";#N/A,#N/A,TRUE,"Detail"}</definedName>
    <definedName name="__cat12" localSheetId="13" hidden="1">{#N/A,#N/A,TRUE,"Front";#N/A,#N/A,TRUE,"Simple Letter";#N/A,#N/A,TRUE,"Inside";#N/A,#N/A,TRUE,"Contents";#N/A,#N/A,TRUE,"Basis";#N/A,#N/A,TRUE,"Inclusions";#N/A,#N/A,TRUE,"Exclusions";#N/A,#N/A,TRUE,"Areas";#N/A,#N/A,TRUE,"Summary";#N/A,#N/A,TRUE,"Detail"}</definedName>
    <definedName name="__cat12" localSheetId="5" hidden="1">{#N/A,#N/A,TRUE,"Front";#N/A,#N/A,TRUE,"Simple Letter";#N/A,#N/A,TRUE,"Inside";#N/A,#N/A,TRUE,"Contents";#N/A,#N/A,TRUE,"Basis";#N/A,#N/A,TRUE,"Inclusions";#N/A,#N/A,TRUE,"Exclusions";#N/A,#N/A,TRUE,"Areas";#N/A,#N/A,TRUE,"Summary";#N/A,#N/A,TRUE,"Detail"}</definedName>
    <definedName name="__cat12" localSheetId="11" hidden="1">{#N/A,#N/A,TRUE,"Front";#N/A,#N/A,TRUE,"Simple Letter";#N/A,#N/A,TRUE,"Inside";#N/A,#N/A,TRUE,"Contents";#N/A,#N/A,TRUE,"Basis";#N/A,#N/A,TRUE,"Inclusions";#N/A,#N/A,TRUE,"Exclusions";#N/A,#N/A,TRUE,"Areas";#N/A,#N/A,TRUE,"Summary";#N/A,#N/A,TRUE,"Detail"}</definedName>
    <definedName name="__cat12" localSheetId="8" hidden="1">{#N/A,#N/A,TRUE,"Front";#N/A,#N/A,TRUE,"Simple Letter";#N/A,#N/A,TRUE,"Inside";#N/A,#N/A,TRUE,"Contents";#N/A,#N/A,TRUE,"Basis";#N/A,#N/A,TRUE,"Inclusions";#N/A,#N/A,TRUE,"Exclusions";#N/A,#N/A,TRUE,"Areas";#N/A,#N/A,TRUE,"Summary";#N/A,#N/A,TRUE,"Detail"}</definedName>
    <definedName name="__cat12" localSheetId="14" hidden="1">{#N/A,#N/A,TRUE,"Front";#N/A,#N/A,TRUE,"Simple Letter";#N/A,#N/A,TRUE,"Inside";#N/A,#N/A,TRUE,"Contents";#N/A,#N/A,TRUE,"Basis";#N/A,#N/A,TRUE,"Inclusions";#N/A,#N/A,TRUE,"Exclusions";#N/A,#N/A,TRUE,"Areas";#N/A,#N/A,TRUE,"Summary";#N/A,#N/A,TRUE,"Detail"}</definedName>
    <definedName name="__cat12" localSheetId="21" hidden="1">{#N/A,#N/A,TRUE,"Front";#N/A,#N/A,TRUE,"Simple Letter";#N/A,#N/A,TRUE,"Inside";#N/A,#N/A,TRUE,"Contents";#N/A,#N/A,TRUE,"Basis";#N/A,#N/A,TRUE,"Inclusions";#N/A,#N/A,TRUE,"Exclusions";#N/A,#N/A,TRUE,"Areas";#N/A,#N/A,TRUE,"Summary";#N/A,#N/A,TRUE,"Detail"}</definedName>
    <definedName name="__cat12" localSheetId="22" hidden="1">{#N/A,#N/A,TRUE,"Front";#N/A,#N/A,TRUE,"Simple Letter";#N/A,#N/A,TRUE,"Inside";#N/A,#N/A,TRUE,"Contents";#N/A,#N/A,TRUE,"Basis";#N/A,#N/A,TRUE,"Inclusions";#N/A,#N/A,TRUE,"Exclusions";#N/A,#N/A,TRUE,"Areas";#N/A,#N/A,TRUE,"Summary";#N/A,#N/A,TRUE,"Detail"}</definedName>
    <definedName name="__cat12" localSheetId="3" hidden="1">{#N/A,#N/A,TRUE,"Front";#N/A,#N/A,TRUE,"Simple Letter";#N/A,#N/A,TRUE,"Inside";#N/A,#N/A,TRUE,"Contents";#N/A,#N/A,TRUE,"Basis";#N/A,#N/A,TRUE,"Inclusions";#N/A,#N/A,TRUE,"Exclusions";#N/A,#N/A,TRUE,"Areas";#N/A,#N/A,TRUE,"Summary";#N/A,#N/A,TRUE,"Detail"}</definedName>
    <definedName name="__cat12" localSheetId="12" hidden="1">{#N/A,#N/A,TRUE,"Front";#N/A,#N/A,TRUE,"Simple Letter";#N/A,#N/A,TRUE,"Inside";#N/A,#N/A,TRUE,"Contents";#N/A,#N/A,TRUE,"Basis";#N/A,#N/A,TRUE,"Inclusions";#N/A,#N/A,TRUE,"Exclusions";#N/A,#N/A,TRUE,"Areas";#N/A,#N/A,TRUE,"Summary";#N/A,#N/A,TRUE,"Detail"}</definedName>
    <definedName name="__cat12" localSheetId="9" hidden="1">{#N/A,#N/A,TRUE,"Front";#N/A,#N/A,TRUE,"Simple Letter";#N/A,#N/A,TRUE,"Inside";#N/A,#N/A,TRUE,"Contents";#N/A,#N/A,TRUE,"Basis";#N/A,#N/A,TRUE,"Inclusions";#N/A,#N/A,TRUE,"Exclusions";#N/A,#N/A,TRUE,"Areas";#N/A,#N/A,TRUE,"Summary";#N/A,#N/A,TRUE,"Detail"}</definedName>
    <definedName name="__cat12" localSheetId="6" hidden="1">{#N/A,#N/A,TRUE,"Front";#N/A,#N/A,TRUE,"Simple Letter";#N/A,#N/A,TRUE,"Inside";#N/A,#N/A,TRUE,"Contents";#N/A,#N/A,TRUE,"Basis";#N/A,#N/A,TRUE,"Inclusions";#N/A,#N/A,TRUE,"Exclusions";#N/A,#N/A,TRUE,"Areas";#N/A,#N/A,TRUE,"Summary";#N/A,#N/A,TRUE,"Detail"}</definedName>
    <definedName name="__cat12" localSheetId="23" hidden="1">{#N/A,#N/A,TRUE,"Front";#N/A,#N/A,TRUE,"Simple Letter";#N/A,#N/A,TRUE,"Inside";#N/A,#N/A,TRUE,"Contents";#N/A,#N/A,TRUE,"Basis";#N/A,#N/A,TRUE,"Inclusions";#N/A,#N/A,TRUE,"Exclusions";#N/A,#N/A,TRUE,"Areas";#N/A,#N/A,TRUE,"Summary";#N/A,#N/A,TRUE,"Detail"}</definedName>
    <definedName name="__cat12" localSheetId="24" hidden="1">{#N/A,#N/A,TRUE,"Front";#N/A,#N/A,TRUE,"Simple Letter";#N/A,#N/A,TRUE,"Inside";#N/A,#N/A,TRUE,"Contents";#N/A,#N/A,TRUE,"Basis";#N/A,#N/A,TRUE,"Inclusions";#N/A,#N/A,TRUE,"Exclusions";#N/A,#N/A,TRUE,"Areas";#N/A,#N/A,TRUE,"Summary";#N/A,#N/A,TRUE,"Detail"}</definedName>
    <definedName name="__cat12" hidden="1">{#N/A,#N/A,TRUE,"Front";#N/A,#N/A,TRUE,"Simple Letter";#N/A,#N/A,TRUE,"Inside";#N/A,#N/A,TRUE,"Contents";#N/A,#N/A,TRUE,"Basis";#N/A,#N/A,TRUE,"Inclusions";#N/A,#N/A,TRUE,"Exclusions";#N/A,#N/A,TRUE,"Areas";#N/A,#N/A,TRUE,"Summary";#N/A,#N/A,TRUE,"Detail"}</definedName>
    <definedName name="__d1" localSheetId="4" hidden="1">{#N/A,#N/A,FALSE,"VARIATIONS";#N/A,#N/A,FALSE,"BUDGET";#N/A,#N/A,FALSE,"CIVIL QNTY VAR";#N/A,#N/A,FALSE,"SUMMARY";#N/A,#N/A,FALSE,"MATERIAL VAR"}</definedName>
    <definedName name="__d1" localSheetId="7" hidden="1">{#N/A,#N/A,FALSE,"VARIATIONS";#N/A,#N/A,FALSE,"BUDGET";#N/A,#N/A,FALSE,"CIVIL QNTY VAR";#N/A,#N/A,FALSE,"SUMMARY";#N/A,#N/A,FALSE,"MATERIAL VAR"}</definedName>
    <definedName name="__d1" localSheetId="10" hidden="1">{#N/A,#N/A,FALSE,"VARIATIONS";#N/A,#N/A,FALSE,"BUDGET";#N/A,#N/A,FALSE,"CIVIL QNTY VAR";#N/A,#N/A,FALSE,"SUMMARY";#N/A,#N/A,FALSE,"MATERIAL VAR"}</definedName>
    <definedName name="__d1" localSheetId="13" hidden="1">{#N/A,#N/A,FALSE,"VARIATIONS";#N/A,#N/A,FALSE,"BUDGET";#N/A,#N/A,FALSE,"CIVIL QNTY VAR";#N/A,#N/A,FALSE,"SUMMARY";#N/A,#N/A,FALSE,"MATERIAL VAR"}</definedName>
    <definedName name="__d1" localSheetId="5" hidden="1">{#N/A,#N/A,FALSE,"VARIATIONS";#N/A,#N/A,FALSE,"BUDGET";#N/A,#N/A,FALSE,"CIVIL QNTY VAR";#N/A,#N/A,FALSE,"SUMMARY";#N/A,#N/A,FALSE,"MATERIAL VAR"}</definedName>
    <definedName name="__d1" localSheetId="11" hidden="1">{#N/A,#N/A,FALSE,"VARIATIONS";#N/A,#N/A,FALSE,"BUDGET";#N/A,#N/A,FALSE,"CIVIL QNTY VAR";#N/A,#N/A,FALSE,"SUMMARY";#N/A,#N/A,FALSE,"MATERIAL VAR"}</definedName>
    <definedName name="__d1" localSheetId="8" hidden="1">{#N/A,#N/A,FALSE,"VARIATIONS";#N/A,#N/A,FALSE,"BUDGET";#N/A,#N/A,FALSE,"CIVIL QNTY VAR";#N/A,#N/A,FALSE,"SUMMARY";#N/A,#N/A,FALSE,"MATERIAL VAR"}</definedName>
    <definedName name="__d1" localSheetId="14" hidden="1">{#N/A,#N/A,FALSE,"VARIATIONS";#N/A,#N/A,FALSE,"BUDGET";#N/A,#N/A,FALSE,"CIVIL QNTY VAR";#N/A,#N/A,FALSE,"SUMMARY";#N/A,#N/A,FALSE,"MATERIAL VAR"}</definedName>
    <definedName name="__d1" localSheetId="21" hidden="1">{#N/A,#N/A,FALSE,"VARIATIONS";#N/A,#N/A,FALSE,"BUDGET";#N/A,#N/A,FALSE,"CIVIL QNTY VAR";#N/A,#N/A,FALSE,"SUMMARY";#N/A,#N/A,FALSE,"MATERIAL VAR"}</definedName>
    <definedName name="__d1" localSheetId="22" hidden="1">{#N/A,#N/A,FALSE,"VARIATIONS";#N/A,#N/A,FALSE,"BUDGET";#N/A,#N/A,FALSE,"CIVIL QNTY VAR";#N/A,#N/A,FALSE,"SUMMARY";#N/A,#N/A,FALSE,"MATERIAL VAR"}</definedName>
    <definedName name="__d1" localSheetId="3" hidden="1">{#N/A,#N/A,FALSE,"VARIATIONS";#N/A,#N/A,FALSE,"BUDGET";#N/A,#N/A,FALSE,"CIVIL QNTY VAR";#N/A,#N/A,FALSE,"SUMMARY";#N/A,#N/A,FALSE,"MATERIAL VAR"}</definedName>
    <definedName name="__d1" localSheetId="12" hidden="1">{#N/A,#N/A,FALSE,"VARIATIONS";#N/A,#N/A,FALSE,"BUDGET";#N/A,#N/A,FALSE,"CIVIL QNTY VAR";#N/A,#N/A,FALSE,"SUMMARY";#N/A,#N/A,FALSE,"MATERIAL VAR"}</definedName>
    <definedName name="__d1" localSheetId="9" hidden="1">{#N/A,#N/A,FALSE,"VARIATIONS";#N/A,#N/A,FALSE,"BUDGET";#N/A,#N/A,FALSE,"CIVIL QNTY VAR";#N/A,#N/A,FALSE,"SUMMARY";#N/A,#N/A,FALSE,"MATERIAL VAR"}</definedName>
    <definedName name="__d1" localSheetId="6" hidden="1">{#N/A,#N/A,FALSE,"VARIATIONS";#N/A,#N/A,FALSE,"BUDGET";#N/A,#N/A,FALSE,"CIVIL QNTY VAR";#N/A,#N/A,FALSE,"SUMMARY";#N/A,#N/A,FALSE,"MATERIAL VAR"}</definedName>
    <definedName name="__d1" localSheetId="23" hidden="1">{#N/A,#N/A,FALSE,"VARIATIONS";#N/A,#N/A,FALSE,"BUDGET";#N/A,#N/A,FALSE,"CIVIL QNTY VAR";#N/A,#N/A,FALSE,"SUMMARY";#N/A,#N/A,FALSE,"MATERIAL VAR"}</definedName>
    <definedName name="__d1" localSheetId="24" hidden="1">{#N/A,#N/A,FALSE,"VARIATIONS";#N/A,#N/A,FALSE,"BUDGET";#N/A,#N/A,FALSE,"CIVIL QNTY VAR";#N/A,#N/A,FALSE,"SUMMARY";#N/A,#N/A,FALSE,"MATERIAL VAR"}</definedName>
    <definedName name="__d1" hidden="1">{#N/A,#N/A,FALSE,"VARIATIONS";#N/A,#N/A,FALSE,"BUDGET";#N/A,#N/A,FALSE,"CIVIL QNTY VAR";#N/A,#N/A,FALSE,"SUMMARY";#N/A,#N/A,FALSE,"MATERIAL VAR"}</definedName>
    <definedName name="__dcd3" localSheetId="4" hidden="1">{#N/A,#N/A,TRUE,"Front";#N/A,#N/A,TRUE,"Simple Letter";#N/A,#N/A,TRUE,"Inside";#N/A,#N/A,TRUE,"Contents";#N/A,#N/A,TRUE,"Basis";#N/A,#N/A,TRUE,"Inclusions";#N/A,#N/A,TRUE,"Exclusions";#N/A,#N/A,TRUE,"Areas";#N/A,#N/A,TRUE,"Summary";#N/A,#N/A,TRUE,"Detail"}</definedName>
    <definedName name="__dcd3" localSheetId="7" hidden="1">{#N/A,#N/A,TRUE,"Front";#N/A,#N/A,TRUE,"Simple Letter";#N/A,#N/A,TRUE,"Inside";#N/A,#N/A,TRUE,"Contents";#N/A,#N/A,TRUE,"Basis";#N/A,#N/A,TRUE,"Inclusions";#N/A,#N/A,TRUE,"Exclusions";#N/A,#N/A,TRUE,"Areas";#N/A,#N/A,TRUE,"Summary";#N/A,#N/A,TRUE,"Detail"}</definedName>
    <definedName name="__dcd3" localSheetId="10" hidden="1">{#N/A,#N/A,TRUE,"Front";#N/A,#N/A,TRUE,"Simple Letter";#N/A,#N/A,TRUE,"Inside";#N/A,#N/A,TRUE,"Contents";#N/A,#N/A,TRUE,"Basis";#N/A,#N/A,TRUE,"Inclusions";#N/A,#N/A,TRUE,"Exclusions";#N/A,#N/A,TRUE,"Areas";#N/A,#N/A,TRUE,"Summary";#N/A,#N/A,TRUE,"Detail"}</definedName>
    <definedName name="__dcd3" localSheetId="13" hidden="1">{#N/A,#N/A,TRUE,"Front";#N/A,#N/A,TRUE,"Simple Letter";#N/A,#N/A,TRUE,"Inside";#N/A,#N/A,TRUE,"Contents";#N/A,#N/A,TRUE,"Basis";#N/A,#N/A,TRUE,"Inclusions";#N/A,#N/A,TRUE,"Exclusions";#N/A,#N/A,TRUE,"Areas";#N/A,#N/A,TRUE,"Summary";#N/A,#N/A,TRUE,"Detail"}</definedName>
    <definedName name="__dcd3" localSheetId="5" hidden="1">{#N/A,#N/A,TRUE,"Front";#N/A,#N/A,TRUE,"Simple Letter";#N/A,#N/A,TRUE,"Inside";#N/A,#N/A,TRUE,"Contents";#N/A,#N/A,TRUE,"Basis";#N/A,#N/A,TRUE,"Inclusions";#N/A,#N/A,TRUE,"Exclusions";#N/A,#N/A,TRUE,"Areas";#N/A,#N/A,TRUE,"Summary";#N/A,#N/A,TRUE,"Detail"}</definedName>
    <definedName name="__dcd3" localSheetId="11" hidden="1">{#N/A,#N/A,TRUE,"Front";#N/A,#N/A,TRUE,"Simple Letter";#N/A,#N/A,TRUE,"Inside";#N/A,#N/A,TRUE,"Contents";#N/A,#N/A,TRUE,"Basis";#N/A,#N/A,TRUE,"Inclusions";#N/A,#N/A,TRUE,"Exclusions";#N/A,#N/A,TRUE,"Areas";#N/A,#N/A,TRUE,"Summary";#N/A,#N/A,TRUE,"Detail"}</definedName>
    <definedName name="__dcd3" localSheetId="8" hidden="1">{#N/A,#N/A,TRUE,"Front";#N/A,#N/A,TRUE,"Simple Letter";#N/A,#N/A,TRUE,"Inside";#N/A,#N/A,TRUE,"Contents";#N/A,#N/A,TRUE,"Basis";#N/A,#N/A,TRUE,"Inclusions";#N/A,#N/A,TRUE,"Exclusions";#N/A,#N/A,TRUE,"Areas";#N/A,#N/A,TRUE,"Summary";#N/A,#N/A,TRUE,"Detail"}</definedName>
    <definedName name="__dcd3" localSheetId="14" hidden="1">{#N/A,#N/A,TRUE,"Front";#N/A,#N/A,TRUE,"Simple Letter";#N/A,#N/A,TRUE,"Inside";#N/A,#N/A,TRUE,"Contents";#N/A,#N/A,TRUE,"Basis";#N/A,#N/A,TRUE,"Inclusions";#N/A,#N/A,TRUE,"Exclusions";#N/A,#N/A,TRUE,"Areas";#N/A,#N/A,TRUE,"Summary";#N/A,#N/A,TRUE,"Detail"}</definedName>
    <definedName name="__dcd3" localSheetId="21" hidden="1">{#N/A,#N/A,TRUE,"Front";#N/A,#N/A,TRUE,"Simple Letter";#N/A,#N/A,TRUE,"Inside";#N/A,#N/A,TRUE,"Contents";#N/A,#N/A,TRUE,"Basis";#N/A,#N/A,TRUE,"Inclusions";#N/A,#N/A,TRUE,"Exclusions";#N/A,#N/A,TRUE,"Areas";#N/A,#N/A,TRUE,"Summary";#N/A,#N/A,TRUE,"Detail"}</definedName>
    <definedName name="__dcd3" localSheetId="22" hidden="1">{#N/A,#N/A,TRUE,"Front";#N/A,#N/A,TRUE,"Simple Letter";#N/A,#N/A,TRUE,"Inside";#N/A,#N/A,TRUE,"Contents";#N/A,#N/A,TRUE,"Basis";#N/A,#N/A,TRUE,"Inclusions";#N/A,#N/A,TRUE,"Exclusions";#N/A,#N/A,TRUE,"Areas";#N/A,#N/A,TRUE,"Summary";#N/A,#N/A,TRUE,"Detail"}</definedName>
    <definedName name="__dcd3" localSheetId="3" hidden="1">{#N/A,#N/A,TRUE,"Front";#N/A,#N/A,TRUE,"Simple Letter";#N/A,#N/A,TRUE,"Inside";#N/A,#N/A,TRUE,"Contents";#N/A,#N/A,TRUE,"Basis";#N/A,#N/A,TRUE,"Inclusions";#N/A,#N/A,TRUE,"Exclusions";#N/A,#N/A,TRUE,"Areas";#N/A,#N/A,TRUE,"Summary";#N/A,#N/A,TRUE,"Detail"}</definedName>
    <definedName name="__dcd3" localSheetId="12" hidden="1">{#N/A,#N/A,TRUE,"Front";#N/A,#N/A,TRUE,"Simple Letter";#N/A,#N/A,TRUE,"Inside";#N/A,#N/A,TRUE,"Contents";#N/A,#N/A,TRUE,"Basis";#N/A,#N/A,TRUE,"Inclusions";#N/A,#N/A,TRUE,"Exclusions";#N/A,#N/A,TRUE,"Areas";#N/A,#N/A,TRUE,"Summary";#N/A,#N/A,TRUE,"Detail"}</definedName>
    <definedName name="__dcd3" localSheetId="9" hidden="1">{#N/A,#N/A,TRUE,"Front";#N/A,#N/A,TRUE,"Simple Letter";#N/A,#N/A,TRUE,"Inside";#N/A,#N/A,TRUE,"Contents";#N/A,#N/A,TRUE,"Basis";#N/A,#N/A,TRUE,"Inclusions";#N/A,#N/A,TRUE,"Exclusions";#N/A,#N/A,TRUE,"Areas";#N/A,#N/A,TRUE,"Summary";#N/A,#N/A,TRUE,"Detail"}</definedName>
    <definedName name="__dcd3" localSheetId="6" hidden="1">{#N/A,#N/A,TRUE,"Front";#N/A,#N/A,TRUE,"Simple Letter";#N/A,#N/A,TRUE,"Inside";#N/A,#N/A,TRUE,"Contents";#N/A,#N/A,TRUE,"Basis";#N/A,#N/A,TRUE,"Inclusions";#N/A,#N/A,TRUE,"Exclusions";#N/A,#N/A,TRUE,"Areas";#N/A,#N/A,TRUE,"Summary";#N/A,#N/A,TRUE,"Detail"}</definedName>
    <definedName name="__dcd3" localSheetId="23" hidden="1">{#N/A,#N/A,TRUE,"Front";#N/A,#N/A,TRUE,"Simple Letter";#N/A,#N/A,TRUE,"Inside";#N/A,#N/A,TRUE,"Contents";#N/A,#N/A,TRUE,"Basis";#N/A,#N/A,TRUE,"Inclusions";#N/A,#N/A,TRUE,"Exclusions";#N/A,#N/A,TRUE,"Areas";#N/A,#N/A,TRUE,"Summary";#N/A,#N/A,TRUE,"Detail"}</definedName>
    <definedName name="__dcd3" localSheetId="24" hidden="1">{#N/A,#N/A,TRUE,"Front";#N/A,#N/A,TRUE,"Simple Letter";#N/A,#N/A,TRUE,"Inside";#N/A,#N/A,TRUE,"Contents";#N/A,#N/A,TRUE,"Basis";#N/A,#N/A,TRUE,"Inclusions";#N/A,#N/A,TRUE,"Exclusions";#N/A,#N/A,TRUE,"Areas";#N/A,#N/A,TRUE,"Summary";#N/A,#N/A,TRUE,"Detail"}</definedName>
    <definedName name="__dcd3" hidden="1">{#N/A,#N/A,TRUE,"Front";#N/A,#N/A,TRUE,"Simple Letter";#N/A,#N/A,TRUE,"Inside";#N/A,#N/A,TRUE,"Contents";#N/A,#N/A,TRUE,"Basis";#N/A,#N/A,TRUE,"Inclusions";#N/A,#N/A,TRUE,"Exclusions";#N/A,#N/A,TRUE,"Areas";#N/A,#N/A,TRUE,"Summary";#N/A,#N/A,TRUE,"Detail"}</definedName>
    <definedName name="__dd5" localSheetId="4" hidden="1">{#N/A,#N/A,FALSE,"VARIATIONS";#N/A,#N/A,FALSE,"BUDGET";#N/A,#N/A,FALSE,"CIVIL QNTY VAR";#N/A,#N/A,FALSE,"SUMMARY";#N/A,#N/A,FALSE,"MATERIAL VAR"}</definedName>
    <definedName name="__dd5" localSheetId="7" hidden="1">{#N/A,#N/A,FALSE,"VARIATIONS";#N/A,#N/A,FALSE,"BUDGET";#N/A,#N/A,FALSE,"CIVIL QNTY VAR";#N/A,#N/A,FALSE,"SUMMARY";#N/A,#N/A,FALSE,"MATERIAL VAR"}</definedName>
    <definedName name="__dd5" localSheetId="10" hidden="1">{#N/A,#N/A,FALSE,"VARIATIONS";#N/A,#N/A,FALSE,"BUDGET";#N/A,#N/A,FALSE,"CIVIL QNTY VAR";#N/A,#N/A,FALSE,"SUMMARY";#N/A,#N/A,FALSE,"MATERIAL VAR"}</definedName>
    <definedName name="__dd5" localSheetId="13" hidden="1">{#N/A,#N/A,FALSE,"VARIATIONS";#N/A,#N/A,FALSE,"BUDGET";#N/A,#N/A,FALSE,"CIVIL QNTY VAR";#N/A,#N/A,FALSE,"SUMMARY";#N/A,#N/A,FALSE,"MATERIAL VAR"}</definedName>
    <definedName name="__dd5" localSheetId="5" hidden="1">{#N/A,#N/A,FALSE,"VARIATIONS";#N/A,#N/A,FALSE,"BUDGET";#N/A,#N/A,FALSE,"CIVIL QNTY VAR";#N/A,#N/A,FALSE,"SUMMARY";#N/A,#N/A,FALSE,"MATERIAL VAR"}</definedName>
    <definedName name="__dd5" localSheetId="11" hidden="1">{#N/A,#N/A,FALSE,"VARIATIONS";#N/A,#N/A,FALSE,"BUDGET";#N/A,#N/A,FALSE,"CIVIL QNTY VAR";#N/A,#N/A,FALSE,"SUMMARY";#N/A,#N/A,FALSE,"MATERIAL VAR"}</definedName>
    <definedName name="__dd5" localSheetId="8" hidden="1">{#N/A,#N/A,FALSE,"VARIATIONS";#N/A,#N/A,FALSE,"BUDGET";#N/A,#N/A,FALSE,"CIVIL QNTY VAR";#N/A,#N/A,FALSE,"SUMMARY";#N/A,#N/A,FALSE,"MATERIAL VAR"}</definedName>
    <definedName name="__dd5" localSheetId="14" hidden="1">{#N/A,#N/A,FALSE,"VARIATIONS";#N/A,#N/A,FALSE,"BUDGET";#N/A,#N/A,FALSE,"CIVIL QNTY VAR";#N/A,#N/A,FALSE,"SUMMARY";#N/A,#N/A,FALSE,"MATERIAL VAR"}</definedName>
    <definedName name="__dd5" localSheetId="21" hidden="1">{#N/A,#N/A,FALSE,"VARIATIONS";#N/A,#N/A,FALSE,"BUDGET";#N/A,#N/A,FALSE,"CIVIL QNTY VAR";#N/A,#N/A,FALSE,"SUMMARY";#N/A,#N/A,FALSE,"MATERIAL VAR"}</definedName>
    <definedName name="__dd5" localSheetId="22" hidden="1">{#N/A,#N/A,FALSE,"VARIATIONS";#N/A,#N/A,FALSE,"BUDGET";#N/A,#N/A,FALSE,"CIVIL QNTY VAR";#N/A,#N/A,FALSE,"SUMMARY";#N/A,#N/A,FALSE,"MATERIAL VAR"}</definedName>
    <definedName name="__dd5" localSheetId="3" hidden="1">{#N/A,#N/A,FALSE,"VARIATIONS";#N/A,#N/A,FALSE,"BUDGET";#N/A,#N/A,FALSE,"CIVIL QNTY VAR";#N/A,#N/A,FALSE,"SUMMARY";#N/A,#N/A,FALSE,"MATERIAL VAR"}</definedName>
    <definedName name="__dd5" localSheetId="12" hidden="1">{#N/A,#N/A,FALSE,"VARIATIONS";#N/A,#N/A,FALSE,"BUDGET";#N/A,#N/A,FALSE,"CIVIL QNTY VAR";#N/A,#N/A,FALSE,"SUMMARY";#N/A,#N/A,FALSE,"MATERIAL VAR"}</definedName>
    <definedName name="__dd5" localSheetId="9" hidden="1">{#N/A,#N/A,FALSE,"VARIATIONS";#N/A,#N/A,FALSE,"BUDGET";#N/A,#N/A,FALSE,"CIVIL QNTY VAR";#N/A,#N/A,FALSE,"SUMMARY";#N/A,#N/A,FALSE,"MATERIAL VAR"}</definedName>
    <definedName name="__dd5" localSheetId="6" hidden="1">{#N/A,#N/A,FALSE,"VARIATIONS";#N/A,#N/A,FALSE,"BUDGET";#N/A,#N/A,FALSE,"CIVIL QNTY VAR";#N/A,#N/A,FALSE,"SUMMARY";#N/A,#N/A,FALSE,"MATERIAL VAR"}</definedName>
    <definedName name="__dd5" localSheetId="23" hidden="1">{#N/A,#N/A,FALSE,"VARIATIONS";#N/A,#N/A,FALSE,"BUDGET";#N/A,#N/A,FALSE,"CIVIL QNTY VAR";#N/A,#N/A,FALSE,"SUMMARY";#N/A,#N/A,FALSE,"MATERIAL VAR"}</definedName>
    <definedName name="__dd5" localSheetId="24" hidden="1">{#N/A,#N/A,FALSE,"VARIATIONS";#N/A,#N/A,FALSE,"BUDGET";#N/A,#N/A,FALSE,"CIVIL QNTY VAR";#N/A,#N/A,FALSE,"SUMMARY";#N/A,#N/A,FALSE,"MATERIAL VAR"}</definedName>
    <definedName name="__dd5" hidden="1">{#N/A,#N/A,FALSE,"VARIATIONS";#N/A,#N/A,FALSE,"BUDGET";#N/A,#N/A,FALSE,"CIVIL QNTY VAR";#N/A,#N/A,FALSE,"SUMMARY";#N/A,#N/A,FALSE,"MATERIAL VAR"}</definedName>
    <definedName name="__f1" localSheetId="4" hidden="1">{#N/A,#N/A,FALSE,"VARIATIONS";#N/A,#N/A,FALSE,"BUDGET";#N/A,#N/A,FALSE,"CIVIL QNTY VAR";#N/A,#N/A,FALSE,"SUMMARY";#N/A,#N/A,FALSE,"MATERIAL VAR"}</definedName>
    <definedName name="__f1" localSheetId="7" hidden="1">{#N/A,#N/A,FALSE,"VARIATIONS";#N/A,#N/A,FALSE,"BUDGET";#N/A,#N/A,FALSE,"CIVIL QNTY VAR";#N/A,#N/A,FALSE,"SUMMARY";#N/A,#N/A,FALSE,"MATERIAL VAR"}</definedName>
    <definedName name="__f1" localSheetId="10" hidden="1">{#N/A,#N/A,FALSE,"VARIATIONS";#N/A,#N/A,FALSE,"BUDGET";#N/A,#N/A,FALSE,"CIVIL QNTY VAR";#N/A,#N/A,FALSE,"SUMMARY";#N/A,#N/A,FALSE,"MATERIAL VAR"}</definedName>
    <definedName name="__f1" localSheetId="13" hidden="1">{#N/A,#N/A,FALSE,"VARIATIONS";#N/A,#N/A,FALSE,"BUDGET";#N/A,#N/A,FALSE,"CIVIL QNTY VAR";#N/A,#N/A,FALSE,"SUMMARY";#N/A,#N/A,FALSE,"MATERIAL VAR"}</definedName>
    <definedName name="__f1" localSheetId="5" hidden="1">{#N/A,#N/A,FALSE,"VARIATIONS";#N/A,#N/A,FALSE,"BUDGET";#N/A,#N/A,FALSE,"CIVIL QNTY VAR";#N/A,#N/A,FALSE,"SUMMARY";#N/A,#N/A,FALSE,"MATERIAL VAR"}</definedName>
    <definedName name="__f1" localSheetId="11" hidden="1">{#N/A,#N/A,FALSE,"VARIATIONS";#N/A,#N/A,FALSE,"BUDGET";#N/A,#N/A,FALSE,"CIVIL QNTY VAR";#N/A,#N/A,FALSE,"SUMMARY";#N/A,#N/A,FALSE,"MATERIAL VAR"}</definedName>
    <definedName name="__f1" localSheetId="8" hidden="1">{#N/A,#N/A,FALSE,"VARIATIONS";#N/A,#N/A,FALSE,"BUDGET";#N/A,#N/A,FALSE,"CIVIL QNTY VAR";#N/A,#N/A,FALSE,"SUMMARY";#N/A,#N/A,FALSE,"MATERIAL VAR"}</definedName>
    <definedName name="__f1" localSheetId="14" hidden="1">{#N/A,#N/A,FALSE,"VARIATIONS";#N/A,#N/A,FALSE,"BUDGET";#N/A,#N/A,FALSE,"CIVIL QNTY VAR";#N/A,#N/A,FALSE,"SUMMARY";#N/A,#N/A,FALSE,"MATERIAL VAR"}</definedName>
    <definedName name="__f1" localSheetId="21" hidden="1">{#N/A,#N/A,FALSE,"VARIATIONS";#N/A,#N/A,FALSE,"BUDGET";#N/A,#N/A,FALSE,"CIVIL QNTY VAR";#N/A,#N/A,FALSE,"SUMMARY";#N/A,#N/A,FALSE,"MATERIAL VAR"}</definedName>
    <definedName name="__f1" localSheetId="22" hidden="1">{#N/A,#N/A,FALSE,"VARIATIONS";#N/A,#N/A,FALSE,"BUDGET";#N/A,#N/A,FALSE,"CIVIL QNTY VAR";#N/A,#N/A,FALSE,"SUMMARY";#N/A,#N/A,FALSE,"MATERIAL VAR"}</definedName>
    <definedName name="__f1" localSheetId="3" hidden="1">{#N/A,#N/A,FALSE,"VARIATIONS";#N/A,#N/A,FALSE,"BUDGET";#N/A,#N/A,FALSE,"CIVIL QNTY VAR";#N/A,#N/A,FALSE,"SUMMARY";#N/A,#N/A,FALSE,"MATERIAL VAR"}</definedName>
    <definedName name="__f1" localSheetId="12" hidden="1">{#N/A,#N/A,FALSE,"VARIATIONS";#N/A,#N/A,FALSE,"BUDGET";#N/A,#N/A,FALSE,"CIVIL QNTY VAR";#N/A,#N/A,FALSE,"SUMMARY";#N/A,#N/A,FALSE,"MATERIAL VAR"}</definedName>
    <definedName name="__f1" localSheetId="9" hidden="1">{#N/A,#N/A,FALSE,"VARIATIONS";#N/A,#N/A,FALSE,"BUDGET";#N/A,#N/A,FALSE,"CIVIL QNTY VAR";#N/A,#N/A,FALSE,"SUMMARY";#N/A,#N/A,FALSE,"MATERIAL VAR"}</definedName>
    <definedName name="__f1" localSheetId="6" hidden="1">{#N/A,#N/A,FALSE,"VARIATIONS";#N/A,#N/A,FALSE,"BUDGET";#N/A,#N/A,FALSE,"CIVIL QNTY VAR";#N/A,#N/A,FALSE,"SUMMARY";#N/A,#N/A,FALSE,"MATERIAL VAR"}</definedName>
    <definedName name="__f1" localSheetId="23" hidden="1">{#N/A,#N/A,FALSE,"VARIATIONS";#N/A,#N/A,FALSE,"BUDGET";#N/A,#N/A,FALSE,"CIVIL QNTY VAR";#N/A,#N/A,FALSE,"SUMMARY";#N/A,#N/A,FALSE,"MATERIAL VAR"}</definedName>
    <definedName name="__f1" localSheetId="24" hidden="1">{#N/A,#N/A,FALSE,"VARIATIONS";#N/A,#N/A,FALSE,"BUDGET";#N/A,#N/A,FALSE,"CIVIL QNTY VAR";#N/A,#N/A,FALSE,"SUMMARY";#N/A,#N/A,FALSE,"MATERIAL VAR"}</definedName>
    <definedName name="__f1" hidden="1">{#N/A,#N/A,FALSE,"VARIATIONS";#N/A,#N/A,FALSE,"BUDGET";#N/A,#N/A,FALSE,"CIVIL QNTY VAR";#N/A,#N/A,FALSE,"SUMMARY";#N/A,#N/A,FALSE,"MATERIAL VAR"}</definedName>
    <definedName name="__FDS_HYPERLINK_TOGGLE_STATE__" hidden="1">"ON"</definedName>
    <definedName name="__hp10" localSheetId="4" hidden="1">{#N/A,#N/A,TRUE,"Front";#N/A,#N/A,TRUE,"Simple Letter";#N/A,#N/A,TRUE,"Inside";#N/A,#N/A,TRUE,"Contents";#N/A,#N/A,TRUE,"Basis";#N/A,#N/A,TRUE,"Inclusions";#N/A,#N/A,TRUE,"Exclusions";#N/A,#N/A,TRUE,"Areas";#N/A,#N/A,TRUE,"Summary";#N/A,#N/A,TRUE,"Detail"}</definedName>
    <definedName name="__hp10" localSheetId="7" hidden="1">{#N/A,#N/A,TRUE,"Front";#N/A,#N/A,TRUE,"Simple Letter";#N/A,#N/A,TRUE,"Inside";#N/A,#N/A,TRUE,"Contents";#N/A,#N/A,TRUE,"Basis";#N/A,#N/A,TRUE,"Inclusions";#N/A,#N/A,TRUE,"Exclusions";#N/A,#N/A,TRUE,"Areas";#N/A,#N/A,TRUE,"Summary";#N/A,#N/A,TRUE,"Detail"}</definedName>
    <definedName name="__hp10" localSheetId="10" hidden="1">{#N/A,#N/A,TRUE,"Front";#N/A,#N/A,TRUE,"Simple Letter";#N/A,#N/A,TRUE,"Inside";#N/A,#N/A,TRUE,"Contents";#N/A,#N/A,TRUE,"Basis";#N/A,#N/A,TRUE,"Inclusions";#N/A,#N/A,TRUE,"Exclusions";#N/A,#N/A,TRUE,"Areas";#N/A,#N/A,TRUE,"Summary";#N/A,#N/A,TRUE,"Detail"}</definedName>
    <definedName name="__hp10" localSheetId="13" hidden="1">{#N/A,#N/A,TRUE,"Front";#N/A,#N/A,TRUE,"Simple Letter";#N/A,#N/A,TRUE,"Inside";#N/A,#N/A,TRUE,"Contents";#N/A,#N/A,TRUE,"Basis";#N/A,#N/A,TRUE,"Inclusions";#N/A,#N/A,TRUE,"Exclusions";#N/A,#N/A,TRUE,"Areas";#N/A,#N/A,TRUE,"Summary";#N/A,#N/A,TRUE,"Detail"}</definedName>
    <definedName name="__hp10" localSheetId="5" hidden="1">{#N/A,#N/A,TRUE,"Front";#N/A,#N/A,TRUE,"Simple Letter";#N/A,#N/A,TRUE,"Inside";#N/A,#N/A,TRUE,"Contents";#N/A,#N/A,TRUE,"Basis";#N/A,#N/A,TRUE,"Inclusions";#N/A,#N/A,TRUE,"Exclusions";#N/A,#N/A,TRUE,"Areas";#N/A,#N/A,TRUE,"Summary";#N/A,#N/A,TRUE,"Detail"}</definedName>
    <definedName name="__hp10" localSheetId="11" hidden="1">{#N/A,#N/A,TRUE,"Front";#N/A,#N/A,TRUE,"Simple Letter";#N/A,#N/A,TRUE,"Inside";#N/A,#N/A,TRUE,"Contents";#N/A,#N/A,TRUE,"Basis";#N/A,#N/A,TRUE,"Inclusions";#N/A,#N/A,TRUE,"Exclusions";#N/A,#N/A,TRUE,"Areas";#N/A,#N/A,TRUE,"Summary";#N/A,#N/A,TRUE,"Detail"}</definedName>
    <definedName name="__hp10" localSheetId="8" hidden="1">{#N/A,#N/A,TRUE,"Front";#N/A,#N/A,TRUE,"Simple Letter";#N/A,#N/A,TRUE,"Inside";#N/A,#N/A,TRUE,"Contents";#N/A,#N/A,TRUE,"Basis";#N/A,#N/A,TRUE,"Inclusions";#N/A,#N/A,TRUE,"Exclusions";#N/A,#N/A,TRUE,"Areas";#N/A,#N/A,TRUE,"Summary";#N/A,#N/A,TRUE,"Detail"}</definedName>
    <definedName name="__hp10" localSheetId="14" hidden="1">{#N/A,#N/A,TRUE,"Front";#N/A,#N/A,TRUE,"Simple Letter";#N/A,#N/A,TRUE,"Inside";#N/A,#N/A,TRUE,"Contents";#N/A,#N/A,TRUE,"Basis";#N/A,#N/A,TRUE,"Inclusions";#N/A,#N/A,TRUE,"Exclusions";#N/A,#N/A,TRUE,"Areas";#N/A,#N/A,TRUE,"Summary";#N/A,#N/A,TRUE,"Detail"}</definedName>
    <definedName name="__hp10" localSheetId="21" hidden="1">{#N/A,#N/A,TRUE,"Front";#N/A,#N/A,TRUE,"Simple Letter";#N/A,#N/A,TRUE,"Inside";#N/A,#N/A,TRUE,"Contents";#N/A,#N/A,TRUE,"Basis";#N/A,#N/A,TRUE,"Inclusions";#N/A,#N/A,TRUE,"Exclusions";#N/A,#N/A,TRUE,"Areas";#N/A,#N/A,TRUE,"Summary";#N/A,#N/A,TRUE,"Detail"}</definedName>
    <definedName name="__hp10" localSheetId="22" hidden="1">{#N/A,#N/A,TRUE,"Front";#N/A,#N/A,TRUE,"Simple Letter";#N/A,#N/A,TRUE,"Inside";#N/A,#N/A,TRUE,"Contents";#N/A,#N/A,TRUE,"Basis";#N/A,#N/A,TRUE,"Inclusions";#N/A,#N/A,TRUE,"Exclusions";#N/A,#N/A,TRUE,"Areas";#N/A,#N/A,TRUE,"Summary";#N/A,#N/A,TRUE,"Detail"}</definedName>
    <definedName name="__hp10" localSheetId="3" hidden="1">{#N/A,#N/A,TRUE,"Front";#N/A,#N/A,TRUE,"Simple Letter";#N/A,#N/A,TRUE,"Inside";#N/A,#N/A,TRUE,"Contents";#N/A,#N/A,TRUE,"Basis";#N/A,#N/A,TRUE,"Inclusions";#N/A,#N/A,TRUE,"Exclusions";#N/A,#N/A,TRUE,"Areas";#N/A,#N/A,TRUE,"Summary";#N/A,#N/A,TRUE,"Detail"}</definedName>
    <definedName name="__hp10" localSheetId="12" hidden="1">{#N/A,#N/A,TRUE,"Front";#N/A,#N/A,TRUE,"Simple Letter";#N/A,#N/A,TRUE,"Inside";#N/A,#N/A,TRUE,"Contents";#N/A,#N/A,TRUE,"Basis";#N/A,#N/A,TRUE,"Inclusions";#N/A,#N/A,TRUE,"Exclusions";#N/A,#N/A,TRUE,"Areas";#N/A,#N/A,TRUE,"Summary";#N/A,#N/A,TRUE,"Detail"}</definedName>
    <definedName name="__hp10" localSheetId="9" hidden="1">{#N/A,#N/A,TRUE,"Front";#N/A,#N/A,TRUE,"Simple Letter";#N/A,#N/A,TRUE,"Inside";#N/A,#N/A,TRUE,"Contents";#N/A,#N/A,TRUE,"Basis";#N/A,#N/A,TRUE,"Inclusions";#N/A,#N/A,TRUE,"Exclusions";#N/A,#N/A,TRUE,"Areas";#N/A,#N/A,TRUE,"Summary";#N/A,#N/A,TRUE,"Detail"}</definedName>
    <definedName name="__hp10" localSheetId="6" hidden="1">{#N/A,#N/A,TRUE,"Front";#N/A,#N/A,TRUE,"Simple Letter";#N/A,#N/A,TRUE,"Inside";#N/A,#N/A,TRUE,"Contents";#N/A,#N/A,TRUE,"Basis";#N/A,#N/A,TRUE,"Inclusions";#N/A,#N/A,TRUE,"Exclusions";#N/A,#N/A,TRUE,"Areas";#N/A,#N/A,TRUE,"Summary";#N/A,#N/A,TRUE,"Detail"}</definedName>
    <definedName name="__hp10" localSheetId="23" hidden="1">{#N/A,#N/A,TRUE,"Front";#N/A,#N/A,TRUE,"Simple Letter";#N/A,#N/A,TRUE,"Inside";#N/A,#N/A,TRUE,"Contents";#N/A,#N/A,TRUE,"Basis";#N/A,#N/A,TRUE,"Inclusions";#N/A,#N/A,TRUE,"Exclusions";#N/A,#N/A,TRUE,"Areas";#N/A,#N/A,TRUE,"Summary";#N/A,#N/A,TRUE,"Detail"}</definedName>
    <definedName name="__hp10" localSheetId="24" hidden="1">{#N/A,#N/A,TRUE,"Front";#N/A,#N/A,TRUE,"Simple Letter";#N/A,#N/A,TRUE,"Inside";#N/A,#N/A,TRUE,"Contents";#N/A,#N/A,TRUE,"Basis";#N/A,#N/A,TRUE,"Inclusions";#N/A,#N/A,TRUE,"Exclusions";#N/A,#N/A,TRUE,"Areas";#N/A,#N/A,TRUE,"Summary";#N/A,#N/A,TRUE,"Detail"}</definedName>
    <definedName name="__hp10" hidden="1">{#N/A,#N/A,TRUE,"Front";#N/A,#N/A,TRUE,"Simple Letter";#N/A,#N/A,TRUE,"Inside";#N/A,#N/A,TRUE,"Contents";#N/A,#N/A,TRUE,"Basis";#N/A,#N/A,TRUE,"Inclusions";#N/A,#N/A,TRUE,"Exclusions";#N/A,#N/A,TRUE,"Areas";#N/A,#N/A,TRUE,"Summary";#N/A,#N/A,TRUE,"Detail"}</definedName>
    <definedName name="__IntlFixup" hidden="1">TRUE</definedName>
    <definedName name="__key1" localSheetId="4" hidden="1">[6]sheet6!#REF!</definedName>
    <definedName name="__key1" localSheetId="7" hidden="1">[6]sheet6!#REF!</definedName>
    <definedName name="__key1" localSheetId="10" hidden="1">[6]sheet6!#REF!</definedName>
    <definedName name="__key1" localSheetId="19" hidden="1">[6]sheet6!#REF!</definedName>
    <definedName name="__key1" localSheetId="5" hidden="1">[6]sheet6!#REF!</definedName>
    <definedName name="__key1" localSheetId="11" hidden="1">[6]sheet6!#REF!</definedName>
    <definedName name="__key1" localSheetId="8" hidden="1">[6]sheet6!#REF!</definedName>
    <definedName name="__key1" localSheetId="20" hidden="1">[6]sheet6!#REF!</definedName>
    <definedName name="__key1" localSheetId="21" hidden="1">[6]sheet6!#REF!</definedName>
    <definedName name="__key1" localSheetId="22" hidden="1">[6]sheet6!#REF!</definedName>
    <definedName name="__key1" localSheetId="3" hidden="1">[6]sheet6!#REF!</definedName>
    <definedName name="__key1" localSheetId="18" hidden="1">[6]sheet6!#REF!</definedName>
    <definedName name="__key1" localSheetId="9" hidden="1">[6]sheet6!#REF!</definedName>
    <definedName name="__key1" localSheetId="6" hidden="1">[6]sheet6!#REF!</definedName>
    <definedName name="__key1" localSheetId="23" hidden="1">[6]sheet6!#REF!</definedName>
    <definedName name="__key1" localSheetId="24" hidden="1">[6]sheet6!#REF!</definedName>
    <definedName name="__key1" hidden="1">[6]sheet6!#REF!</definedName>
    <definedName name="__key2" localSheetId="4" hidden="1">#REF!</definedName>
    <definedName name="__key2" localSheetId="7" hidden="1">#REF!</definedName>
    <definedName name="__key2" localSheetId="10" hidden="1">#REF!</definedName>
    <definedName name="__key2" localSheetId="13" hidden="1">#REF!</definedName>
    <definedName name="__key2" localSheetId="19" hidden="1">#REF!</definedName>
    <definedName name="__key2" localSheetId="5" hidden="1">#REF!</definedName>
    <definedName name="__key2" localSheetId="11" hidden="1">#REF!</definedName>
    <definedName name="__key2" localSheetId="8" hidden="1">#REF!</definedName>
    <definedName name="__key2" localSheetId="14" hidden="1">#REF!</definedName>
    <definedName name="__key2" localSheetId="20" hidden="1">#REF!</definedName>
    <definedName name="__key2" localSheetId="21" hidden="1">#REF!</definedName>
    <definedName name="__key2" localSheetId="22" hidden="1">#REF!</definedName>
    <definedName name="__key2" localSheetId="3" hidden="1">#REF!</definedName>
    <definedName name="__key2" localSheetId="12" hidden="1">#REF!</definedName>
    <definedName name="__key2" localSheetId="18" hidden="1">#REF!</definedName>
    <definedName name="__key2" localSheetId="9" hidden="1">#REF!</definedName>
    <definedName name="__key2" localSheetId="6" hidden="1">#REF!</definedName>
    <definedName name="__key2" localSheetId="23" hidden="1">#REF!</definedName>
    <definedName name="__key2" localSheetId="24" hidden="1">#REF!</definedName>
    <definedName name="__key2" hidden="1">#REF!</definedName>
    <definedName name="__kp1" localSheetId="4" hidden="1">{#N/A,#N/A,TRUE,"Front";#N/A,#N/A,TRUE,"Simple Letter";#N/A,#N/A,TRUE,"Inside";#N/A,#N/A,TRUE,"Contents";#N/A,#N/A,TRUE,"Basis";#N/A,#N/A,TRUE,"Inclusions";#N/A,#N/A,TRUE,"Exclusions";#N/A,#N/A,TRUE,"Areas";#N/A,#N/A,TRUE,"Summary";#N/A,#N/A,TRUE,"Detail"}</definedName>
    <definedName name="__kp1" localSheetId="7" hidden="1">{#N/A,#N/A,TRUE,"Front";#N/A,#N/A,TRUE,"Simple Letter";#N/A,#N/A,TRUE,"Inside";#N/A,#N/A,TRUE,"Contents";#N/A,#N/A,TRUE,"Basis";#N/A,#N/A,TRUE,"Inclusions";#N/A,#N/A,TRUE,"Exclusions";#N/A,#N/A,TRUE,"Areas";#N/A,#N/A,TRUE,"Summary";#N/A,#N/A,TRUE,"Detail"}</definedName>
    <definedName name="__kp1" localSheetId="10" hidden="1">{#N/A,#N/A,TRUE,"Front";#N/A,#N/A,TRUE,"Simple Letter";#N/A,#N/A,TRUE,"Inside";#N/A,#N/A,TRUE,"Contents";#N/A,#N/A,TRUE,"Basis";#N/A,#N/A,TRUE,"Inclusions";#N/A,#N/A,TRUE,"Exclusions";#N/A,#N/A,TRUE,"Areas";#N/A,#N/A,TRUE,"Summary";#N/A,#N/A,TRUE,"Detail"}</definedName>
    <definedName name="__kp1" localSheetId="13" hidden="1">{#N/A,#N/A,TRUE,"Front";#N/A,#N/A,TRUE,"Simple Letter";#N/A,#N/A,TRUE,"Inside";#N/A,#N/A,TRUE,"Contents";#N/A,#N/A,TRUE,"Basis";#N/A,#N/A,TRUE,"Inclusions";#N/A,#N/A,TRUE,"Exclusions";#N/A,#N/A,TRUE,"Areas";#N/A,#N/A,TRUE,"Summary";#N/A,#N/A,TRUE,"Detail"}</definedName>
    <definedName name="__kp1" localSheetId="5" hidden="1">{#N/A,#N/A,TRUE,"Front";#N/A,#N/A,TRUE,"Simple Letter";#N/A,#N/A,TRUE,"Inside";#N/A,#N/A,TRUE,"Contents";#N/A,#N/A,TRUE,"Basis";#N/A,#N/A,TRUE,"Inclusions";#N/A,#N/A,TRUE,"Exclusions";#N/A,#N/A,TRUE,"Areas";#N/A,#N/A,TRUE,"Summary";#N/A,#N/A,TRUE,"Detail"}</definedName>
    <definedName name="__kp1" localSheetId="11" hidden="1">{#N/A,#N/A,TRUE,"Front";#N/A,#N/A,TRUE,"Simple Letter";#N/A,#N/A,TRUE,"Inside";#N/A,#N/A,TRUE,"Contents";#N/A,#N/A,TRUE,"Basis";#N/A,#N/A,TRUE,"Inclusions";#N/A,#N/A,TRUE,"Exclusions";#N/A,#N/A,TRUE,"Areas";#N/A,#N/A,TRUE,"Summary";#N/A,#N/A,TRUE,"Detail"}</definedName>
    <definedName name="__kp1" localSheetId="8" hidden="1">{#N/A,#N/A,TRUE,"Front";#N/A,#N/A,TRUE,"Simple Letter";#N/A,#N/A,TRUE,"Inside";#N/A,#N/A,TRUE,"Contents";#N/A,#N/A,TRUE,"Basis";#N/A,#N/A,TRUE,"Inclusions";#N/A,#N/A,TRUE,"Exclusions";#N/A,#N/A,TRUE,"Areas";#N/A,#N/A,TRUE,"Summary";#N/A,#N/A,TRUE,"Detail"}</definedName>
    <definedName name="__kp1" localSheetId="14" hidden="1">{#N/A,#N/A,TRUE,"Front";#N/A,#N/A,TRUE,"Simple Letter";#N/A,#N/A,TRUE,"Inside";#N/A,#N/A,TRUE,"Contents";#N/A,#N/A,TRUE,"Basis";#N/A,#N/A,TRUE,"Inclusions";#N/A,#N/A,TRUE,"Exclusions";#N/A,#N/A,TRUE,"Areas";#N/A,#N/A,TRUE,"Summary";#N/A,#N/A,TRUE,"Detail"}</definedName>
    <definedName name="__kp1" localSheetId="21" hidden="1">{#N/A,#N/A,TRUE,"Front";#N/A,#N/A,TRUE,"Simple Letter";#N/A,#N/A,TRUE,"Inside";#N/A,#N/A,TRUE,"Contents";#N/A,#N/A,TRUE,"Basis";#N/A,#N/A,TRUE,"Inclusions";#N/A,#N/A,TRUE,"Exclusions";#N/A,#N/A,TRUE,"Areas";#N/A,#N/A,TRUE,"Summary";#N/A,#N/A,TRUE,"Detail"}</definedName>
    <definedName name="__kp1" localSheetId="22" hidden="1">{#N/A,#N/A,TRUE,"Front";#N/A,#N/A,TRUE,"Simple Letter";#N/A,#N/A,TRUE,"Inside";#N/A,#N/A,TRUE,"Contents";#N/A,#N/A,TRUE,"Basis";#N/A,#N/A,TRUE,"Inclusions";#N/A,#N/A,TRUE,"Exclusions";#N/A,#N/A,TRUE,"Areas";#N/A,#N/A,TRUE,"Summary";#N/A,#N/A,TRUE,"Detail"}</definedName>
    <definedName name="__kp1" localSheetId="3" hidden="1">{#N/A,#N/A,TRUE,"Front";#N/A,#N/A,TRUE,"Simple Letter";#N/A,#N/A,TRUE,"Inside";#N/A,#N/A,TRUE,"Contents";#N/A,#N/A,TRUE,"Basis";#N/A,#N/A,TRUE,"Inclusions";#N/A,#N/A,TRUE,"Exclusions";#N/A,#N/A,TRUE,"Areas";#N/A,#N/A,TRUE,"Summary";#N/A,#N/A,TRUE,"Detail"}</definedName>
    <definedName name="__kp1" localSheetId="12" hidden="1">{#N/A,#N/A,TRUE,"Front";#N/A,#N/A,TRUE,"Simple Letter";#N/A,#N/A,TRUE,"Inside";#N/A,#N/A,TRUE,"Contents";#N/A,#N/A,TRUE,"Basis";#N/A,#N/A,TRUE,"Inclusions";#N/A,#N/A,TRUE,"Exclusions";#N/A,#N/A,TRUE,"Areas";#N/A,#N/A,TRUE,"Summary";#N/A,#N/A,TRUE,"Detail"}</definedName>
    <definedName name="__kp1" localSheetId="9" hidden="1">{#N/A,#N/A,TRUE,"Front";#N/A,#N/A,TRUE,"Simple Letter";#N/A,#N/A,TRUE,"Inside";#N/A,#N/A,TRUE,"Contents";#N/A,#N/A,TRUE,"Basis";#N/A,#N/A,TRUE,"Inclusions";#N/A,#N/A,TRUE,"Exclusions";#N/A,#N/A,TRUE,"Areas";#N/A,#N/A,TRUE,"Summary";#N/A,#N/A,TRUE,"Detail"}</definedName>
    <definedName name="__kp1" localSheetId="6" hidden="1">{#N/A,#N/A,TRUE,"Front";#N/A,#N/A,TRUE,"Simple Letter";#N/A,#N/A,TRUE,"Inside";#N/A,#N/A,TRUE,"Contents";#N/A,#N/A,TRUE,"Basis";#N/A,#N/A,TRUE,"Inclusions";#N/A,#N/A,TRUE,"Exclusions";#N/A,#N/A,TRUE,"Areas";#N/A,#N/A,TRUE,"Summary";#N/A,#N/A,TRUE,"Detail"}</definedName>
    <definedName name="__kp1" localSheetId="23" hidden="1">{#N/A,#N/A,TRUE,"Front";#N/A,#N/A,TRUE,"Simple Letter";#N/A,#N/A,TRUE,"Inside";#N/A,#N/A,TRUE,"Contents";#N/A,#N/A,TRUE,"Basis";#N/A,#N/A,TRUE,"Inclusions";#N/A,#N/A,TRUE,"Exclusions";#N/A,#N/A,TRUE,"Areas";#N/A,#N/A,TRUE,"Summary";#N/A,#N/A,TRUE,"Detail"}</definedName>
    <definedName name="__kp1" localSheetId="24" hidden="1">{#N/A,#N/A,TRUE,"Front";#N/A,#N/A,TRUE,"Simple Letter";#N/A,#N/A,TRUE,"Inside";#N/A,#N/A,TRUE,"Contents";#N/A,#N/A,TRUE,"Basis";#N/A,#N/A,TRUE,"Inclusions";#N/A,#N/A,TRUE,"Exclusions";#N/A,#N/A,TRUE,"Areas";#N/A,#N/A,TRUE,"Summary";#N/A,#N/A,TRUE,"Detail"}</definedName>
    <definedName name="__kp1" hidden="1">{#N/A,#N/A,TRUE,"Front";#N/A,#N/A,TRUE,"Simple Letter";#N/A,#N/A,TRUE,"Inside";#N/A,#N/A,TRUE,"Contents";#N/A,#N/A,TRUE,"Basis";#N/A,#N/A,TRUE,"Inclusions";#N/A,#N/A,TRUE,"Exclusions";#N/A,#N/A,TRUE,"Areas";#N/A,#N/A,TRUE,"Summary";#N/A,#N/A,TRUE,"Detail"}</definedName>
    <definedName name="__RAB002" localSheetId="4" hidden="1">{#N/A,#N/A,TRUE,"Front";#N/A,#N/A,TRUE,"Simple Letter";#N/A,#N/A,TRUE,"Inside";#N/A,#N/A,TRUE,"Contents";#N/A,#N/A,TRUE,"Basis";#N/A,#N/A,TRUE,"Inclusions";#N/A,#N/A,TRUE,"Exclusions";#N/A,#N/A,TRUE,"Areas";#N/A,#N/A,TRUE,"Summary";#N/A,#N/A,TRUE,"Detail"}</definedName>
    <definedName name="__RAB002" localSheetId="7" hidden="1">{#N/A,#N/A,TRUE,"Front";#N/A,#N/A,TRUE,"Simple Letter";#N/A,#N/A,TRUE,"Inside";#N/A,#N/A,TRUE,"Contents";#N/A,#N/A,TRUE,"Basis";#N/A,#N/A,TRUE,"Inclusions";#N/A,#N/A,TRUE,"Exclusions";#N/A,#N/A,TRUE,"Areas";#N/A,#N/A,TRUE,"Summary";#N/A,#N/A,TRUE,"Detail"}</definedName>
    <definedName name="__RAB002" localSheetId="10" hidden="1">{#N/A,#N/A,TRUE,"Front";#N/A,#N/A,TRUE,"Simple Letter";#N/A,#N/A,TRUE,"Inside";#N/A,#N/A,TRUE,"Contents";#N/A,#N/A,TRUE,"Basis";#N/A,#N/A,TRUE,"Inclusions";#N/A,#N/A,TRUE,"Exclusions";#N/A,#N/A,TRUE,"Areas";#N/A,#N/A,TRUE,"Summary";#N/A,#N/A,TRUE,"Detail"}</definedName>
    <definedName name="__RAB002" localSheetId="13" hidden="1">{#N/A,#N/A,TRUE,"Front";#N/A,#N/A,TRUE,"Simple Letter";#N/A,#N/A,TRUE,"Inside";#N/A,#N/A,TRUE,"Contents";#N/A,#N/A,TRUE,"Basis";#N/A,#N/A,TRUE,"Inclusions";#N/A,#N/A,TRUE,"Exclusions";#N/A,#N/A,TRUE,"Areas";#N/A,#N/A,TRUE,"Summary";#N/A,#N/A,TRUE,"Detail"}</definedName>
    <definedName name="__RAB002" localSheetId="5" hidden="1">{#N/A,#N/A,TRUE,"Front";#N/A,#N/A,TRUE,"Simple Letter";#N/A,#N/A,TRUE,"Inside";#N/A,#N/A,TRUE,"Contents";#N/A,#N/A,TRUE,"Basis";#N/A,#N/A,TRUE,"Inclusions";#N/A,#N/A,TRUE,"Exclusions";#N/A,#N/A,TRUE,"Areas";#N/A,#N/A,TRUE,"Summary";#N/A,#N/A,TRUE,"Detail"}</definedName>
    <definedName name="__RAB002" localSheetId="11" hidden="1">{#N/A,#N/A,TRUE,"Front";#N/A,#N/A,TRUE,"Simple Letter";#N/A,#N/A,TRUE,"Inside";#N/A,#N/A,TRUE,"Contents";#N/A,#N/A,TRUE,"Basis";#N/A,#N/A,TRUE,"Inclusions";#N/A,#N/A,TRUE,"Exclusions";#N/A,#N/A,TRUE,"Areas";#N/A,#N/A,TRUE,"Summary";#N/A,#N/A,TRUE,"Detail"}</definedName>
    <definedName name="__RAB002" localSheetId="8" hidden="1">{#N/A,#N/A,TRUE,"Front";#N/A,#N/A,TRUE,"Simple Letter";#N/A,#N/A,TRUE,"Inside";#N/A,#N/A,TRUE,"Contents";#N/A,#N/A,TRUE,"Basis";#N/A,#N/A,TRUE,"Inclusions";#N/A,#N/A,TRUE,"Exclusions";#N/A,#N/A,TRUE,"Areas";#N/A,#N/A,TRUE,"Summary";#N/A,#N/A,TRUE,"Detail"}</definedName>
    <definedName name="__RAB002" localSheetId="14" hidden="1">{#N/A,#N/A,TRUE,"Front";#N/A,#N/A,TRUE,"Simple Letter";#N/A,#N/A,TRUE,"Inside";#N/A,#N/A,TRUE,"Contents";#N/A,#N/A,TRUE,"Basis";#N/A,#N/A,TRUE,"Inclusions";#N/A,#N/A,TRUE,"Exclusions";#N/A,#N/A,TRUE,"Areas";#N/A,#N/A,TRUE,"Summary";#N/A,#N/A,TRUE,"Detail"}</definedName>
    <definedName name="__RAB002" localSheetId="21" hidden="1">{#N/A,#N/A,TRUE,"Front";#N/A,#N/A,TRUE,"Simple Letter";#N/A,#N/A,TRUE,"Inside";#N/A,#N/A,TRUE,"Contents";#N/A,#N/A,TRUE,"Basis";#N/A,#N/A,TRUE,"Inclusions";#N/A,#N/A,TRUE,"Exclusions";#N/A,#N/A,TRUE,"Areas";#N/A,#N/A,TRUE,"Summary";#N/A,#N/A,TRUE,"Detail"}</definedName>
    <definedName name="__RAB002" localSheetId="22" hidden="1">{#N/A,#N/A,TRUE,"Front";#N/A,#N/A,TRUE,"Simple Letter";#N/A,#N/A,TRUE,"Inside";#N/A,#N/A,TRUE,"Contents";#N/A,#N/A,TRUE,"Basis";#N/A,#N/A,TRUE,"Inclusions";#N/A,#N/A,TRUE,"Exclusions";#N/A,#N/A,TRUE,"Areas";#N/A,#N/A,TRUE,"Summary";#N/A,#N/A,TRUE,"Detail"}</definedName>
    <definedName name="__RAB002" localSheetId="3" hidden="1">{#N/A,#N/A,TRUE,"Front";#N/A,#N/A,TRUE,"Simple Letter";#N/A,#N/A,TRUE,"Inside";#N/A,#N/A,TRUE,"Contents";#N/A,#N/A,TRUE,"Basis";#N/A,#N/A,TRUE,"Inclusions";#N/A,#N/A,TRUE,"Exclusions";#N/A,#N/A,TRUE,"Areas";#N/A,#N/A,TRUE,"Summary";#N/A,#N/A,TRUE,"Detail"}</definedName>
    <definedName name="__RAB002" localSheetId="12" hidden="1">{#N/A,#N/A,TRUE,"Front";#N/A,#N/A,TRUE,"Simple Letter";#N/A,#N/A,TRUE,"Inside";#N/A,#N/A,TRUE,"Contents";#N/A,#N/A,TRUE,"Basis";#N/A,#N/A,TRUE,"Inclusions";#N/A,#N/A,TRUE,"Exclusions";#N/A,#N/A,TRUE,"Areas";#N/A,#N/A,TRUE,"Summary";#N/A,#N/A,TRUE,"Detail"}</definedName>
    <definedName name="__RAB002" localSheetId="9" hidden="1">{#N/A,#N/A,TRUE,"Front";#N/A,#N/A,TRUE,"Simple Letter";#N/A,#N/A,TRUE,"Inside";#N/A,#N/A,TRUE,"Contents";#N/A,#N/A,TRUE,"Basis";#N/A,#N/A,TRUE,"Inclusions";#N/A,#N/A,TRUE,"Exclusions";#N/A,#N/A,TRUE,"Areas";#N/A,#N/A,TRUE,"Summary";#N/A,#N/A,TRUE,"Detail"}</definedName>
    <definedName name="__RAB002" localSheetId="6" hidden="1">{#N/A,#N/A,TRUE,"Front";#N/A,#N/A,TRUE,"Simple Letter";#N/A,#N/A,TRUE,"Inside";#N/A,#N/A,TRUE,"Contents";#N/A,#N/A,TRUE,"Basis";#N/A,#N/A,TRUE,"Inclusions";#N/A,#N/A,TRUE,"Exclusions";#N/A,#N/A,TRUE,"Areas";#N/A,#N/A,TRUE,"Summary";#N/A,#N/A,TRUE,"Detail"}</definedName>
    <definedName name="__RAB002" localSheetId="23" hidden="1">{#N/A,#N/A,TRUE,"Front";#N/A,#N/A,TRUE,"Simple Letter";#N/A,#N/A,TRUE,"Inside";#N/A,#N/A,TRUE,"Contents";#N/A,#N/A,TRUE,"Basis";#N/A,#N/A,TRUE,"Inclusions";#N/A,#N/A,TRUE,"Exclusions";#N/A,#N/A,TRUE,"Areas";#N/A,#N/A,TRUE,"Summary";#N/A,#N/A,TRUE,"Detail"}</definedName>
    <definedName name="__RAB002" localSheetId="24" hidden="1">{#N/A,#N/A,TRUE,"Front";#N/A,#N/A,TRUE,"Simple Letter";#N/A,#N/A,TRUE,"Inside";#N/A,#N/A,TRUE,"Contents";#N/A,#N/A,TRUE,"Basis";#N/A,#N/A,TRUE,"Inclusions";#N/A,#N/A,TRUE,"Exclusions";#N/A,#N/A,TRUE,"Areas";#N/A,#N/A,TRUE,"Summary";#N/A,#N/A,TRUE,"Detail"}</definedName>
    <definedName name="__RAB002" hidden="1">{#N/A,#N/A,TRUE,"Front";#N/A,#N/A,TRUE,"Simple Letter";#N/A,#N/A,TRUE,"Inside";#N/A,#N/A,TRUE,"Contents";#N/A,#N/A,TRUE,"Basis";#N/A,#N/A,TRUE,"Inclusions";#N/A,#N/A,TRUE,"Exclusions";#N/A,#N/A,TRUE,"Areas";#N/A,#N/A,TRUE,"Summary";#N/A,#N/A,TRUE,"Detail"}</definedName>
    <definedName name="__tem1" localSheetId="4" hidden="1">{#N/A,#N/A,TRUE,"Front";#N/A,#N/A,TRUE,"Simple Letter";#N/A,#N/A,TRUE,"Inside";#N/A,#N/A,TRUE,"Contents";#N/A,#N/A,TRUE,"Basis";#N/A,#N/A,TRUE,"Inclusions";#N/A,#N/A,TRUE,"Exclusions";#N/A,#N/A,TRUE,"Areas";#N/A,#N/A,TRUE,"Summary";#N/A,#N/A,TRUE,"Detail"}</definedName>
    <definedName name="__tem1" localSheetId="7" hidden="1">{#N/A,#N/A,TRUE,"Front";#N/A,#N/A,TRUE,"Simple Letter";#N/A,#N/A,TRUE,"Inside";#N/A,#N/A,TRUE,"Contents";#N/A,#N/A,TRUE,"Basis";#N/A,#N/A,TRUE,"Inclusions";#N/A,#N/A,TRUE,"Exclusions";#N/A,#N/A,TRUE,"Areas";#N/A,#N/A,TRUE,"Summary";#N/A,#N/A,TRUE,"Detail"}</definedName>
    <definedName name="__tem1" localSheetId="10" hidden="1">{#N/A,#N/A,TRUE,"Front";#N/A,#N/A,TRUE,"Simple Letter";#N/A,#N/A,TRUE,"Inside";#N/A,#N/A,TRUE,"Contents";#N/A,#N/A,TRUE,"Basis";#N/A,#N/A,TRUE,"Inclusions";#N/A,#N/A,TRUE,"Exclusions";#N/A,#N/A,TRUE,"Areas";#N/A,#N/A,TRUE,"Summary";#N/A,#N/A,TRUE,"Detail"}</definedName>
    <definedName name="__tem1" localSheetId="13" hidden="1">{#N/A,#N/A,TRUE,"Front";#N/A,#N/A,TRUE,"Simple Letter";#N/A,#N/A,TRUE,"Inside";#N/A,#N/A,TRUE,"Contents";#N/A,#N/A,TRUE,"Basis";#N/A,#N/A,TRUE,"Inclusions";#N/A,#N/A,TRUE,"Exclusions";#N/A,#N/A,TRUE,"Areas";#N/A,#N/A,TRUE,"Summary";#N/A,#N/A,TRUE,"Detail"}</definedName>
    <definedName name="__tem1" localSheetId="5" hidden="1">{#N/A,#N/A,TRUE,"Front";#N/A,#N/A,TRUE,"Simple Letter";#N/A,#N/A,TRUE,"Inside";#N/A,#N/A,TRUE,"Contents";#N/A,#N/A,TRUE,"Basis";#N/A,#N/A,TRUE,"Inclusions";#N/A,#N/A,TRUE,"Exclusions";#N/A,#N/A,TRUE,"Areas";#N/A,#N/A,TRUE,"Summary";#N/A,#N/A,TRUE,"Detail"}</definedName>
    <definedName name="__tem1" localSheetId="11" hidden="1">{#N/A,#N/A,TRUE,"Front";#N/A,#N/A,TRUE,"Simple Letter";#N/A,#N/A,TRUE,"Inside";#N/A,#N/A,TRUE,"Contents";#N/A,#N/A,TRUE,"Basis";#N/A,#N/A,TRUE,"Inclusions";#N/A,#N/A,TRUE,"Exclusions";#N/A,#N/A,TRUE,"Areas";#N/A,#N/A,TRUE,"Summary";#N/A,#N/A,TRUE,"Detail"}</definedName>
    <definedName name="__tem1" localSheetId="8" hidden="1">{#N/A,#N/A,TRUE,"Front";#N/A,#N/A,TRUE,"Simple Letter";#N/A,#N/A,TRUE,"Inside";#N/A,#N/A,TRUE,"Contents";#N/A,#N/A,TRUE,"Basis";#N/A,#N/A,TRUE,"Inclusions";#N/A,#N/A,TRUE,"Exclusions";#N/A,#N/A,TRUE,"Areas";#N/A,#N/A,TRUE,"Summary";#N/A,#N/A,TRUE,"Detail"}</definedName>
    <definedName name="__tem1" localSheetId="14" hidden="1">{#N/A,#N/A,TRUE,"Front";#N/A,#N/A,TRUE,"Simple Letter";#N/A,#N/A,TRUE,"Inside";#N/A,#N/A,TRUE,"Contents";#N/A,#N/A,TRUE,"Basis";#N/A,#N/A,TRUE,"Inclusions";#N/A,#N/A,TRUE,"Exclusions";#N/A,#N/A,TRUE,"Areas";#N/A,#N/A,TRUE,"Summary";#N/A,#N/A,TRUE,"Detail"}</definedName>
    <definedName name="__tem1" localSheetId="21" hidden="1">{#N/A,#N/A,TRUE,"Front";#N/A,#N/A,TRUE,"Simple Letter";#N/A,#N/A,TRUE,"Inside";#N/A,#N/A,TRUE,"Contents";#N/A,#N/A,TRUE,"Basis";#N/A,#N/A,TRUE,"Inclusions";#N/A,#N/A,TRUE,"Exclusions";#N/A,#N/A,TRUE,"Areas";#N/A,#N/A,TRUE,"Summary";#N/A,#N/A,TRUE,"Detail"}</definedName>
    <definedName name="__tem1" localSheetId="22" hidden="1">{#N/A,#N/A,TRUE,"Front";#N/A,#N/A,TRUE,"Simple Letter";#N/A,#N/A,TRUE,"Inside";#N/A,#N/A,TRUE,"Contents";#N/A,#N/A,TRUE,"Basis";#N/A,#N/A,TRUE,"Inclusions";#N/A,#N/A,TRUE,"Exclusions";#N/A,#N/A,TRUE,"Areas";#N/A,#N/A,TRUE,"Summary";#N/A,#N/A,TRUE,"Detail"}</definedName>
    <definedName name="__tem1" localSheetId="3" hidden="1">{#N/A,#N/A,TRUE,"Front";#N/A,#N/A,TRUE,"Simple Letter";#N/A,#N/A,TRUE,"Inside";#N/A,#N/A,TRUE,"Contents";#N/A,#N/A,TRUE,"Basis";#N/A,#N/A,TRUE,"Inclusions";#N/A,#N/A,TRUE,"Exclusions";#N/A,#N/A,TRUE,"Areas";#N/A,#N/A,TRUE,"Summary";#N/A,#N/A,TRUE,"Detail"}</definedName>
    <definedName name="__tem1" localSheetId="12" hidden="1">{#N/A,#N/A,TRUE,"Front";#N/A,#N/A,TRUE,"Simple Letter";#N/A,#N/A,TRUE,"Inside";#N/A,#N/A,TRUE,"Contents";#N/A,#N/A,TRUE,"Basis";#N/A,#N/A,TRUE,"Inclusions";#N/A,#N/A,TRUE,"Exclusions";#N/A,#N/A,TRUE,"Areas";#N/A,#N/A,TRUE,"Summary";#N/A,#N/A,TRUE,"Detail"}</definedName>
    <definedName name="__tem1" localSheetId="9" hidden="1">{#N/A,#N/A,TRUE,"Front";#N/A,#N/A,TRUE,"Simple Letter";#N/A,#N/A,TRUE,"Inside";#N/A,#N/A,TRUE,"Contents";#N/A,#N/A,TRUE,"Basis";#N/A,#N/A,TRUE,"Inclusions";#N/A,#N/A,TRUE,"Exclusions";#N/A,#N/A,TRUE,"Areas";#N/A,#N/A,TRUE,"Summary";#N/A,#N/A,TRUE,"Detail"}</definedName>
    <definedName name="__tem1" localSheetId="6" hidden="1">{#N/A,#N/A,TRUE,"Front";#N/A,#N/A,TRUE,"Simple Letter";#N/A,#N/A,TRUE,"Inside";#N/A,#N/A,TRUE,"Contents";#N/A,#N/A,TRUE,"Basis";#N/A,#N/A,TRUE,"Inclusions";#N/A,#N/A,TRUE,"Exclusions";#N/A,#N/A,TRUE,"Areas";#N/A,#N/A,TRUE,"Summary";#N/A,#N/A,TRUE,"Detail"}</definedName>
    <definedName name="__tem1" localSheetId="23" hidden="1">{#N/A,#N/A,TRUE,"Front";#N/A,#N/A,TRUE,"Simple Letter";#N/A,#N/A,TRUE,"Inside";#N/A,#N/A,TRUE,"Contents";#N/A,#N/A,TRUE,"Basis";#N/A,#N/A,TRUE,"Inclusions";#N/A,#N/A,TRUE,"Exclusions";#N/A,#N/A,TRUE,"Areas";#N/A,#N/A,TRUE,"Summary";#N/A,#N/A,TRUE,"Detail"}</definedName>
    <definedName name="__tem1" localSheetId="24" hidden="1">{#N/A,#N/A,TRUE,"Front";#N/A,#N/A,TRUE,"Simple Letter";#N/A,#N/A,TRUE,"Inside";#N/A,#N/A,TRUE,"Contents";#N/A,#N/A,TRUE,"Basis";#N/A,#N/A,TRUE,"Inclusions";#N/A,#N/A,TRUE,"Exclusions";#N/A,#N/A,TRUE,"Areas";#N/A,#N/A,TRUE,"Summary";#N/A,#N/A,TRUE,"Detail"}</definedName>
    <definedName name="__tem1" hidden="1">{#N/A,#N/A,TRUE,"Front";#N/A,#N/A,TRUE,"Simple Letter";#N/A,#N/A,TRUE,"Inside";#N/A,#N/A,TRUE,"Contents";#N/A,#N/A,TRUE,"Basis";#N/A,#N/A,TRUE,"Inclusions";#N/A,#N/A,TRUE,"Exclusions";#N/A,#N/A,TRUE,"Areas";#N/A,#N/A,TRUE,"Summary";#N/A,#N/A,TRUE,"Detail"}</definedName>
    <definedName name="__tm3" localSheetId="4" hidden="1">{#N/A,#N/A,TRUE,"Front";#N/A,#N/A,TRUE,"Simple Letter";#N/A,#N/A,TRUE,"Inside";#N/A,#N/A,TRUE,"Contents";#N/A,#N/A,TRUE,"Basis";#N/A,#N/A,TRUE,"Inclusions";#N/A,#N/A,TRUE,"Exclusions";#N/A,#N/A,TRUE,"Areas";#N/A,#N/A,TRUE,"Summary";#N/A,#N/A,TRUE,"Detail"}</definedName>
    <definedName name="__tm3" localSheetId="7" hidden="1">{#N/A,#N/A,TRUE,"Front";#N/A,#N/A,TRUE,"Simple Letter";#N/A,#N/A,TRUE,"Inside";#N/A,#N/A,TRUE,"Contents";#N/A,#N/A,TRUE,"Basis";#N/A,#N/A,TRUE,"Inclusions";#N/A,#N/A,TRUE,"Exclusions";#N/A,#N/A,TRUE,"Areas";#N/A,#N/A,TRUE,"Summary";#N/A,#N/A,TRUE,"Detail"}</definedName>
    <definedName name="__tm3" localSheetId="10" hidden="1">{#N/A,#N/A,TRUE,"Front";#N/A,#N/A,TRUE,"Simple Letter";#N/A,#N/A,TRUE,"Inside";#N/A,#N/A,TRUE,"Contents";#N/A,#N/A,TRUE,"Basis";#N/A,#N/A,TRUE,"Inclusions";#N/A,#N/A,TRUE,"Exclusions";#N/A,#N/A,TRUE,"Areas";#N/A,#N/A,TRUE,"Summary";#N/A,#N/A,TRUE,"Detail"}</definedName>
    <definedName name="__tm3" localSheetId="13" hidden="1">{#N/A,#N/A,TRUE,"Front";#N/A,#N/A,TRUE,"Simple Letter";#N/A,#N/A,TRUE,"Inside";#N/A,#N/A,TRUE,"Contents";#N/A,#N/A,TRUE,"Basis";#N/A,#N/A,TRUE,"Inclusions";#N/A,#N/A,TRUE,"Exclusions";#N/A,#N/A,TRUE,"Areas";#N/A,#N/A,TRUE,"Summary";#N/A,#N/A,TRUE,"Detail"}</definedName>
    <definedName name="__tm3" localSheetId="5" hidden="1">{#N/A,#N/A,TRUE,"Front";#N/A,#N/A,TRUE,"Simple Letter";#N/A,#N/A,TRUE,"Inside";#N/A,#N/A,TRUE,"Contents";#N/A,#N/A,TRUE,"Basis";#N/A,#N/A,TRUE,"Inclusions";#N/A,#N/A,TRUE,"Exclusions";#N/A,#N/A,TRUE,"Areas";#N/A,#N/A,TRUE,"Summary";#N/A,#N/A,TRUE,"Detail"}</definedName>
    <definedName name="__tm3" localSheetId="11" hidden="1">{#N/A,#N/A,TRUE,"Front";#N/A,#N/A,TRUE,"Simple Letter";#N/A,#N/A,TRUE,"Inside";#N/A,#N/A,TRUE,"Contents";#N/A,#N/A,TRUE,"Basis";#N/A,#N/A,TRUE,"Inclusions";#N/A,#N/A,TRUE,"Exclusions";#N/A,#N/A,TRUE,"Areas";#N/A,#N/A,TRUE,"Summary";#N/A,#N/A,TRUE,"Detail"}</definedName>
    <definedName name="__tm3" localSheetId="8" hidden="1">{#N/A,#N/A,TRUE,"Front";#N/A,#N/A,TRUE,"Simple Letter";#N/A,#N/A,TRUE,"Inside";#N/A,#N/A,TRUE,"Contents";#N/A,#N/A,TRUE,"Basis";#N/A,#N/A,TRUE,"Inclusions";#N/A,#N/A,TRUE,"Exclusions";#N/A,#N/A,TRUE,"Areas";#N/A,#N/A,TRUE,"Summary";#N/A,#N/A,TRUE,"Detail"}</definedName>
    <definedName name="__tm3" localSheetId="14" hidden="1">{#N/A,#N/A,TRUE,"Front";#N/A,#N/A,TRUE,"Simple Letter";#N/A,#N/A,TRUE,"Inside";#N/A,#N/A,TRUE,"Contents";#N/A,#N/A,TRUE,"Basis";#N/A,#N/A,TRUE,"Inclusions";#N/A,#N/A,TRUE,"Exclusions";#N/A,#N/A,TRUE,"Areas";#N/A,#N/A,TRUE,"Summary";#N/A,#N/A,TRUE,"Detail"}</definedName>
    <definedName name="__tm3" localSheetId="21" hidden="1">{#N/A,#N/A,TRUE,"Front";#N/A,#N/A,TRUE,"Simple Letter";#N/A,#N/A,TRUE,"Inside";#N/A,#N/A,TRUE,"Contents";#N/A,#N/A,TRUE,"Basis";#N/A,#N/A,TRUE,"Inclusions";#N/A,#N/A,TRUE,"Exclusions";#N/A,#N/A,TRUE,"Areas";#N/A,#N/A,TRUE,"Summary";#N/A,#N/A,TRUE,"Detail"}</definedName>
    <definedName name="__tm3" localSheetId="22" hidden="1">{#N/A,#N/A,TRUE,"Front";#N/A,#N/A,TRUE,"Simple Letter";#N/A,#N/A,TRUE,"Inside";#N/A,#N/A,TRUE,"Contents";#N/A,#N/A,TRUE,"Basis";#N/A,#N/A,TRUE,"Inclusions";#N/A,#N/A,TRUE,"Exclusions";#N/A,#N/A,TRUE,"Areas";#N/A,#N/A,TRUE,"Summary";#N/A,#N/A,TRUE,"Detail"}</definedName>
    <definedName name="__tm3" localSheetId="3" hidden="1">{#N/A,#N/A,TRUE,"Front";#N/A,#N/A,TRUE,"Simple Letter";#N/A,#N/A,TRUE,"Inside";#N/A,#N/A,TRUE,"Contents";#N/A,#N/A,TRUE,"Basis";#N/A,#N/A,TRUE,"Inclusions";#N/A,#N/A,TRUE,"Exclusions";#N/A,#N/A,TRUE,"Areas";#N/A,#N/A,TRUE,"Summary";#N/A,#N/A,TRUE,"Detail"}</definedName>
    <definedName name="__tm3" localSheetId="12" hidden="1">{#N/A,#N/A,TRUE,"Front";#N/A,#N/A,TRUE,"Simple Letter";#N/A,#N/A,TRUE,"Inside";#N/A,#N/A,TRUE,"Contents";#N/A,#N/A,TRUE,"Basis";#N/A,#N/A,TRUE,"Inclusions";#N/A,#N/A,TRUE,"Exclusions";#N/A,#N/A,TRUE,"Areas";#N/A,#N/A,TRUE,"Summary";#N/A,#N/A,TRUE,"Detail"}</definedName>
    <definedName name="__tm3" localSheetId="9" hidden="1">{#N/A,#N/A,TRUE,"Front";#N/A,#N/A,TRUE,"Simple Letter";#N/A,#N/A,TRUE,"Inside";#N/A,#N/A,TRUE,"Contents";#N/A,#N/A,TRUE,"Basis";#N/A,#N/A,TRUE,"Inclusions";#N/A,#N/A,TRUE,"Exclusions";#N/A,#N/A,TRUE,"Areas";#N/A,#N/A,TRUE,"Summary";#N/A,#N/A,TRUE,"Detail"}</definedName>
    <definedName name="__tm3" localSheetId="6" hidden="1">{#N/A,#N/A,TRUE,"Front";#N/A,#N/A,TRUE,"Simple Letter";#N/A,#N/A,TRUE,"Inside";#N/A,#N/A,TRUE,"Contents";#N/A,#N/A,TRUE,"Basis";#N/A,#N/A,TRUE,"Inclusions";#N/A,#N/A,TRUE,"Exclusions";#N/A,#N/A,TRUE,"Areas";#N/A,#N/A,TRUE,"Summary";#N/A,#N/A,TRUE,"Detail"}</definedName>
    <definedName name="__tm3" localSheetId="23" hidden="1">{#N/A,#N/A,TRUE,"Front";#N/A,#N/A,TRUE,"Simple Letter";#N/A,#N/A,TRUE,"Inside";#N/A,#N/A,TRUE,"Contents";#N/A,#N/A,TRUE,"Basis";#N/A,#N/A,TRUE,"Inclusions";#N/A,#N/A,TRUE,"Exclusions";#N/A,#N/A,TRUE,"Areas";#N/A,#N/A,TRUE,"Summary";#N/A,#N/A,TRUE,"Detail"}</definedName>
    <definedName name="__tm3" localSheetId="24" hidden="1">{#N/A,#N/A,TRUE,"Front";#N/A,#N/A,TRUE,"Simple Letter";#N/A,#N/A,TRUE,"Inside";#N/A,#N/A,TRUE,"Contents";#N/A,#N/A,TRUE,"Basis";#N/A,#N/A,TRUE,"Inclusions";#N/A,#N/A,TRUE,"Exclusions";#N/A,#N/A,TRUE,"Areas";#N/A,#N/A,TRUE,"Summary";#N/A,#N/A,TRUE,"Detail"}</definedName>
    <definedName name="__tm3" hidden="1">{#N/A,#N/A,TRUE,"Front";#N/A,#N/A,TRUE,"Simple Letter";#N/A,#N/A,TRUE,"Inside";#N/A,#N/A,TRUE,"Contents";#N/A,#N/A,TRUE,"Basis";#N/A,#N/A,TRUE,"Inclusions";#N/A,#N/A,TRUE,"Exclusions";#N/A,#N/A,TRUE,"Areas";#N/A,#N/A,TRUE,"Summary";#N/A,#N/A,TRUE,"Detail"}</definedName>
    <definedName name="__xlfn.BAHTTEXT" hidden="1">#NAME?</definedName>
    <definedName name="_1__123Graph_AChart_1AJ" localSheetId="4" hidden="1">#REF!</definedName>
    <definedName name="_1__123Graph_AChart_1AJ" localSheetId="7" hidden="1">#REF!</definedName>
    <definedName name="_1__123Graph_AChart_1AJ" localSheetId="10" hidden="1">#REF!</definedName>
    <definedName name="_1__123Graph_AChart_1AJ" localSheetId="13" hidden="1">#REF!</definedName>
    <definedName name="_1__123Graph_AChart_1AJ" localSheetId="19" hidden="1">#REF!</definedName>
    <definedName name="_1__123Graph_AChart_1AJ" localSheetId="5" hidden="1">#REF!</definedName>
    <definedName name="_1__123Graph_AChart_1AJ" localSheetId="11" hidden="1">#REF!</definedName>
    <definedName name="_1__123Graph_AChart_1AJ" localSheetId="8" hidden="1">#REF!</definedName>
    <definedName name="_1__123Graph_AChart_1AJ" localSheetId="14" hidden="1">#REF!</definedName>
    <definedName name="_1__123Graph_AChart_1AJ" localSheetId="20" hidden="1">#REF!</definedName>
    <definedName name="_1__123Graph_AChart_1AJ" localSheetId="21" hidden="1">#REF!</definedName>
    <definedName name="_1__123Graph_AChart_1AJ" localSheetId="22" hidden="1">#REF!</definedName>
    <definedName name="_1__123Graph_AChart_1AJ" localSheetId="3" hidden="1">#REF!</definedName>
    <definedName name="_1__123Graph_AChart_1AJ" localSheetId="12" hidden="1">#REF!</definedName>
    <definedName name="_1__123Graph_AChart_1AJ" localSheetId="18" hidden="1">#REF!</definedName>
    <definedName name="_1__123Graph_AChart_1AJ" localSheetId="9" hidden="1">#REF!</definedName>
    <definedName name="_1__123Graph_AChart_1AJ" localSheetId="6" hidden="1">#REF!</definedName>
    <definedName name="_1__123Graph_AChart_1AJ" localSheetId="23" hidden="1">#REF!</definedName>
    <definedName name="_1__123Graph_AChart_1AJ" localSheetId="24" hidden="1">#REF!</definedName>
    <definedName name="_1__123Graph_AChart_1AJ" hidden="1">#REF!</definedName>
    <definedName name="_1__123Graph_ACHART_3" localSheetId="4" hidden="1">[7]CASHFLOWS!#REF!</definedName>
    <definedName name="_1__123Graph_ACHART_3" localSheetId="7" hidden="1">[7]CASHFLOWS!#REF!</definedName>
    <definedName name="_1__123Graph_ACHART_3" localSheetId="10" hidden="1">[7]CASHFLOWS!#REF!</definedName>
    <definedName name="_1__123Graph_ACHART_3" localSheetId="13" hidden="1">[7]CASHFLOWS!#REF!</definedName>
    <definedName name="_1__123Graph_ACHART_3" localSheetId="19" hidden="1">[7]CASHFLOWS!#REF!</definedName>
    <definedName name="_1__123Graph_ACHART_3" localSheetId="5" hidden="1">[7]CASHFLOWS!#REF!</definedName>
    <definedName name="_1__123Graph_ACHART_3" localSheetId="11" hidden="1">[7]CASHFLOWS!#REF!</definedName>
    <definedName name="_1__123Graph_ACHART_3" localSheetId="8" hidden="1">[7]CASHFLOWS!#REF!</definedName>
    <definedName name="_1__123Graph_ACHART_3" localSheetId="14" hidden="1">[7]CASHFLOWS!#REF!</definedName>
    <definedName name="_1__123Graph_ACHART_3" localSheetId="20" hidden="1">[7]CASHFLOWS!#REF!</definedName>
    <definedName name="_1__123Graph_ACHART_3" localSheetId="21" hidden="1">[7]CASHFLOWS!#REF!</definedName>
    <definedName name="_1__123Graph_ACHART_3" localSheetId="22" hidden="1">[7]CASHFLOWS!#REF!</definedName>
    <definedName name="_1__123Graph_ACHART_3" localSheetId="3" hidden="1">[7]CASHFLOWS!#REF!</definedName>
    <definedName name="_1__123Graph_ACHART_3" localSheetId="12" hidden="1">[7]CASHFLOWS!#REF!</definedName>
    <definedName name="_1__123Graph_ACHART_3" localSheetId="18" hidden="1">[7]CASHFLOWS!#REF!</definedName>
    <definedName name="_1__123Graph_ACHART_3" localSheetId="9" hidden="1">[7]CASHFLOWS!#REF!</definedName>
    <definedName name="_1__123Graph_ACHART_3" localSheetId="6" hidden="1">[7]CASHFLOWS!#REF!</definedName>
    <definedName name="_1__123Graph_ACHART_3" localSheetId="23" hidden="1">[7]CASHFLOWS!#REF!</definedName>
    <definedName name="_1__123Graph_ACHART_3" localSheetId="24" hidden="1">[7]CASHFLOWS!#REF!</definedName>
    <definedName name="_1__123Graph_ACHART_3" hidden="1">[7]CASHFLOWS!#REF!</definedName>
    <definedName name="_1__123Graph_AF_B" hidden="1">[1]ROY!$D$313:$O$313</definedName>
    <definedName name="_10_____123Graph_BCHART_3" localSheetId="4" hidden="1">[8]CASHFLOWS!#REF!</definedName>
    <definedName name="_10_____123Graph_BCHART_3" localSheetId="7" hidden="1">[8]CASHFLOWS!#REF!</definedName>
    <definedName name="_10_____123Graph_BCHART_3" localSheetId="10" hidden="1">[8]CASHFLOWS!#REF!</definedName>
    <definedName name="_10_____123Graph_BCHART_3" localSheetId="13" hidden="1">[8]CASHFLOWS!#REF!</definedName>
    <definedName name="_10_____123Graph_BCHART_3" localSheetId="19" hidden="1">[8]CASHFLOWS!#REF!</definedName>
    <definedName name="_10_____123Graph_BCHART_3" localSheetId="5" hidden="1">[8]CASHFLOWS!#REF!</definedName>
    <definedName name="_10_____123Graph_BCHART_3" localSheetId="11" hidden="1">[8]CASHFLOWS!#REF!</definedName>
    <definedName name="_10_____123Graph_BCHART_3" localSheetId="8" hidden="1">[8]CASHFLOWS!#REF!</definedName>
    <definedName name="_10_____123Graph_BCHART_3" localSheetId="14" hidden="1">[8]CASHFLOWS!#REF!</definedName>
    <definedName name="_10_____123Graph_BCHART_3" localSheetId="20" hidden="1">[8]CASHFLOWS!#REF!</definedName>
    <definedName name="_10_____123Graph_BCHART_3" localSheetId="21" hidden="1">[8]CASHFLOWS!#REF!</definedName>
    <definedName name="_10_____123Graph_BCHART_3" localSheetId="22" hidden="1">[8]CASHFLOWS!#REF!</definedName>
    <definedName name="_10_____123Graph_BCHART_3" localSheetId="3" hidden="1">[8]CASHFLOWS!#REF!</definedName>
    <definedName name="_10_____123Graph_BCHART_3" localSheetId="12" hidden="1">[8]CASHFLOWS!#REF!</definedName>
    <definedName name="_10_____123Graph_BCHART_3" localSheetId="18" hidden="1">[8]CASHFLOWS!#REF!</definedName>
    <definedName name="_10_____123Graph_BCHART_3" localSheetId="9" hidden="1">[8]CASHFLOWS!#REF!</definedName>
    <definedName name="_10_____123Graph_BCHART_3" localSheetId="6" hidden="1">[8]CASHFLOWS!#REF!</definedName>
    <definedName name="_10_____123Graph_BCHART_3" localSheetId="23" hidden="1">[8]CASHFLOWS!#REF!</definedName>
    <definedName name="_10_____123Graph_BCHART_3" localSheetId="24" hidden="1">[8]CASHFLOWS!#REF!</definedName>
    <definedName name="_10_____123Graph_BCHART_3" hidden="1">[8]CASHFLOWS!#REF!</definedName>
    <definedName name="_10__123Graph_XCHART_4" hidden="1">[9]CASHFLOWS!$B$15:$B$29</definedName>
    <definedName name="_12_____123Graph_BCHART_4" localSheetId="4" hidden="1">[8]CASHFLOWS!#REF!</definedName>
    <definedName name="_12_____123Graph_BCHART_4" localSheetId="7" hidden="1">[8]CASHFLOWS!#REF!</definedName>
    <definedName name="_12_____123Graph_BCHART_4" localSheetId="10" hidden="1">[8]CASHFLOWS!#REF!</definedName>
    <definedName name="_12_____123Graph_BCHART_4" localSheetId="13" hidden="1">[8]CASHFLOWS!#REF!</definedName>
    <definedName name="_12_____123Graph_BCHART_4" localSheetId="19" hidden="1">[8]CASHFLOWS!#REF!</definedName>
    <definedName name="_12_____123Graph_BCHART_4" localSheetId="5" hidden="1">[8]CASHFLOWS!#REF!</definedName>
    <definedName name="_12_____123Graph_BCHART_4" localSheetId="11" hidden="1">[8]CASHFLOWS!#REF!</definedName>
    <definedName name="_12_____123Graph_BCHART_4" localSheetId="8" hidden="1">[8]CASHFLOWS!#REF!</definedName>
    <definedName name="_12_____123Graph_BCHART_4" localSheetId="14" hidden="1">[8]CASHFLOWS!#REF!</definedName>
    <definedName name="_12_____123Graph_BCHART_4" localSheetId="20" hidden="1">[8]CASHFLOWS!#REF!</definedName>
    <definedName name="_12_____123Graph_BCHART_4" localSheetId="21" hidden="1">[8]CASHFLOWS!#REF!</definedName>
    <definedName name="_12_____123Graph_BCHART_4" localSheetId="22" hidden="1">[8]CASHFLOWS!#REF!</definedName>
    <definedName name="_12_____123Graph_BCHART_4" localSheetId="3" hidden="1">[8]CASHFLOWS!#REF!</definedName>
    <definedName name="_12_____123Graph_BCHART_4" localSheetId="12" hidden="1">[8]CASHFLOWS!#REF!</definedName>
    <definedName name="_12_____123Graph_BCHART_4" localSheetId="18" hidden="1">[8]CASHFLOWS!#REF!</definedName>
    <definedName name="_12_____123Graph_BCHART_4" localSheetId="9" hidden="1">[8]CASHFLOWS!#REF!</definedName>
    <definedName name="_12_____123Graph_BCHART_4" localSheetId="6" hidden="1">[8]CASHFLOWS!#REF!</definedName>
    <definedName name="_12_____123Graph_BCHART_4" localSheetId="23" hidden="1">[8]CASHFLOWS!#REF!</definedName>
    <definedName name="_12_____123Graph_BCHART_4" localSheetId="24" hidden="1">[8]CASHFLOWS!#REF!</definedName>
    <definedName name="_12_____123Graph_BCHART_4" hidden="1">[8]CASHFLOWS!#REF!</definedName>
    <definedName name="_123graph_bcad22" localSheetId="4" hidden="1">'[3]Earnings model'!#REF!</definedName>
    <definedName name="_123graph_bcad22" localSheetId="7" hidden="1">'[3]Earnings model'!#REF!</definedName>
    <definedName name="_123graph_bcad22" localSheetId="10" hidden="1">'[3]Earnings model'!#REF!</definedName>
    <definedName name="_123graph_bcad22" localSheetId="13" hidden="1">'[3]Earnings model'!#REF!</definedName>
    <definedName name="_123graph_bcad22" localSheetId="19" hidden="1">'[3]Earnings model'!#REF!</definedName>
    <definedName name="_123graph_bcad22" localSheetId="5" hidden="1">'[3]Earnings model'!#REF!</definedName>
    <definedName name="_123graph_bcad22" localSheetId="11" hidden="1">'[3]Earnings model'!#REF!</definedName>
    <definedName name="_123graph_bcad22" localSheetId="8" hidden="1">'[3]Earnings model'!#REF!</definedName>
    <definedName name="_123graph_bcad22" localSheetId="14" hidden="1">'[3]Earnings model'!#REF!</definedName>
    <definedName name="_123graph_bcad22" localSheetId="20" hidden="1">'[3]Earnings model'!#REF!</definedName>
    <definedName name="_123graph_bcad22" localSheetId="21" hidden="1">'[3]Earnings model'!#REF!</definedName>
    <definedName name="_123graph_bcad22" localSheetId="22" hidden="1">'[3]Earnings model'!#REF!</definedName>
    <definedName name="_123graph_bcad22" localSheetId="3" hidden="1">'[3]Earnings model'!#REF!</definedName>
    <definedName name="_123graph_bcad22" localSheetId="12" hidden="1">'[3]Earnings model'!#REF!</definedName>
    <definedName name="_123graph_bcad22" localSheetId="18" hidden="1">'[3]Earnings model'!#REF!</definedName>
    <definedName name="_123graph_bcad22" localSheetId="9" hidden="1">'[3]Earnings model'!#REF!</definedName>
    <definedName name="_123graph_bcad22" localSheetId="6" hidden="1">'[3]Earnings model'!#REF!</definedName>
    <definedName name="_123graph_bcad22" localSheetId="23" hidden="1">'[3]Earnings model'!#REF!</definedName>
    <definedName name="_123graph_bcad22" localSheetId="24" hidden="1">'[3]Earnings model'!#REF!</definedName>
    <definedName name="_123graph_bcad22" hidden="1">'[3]Earnings model'!#REF!</definedName>
    <definedName name="_13_____123Graph_XCHART_3" hidden="1">[8]CASHFLOWS!$B$15:$B$29</definedName>
    <definedName name="_14_____123Graph_XCHART_4" hidden="1">[8]CASHFLOWS!$B$15:$B$29</definedName>
    <definedName name="_14A" localSheetId="4" hidden="1">{#N/A,#N/A,FALSE,"VARIATIONS";#N/A,#N/A,FALSE,"BUDGET";#N/A,#N/A,FALSE,"CIVIL QNTY VAR";#N/A,#N/A,FALSE,"SUMMARY";#N/A,#N/A,FALSE,"MATERIAL VAR"}</definedName>
    <definedName name="_14A" localSheetId="7" hidden="1">{#N/A,#N/A,FALSE,"VARIATIONS";#N/A,#N/A,FALSE,"BUDGET";#N/A,#N/A,FALSE,"CIVIL QNTY VAR";#N/A,#N/A,FALSE,"SUMMARY";#N/A,#N/A,FALSE,"MATERIAL VAR"}</definedName>
    <definedName name="_14A" localSheetId="10" hidden="1">{#N/A,#N/A,FALSE,"VARIATIONS";#N/A,#N/A,FALSE,"BUDGET";#N/A,#N/A,FALSE,"CIVIL QNTY VAR";#N/A,#N/A,FALSE,"SUMMARY";#N/A,#N/A,FALSE,"MATERIAL VAR"}</definedName>
    <definedName name="_14A" localSheetId="13" hidden="1">{#N/A,#N/A,FALSE,"VARIATIONS";#N/A,#N/A,FALSE,"BUDGET";#N/A,#N/A,FALSE,"CIVIL QNTY VAR";#N/A,#N/A,FALSE,"SUMMARY";#N/A,#N/A,FALSE,"MATERIAL VAR"}</definedName>
    <definedName name="_14A" localSheetId="5" hidden="1">{#N/A,#N/A,FALSE,"VARIATIONS";#N/A,#N/A,FALSE,"BUDGET";#N/A,#N/A,FALSE,"CIVIL QNTY VAR";#N/A,#N/A,FALSE,"SUMMARY";#N/A,#N/A,FALSE,"MATERIAL VAR"}</definedName>
    <definedName name="_14A" localSheetId="11" hidden="1">{#N/A,#N/A,FALSE,"VARIATIONS";#N/A,#N/A,FALSE,"BUDGET";#N/A,#N/A,FALSE,"CIVIL QNTY VAR";#N/A,#N/A,FALSE,"SUMMARY";#N/A,#N/A,FALSE,"MATERIAL VAR"}</definedName>
    <definedName name="_14A" localSheetId="8" hidden="1">{#N/A,#N/A,FALSE,"VARIATIONS";#N/A,#N/A,FALSE,"BUDGET";#N/A,#N/A,FALSE,"CIVIL QNTY VAR";#N/A,#N/A,FALSE,"SUMMARY";#N/A,#N/A,FALSE,"MATERIAL VAR"}</definedName>
    <definedName name="_14A" localSheetId="14" hidden="1">{#N/A,#N/A,FALSE,"VARIATIONS";#N/A,#N/A,FALSE,"BUDGET";#N/A,#N/A,FALSE,"CIVIL QNTY VAR";#N/A,#N/A,FALSE,"SUMMARY";#N/A,#N/A,FALSE,"MATERIAL VAR"}</definedName>
    <definedName name="_14A" localSheetId="21" hidden="1">{#N/A,#N/A,FALSE,"VARIATIONS";#N/A,#N/A,FALSE,"BUDGET";#N/A,#N/A,FALSE,"CIVIL QNTY VAR";#N/A,#N/A,FALSE,"SUMMARY";#N/A,#N/A,FALSE,"MATERIAL VAR"}</definedName>
    <definedName name="_14A" localSheetId="22" hidden="1">{#N/A,#N/A,FALSE,"VARIATIONS";#N/A,#N/A,FALSE,"BUDGET";#N/A,#N/A,FALSE,"CIVIL QNTY VAR";#N/A,#N/A,FALSE,"SUMMARY";#N/A,#N/A,FALSE,"MATERIAL VAR"}</definedName>
    <definedName name="_14A" localSheetId="3" hidden="1">{#N/A,#N/A,FALSE,"VARIATIONS";#N/A,#N/A,FALSE,"BUDGET";#N/A,#N/A,FALSE,"CIVIL QNTY VAR";#N/A,#N/A,FALSE,"SUMMARY";#N/A,#N/A,FALSE,"MATERIAL VAR"}</definedName>
    <definedName name="_14A" localSheetId="12" hidden="1">{#N/A,#N/A,FALSE,"VARIATIONS";#N/A,#N/A,FALSE,"BUDGET";#N/A,#N/A,FALSE,"CIVIL QNTY VAR";#N/A,#N/A,FALSE,"SUMMARY";#N/A,#N/A,FALSE,"MATERIAL VAR"}</definedName>
    <definedName name="_14A" localSheetId="9" hidden="1">{#N/A,#N/A,FALSE,"VARIATIONS";#N/A,#N/A,FALSE,"BUDGET";#N/A,#N/A,FALSE,"CIVIL QNTY VAR";#N/A,#N/A,FALSE,"SUMMARY";#N/A,#N/A,FALSE,"MATERIAL VAR"}</definedName>
    <definedName name="_14A" localSheetId="6" hidden="1">{#N/A,#N/A,FALSE,"VARIATIONS";#N/A,#N/A,FALSE,"BUDGET";#N/A,#N/A,FALSE,"CIVIL QNTY VAR";#N/A,#N/A,FALSE,"SUMMARY";#N/A,#N/A,FALSE,"MATERIAL VAR"}</definedName>
    <definedName name="_14A" localSheetId="23" hidden="1">{#N/A,#N/A,FALSE,"VARIATIONS";#N/A,#N/A,FALSE,"BUDGET";#N/A,#N/A,FALSE,"CIVIL QNTY VAR";#N/A,#N/A,FALSE,"SUMMARY";#N/A,#N/A,FALSE,"MATERIAL VAR"}</definedName>
    <definedName name="_14A" localSheetId="24" hidden="1">{#N/A,#N/A,FALSE,"VARIATIONS";#N/A,#N/A,FALSE,"BUDGET";#N/A,#N/A,FALSE,"CIVIL QNTY VAR";#N/A,#N/A,FALSE,"SUMMARY";#N/A,#N/A,FALSE,"MATERIAL VAR"}</definedName>
    <definedName name="_14A" hidden="1">{#N/A,#N/A,FALSE,"VARIATIONS";#N/A,#N/A,FALSE,"BUDGET";#N/A,#N/A,FALSE,"CIVIL QNTY VAR";#N/A,#N/A,FALSE,"SUMMARY";#N/A,#N/A,FALSE,"MATERIAL VAR"}</definedName>
    <definedName name="_16____123Graph_ACHART_3" localSheetId="4" hidden="1">[8]CASHFLOWS!#REF!</definedName>
    <definedName name="_16____123Graph_ACHART_3" localSheetId="7" hidden="1">[8]CASHFLOWS!#REF!</definedName>
    <definedName name="_16____123Graph_ACHART_3" localSheetId="10" hidden="1">[8]CASHFLOWS!#REF!</definedName>
    <definedName name="_16____123Graph_ACHART_3" localSheetId="19" hidden="1">[8]CASHFLOWS!#REF!</definedName>
    <definedName name="_16____123Graph_ACHART_3" localSheetId="5" hidden="1">[8]CASHFLOWS!#REF!</definedName>
    <definedName name="_16____123Graph_ACHART_3" localSheetId="11" hidden="1">[8]CASHFLOWS!#REF!</definedName>
    <definedName name="_16____123Graph_ACHART_3" localSheetId="8" hidden="1">[8]CASHFLOWS!#REF!</definedName>
    <definedName name="_16____123Graph_ACHART_3" localSheetId="20" hidden="1">[8]CASHFLOWS!#REF!</definedName>
    <definedName name="_16____123Graph_ACHART_3" localSheetId="21" hidden="1">[8]CASHFLOWS!#REF!</definedName>
    <definedName name="_16____123Graph_ACHART_3" localSheetId="22" hidden="1">[8]CASHFLOWS!#REF!</definedName>
    <definedName name="_16____123Graph_ACHART_3" localSheetId="3" hidden="1">[8]CASHFLOWS!#REF!</definedName>
    <definedName name="_16____123Graph_ACHART_3" localSheetId="18" hidden="1">[8]CASHFLOWS!#REF!</definedName>
    <definedName name="_16____123Graph_ACHART_3" localSheetId="9" hidden="1">[8]CASHFLOWS!#REF!</definedName>
    <definedName name="_16____123Graph_ACHART_3" localSheetId="6" hidden="1">[8]CASHFLOWS!#REF!</definedName>
    <definedName name="_16____123Graph_ACHART_3" localSheetId="23" hidden="1">[8]CASHFLOWS!#REF!</definedName>
    <definedName name="_16____123Graph_ACHART_3" localSheetId="24" hidden="1">[8]CASHFLOWS!#REF!</definedName>
    <definedName name="_16____123Graph_ACHART_3" hidden="1">[8]CASHFLOWS!#REF!</definedName>
    <definedName name="_18____123Graph_ACHART_4" localSheetId="4" hidden="1">[8]CASHFLOWS!#REF!</definedName>
    <definedName name="_18____123Graph_ACHART_4" localSheetId="7" hidden="1">[8]CASHFLOWS!#REF!</definedName>
    <definedName name="_18____123Graph_ACHART_4" localSheetId="10" hidden="1">[8]CASHFLOWS!#REF!</definedName>
    <definedName name="_18____123Graph_ACHART_4" localSheetId="19" hidden="1">[8]CASHFLOWS!#REF!</definedName>
    <definedName name="_18____123Graph_ACHART_4" localSheetId="5" hidden="1">[8]CASHFLOWS!#REF!</definedName>
    <definedName name="_18____123Graph_ACHART_4" localSheetId="11" hidden="1">[8]CASHFLOWS!#REF!</definedName>
    <definedName name="_18____123Graph_ACHART_4" localSheetId="8" hidden="1">[8]CASHFLOWS!#REF!</definedName>
    <definedName name="_18____123Graph_ACHART_4" localSheetId="20" hidden="1">[8]CASHFLOWS!#REF!</definedName>
    <definedName name="_18____123Graph_ACHART_4" localSheetId="21" hidden="1">[8]CASHFLOWS!#REF!</definedName>
    <definedName name="_18____123Graph_ACHART_4" localSheetId="22" hidden="1">[8]CASHFLOWS!#REF!</definedName>
    <definedName name="_18____123Graph_ACHART_4" localSheetId="3" hidden="1">[8]CASHFLOWS!#REF!</definedName>
    <definedName name="_18____123Graph_ACHART_4" localSheetId="18" hidden="1">[8]CASHFLOWS!#REF!</definedName>
    <definedName name="_18____123Graph_ACHART_4" localSheetId="9" hidden="1">[8]CASHFLOWS!#REF!</definedName>
    <definedName name="_18____123Graph_ACHART_4" localSheetId="6" hidden="1">[8]CASHFLOWS!#REF!</definedName>
    <definedName name="_18____123Graph_ACHART_4" localSheetId="23" hidden="1">[8]CASHFLOWS!#REF!</definedName>
    <definedName name="_18____123Graph_ACHART_4" localSheetId="24" hidden="1">[8]CASHFLOWS!#REF!</definedName>
    <definedName name="_18____123Graph_ACHART_4" hidden="1">[8]CASHFLOWS!#REF!</definedName>
    <definedName name="_2__123Graph_AChart_1Q" localSheetId="4" hidden="1">#REF!</definedName>
    <definedName name="_2__123Graph_AChart_1Q" localSheetId="7" hidden="1">#REF!</definedName>
    <definedName name="_2__123Graph_AChart_1Q" localSheetId="10" hidden="1">#REF!</definedName>
    <definedName name="_2__123Graph_AChart_1Q" localSheetId="13" hidden="1">#REF!</definedName>
    <definedName name="_2__123Graph_AChart_1Q" localSheetId="19" hidden="1">#REF!</definedName>
    <definedName name="_2__123Graph_AChart_1Q" localSheetId="5" hidden="1">#REF!</definedName>
    <definedName name="_2__123Graph_AChart_1Q" localSheetId="11" hidden="1">#REF!</definedName>
    <definedName name="_2__123Graph_AChart_1Q" localSheetId="8" hidden="1">#REF!</definedName>
    <definedName name="_2__123Graph_AChart_1Q" localSheetId="14" hidden="1">#REF!</definedName>
    <definedName name="_2__123Graph_AChart_1Q" localSheetId="20" hidden="1">#REF!</definedName>
    <definedName name="_2__123Graph_AChart_1Q" localSheetId="21" hidden="1">#REF!</definedName>
    <definedName name="_2__123Graph_AChart_1Q" localSheetId="22" hidden="1">#REF!</definedName>
    <definedName name="_2__123Graph_AChart_1Q" localSheetId="3" hidden="1">#REF!</definedName>
    <definedName name="_2__123Graph_AChart_1Q" localSheetId="12" hidden="1">#REF!</definedName>
    <definedName name="_2__123Graph_AChart_1Q" localSheetId="18" hidden="1">#REF!</definedName>
    <definedName name="_2__123Graph_AChart_1Q" localSheetId="9" hidden="1">#REF!</definedName>
    <definedName name="_2__123Graph_AChart_1Q" localSheetId="6" hidden="1">#REF!</definedName>
    <definedName name="_2__123Graph_AChart_1Q" localSheetId="23" hidden="1">#REF!</definedName>
    <definedName name="_2__123Graph_AChart_1Q" localSheetId="24" hidden="1">#REF!</definedName>
    <definedName name="_2__123Graph_AChart_1Q" hidden="1">#REF!</definedName>
    <definedName name="_2__123Graph_ACHART_3" localSheetId="4" hidden="1">[9]CASHFLOWS!#REF!</definedName>
    <definedName name="_2__123Graph_ACHART_3" localSheetId="7" hidden="1">[9]CASHFLOWS!#REF!</definedName>
    <definedName name="_2__123Graph_ACHART_3" localSheetId="10" hidden="1">[9]CASHFLOWS!#REF!</definedName>
    <definedName name="_2__123Graph_ACHART_3" localSheetId="13" hidden="1">[9]CASHFLOWS!#REF!</definedName>
    <definedName name="_2__123Graph_ACHART_3" localSheetId="19" hidden="1">[9]CASHFLOWS!#REF!</definedName>
    <definedName name="_2__123Graph_ACHART_3" localSheetId="5" hidden="1">[9]CASHFLOWS!#REF!</definedName>
    <definedName name="_2__123Graph_ACHART_3" localSheetId="11" hidden="1">[9]CASHFLOWS!#REF!</definedName>
    <definedName name="_2__123Graph_ACHART_3" localSheetId="8" hidden="1">[9]CASHFLOWS!#REF!</definedName>
    <definedName name="_2__123Graph_ACHART_3" localSheetId="14" hidden="1">[9]CASHFLOWS!#REF!</definedName>
    <definedName name="_2__123Graph_ACHART_3" localSheetId="20" hidden="1">[9]CASHFLOWS!#REF!</definedName>
    <definedName name="_2__123Graph_ACHART_3" localSheetId="21" hidden="1">[9]CASHFLOWS!#REF!</definedName>
    <definedName name="_2__123Graph_ACHART_3" localSheetId="22" hidden="1">[9]CASHFLOWS!#REF!</definedName>
    <definedName name="_2__123Graph_ACHART_3" localSheetId="3" hidden="1">[9]CASHFLOWS!#REF!</definedName>
    <definedName name="_2__123Graph_ACHART_3" localSheetId="12" hidden="1">[9]CASHFLOWS!#REF!</definedName>
    <definedName name="_2__123Graph_ACHART_3" localSheetId="18" hidden="1">[9]CASHFLOWS!#REF!</definedName>
    <definedName name="_2__123Graph_ACHART_3" localSheetId="9" hidden="1">[9]CASHFLOWS!#REF!</definedName>
    <definedName name="_2__123Graph_ACHART_3" localSheetId="6" hidden="1">[9]CASHFLOWS!#REF!</definedName>
    <definedName name="_2__123Graph_ACHART_3" localSheetId="23" hidden="1">[9]CASHFLOWS!#REF!</definedName>
    <definedName name="_2__123Graph_ACHART_3" localSheetId="24" hidden="1">[9]CASHFLOWS!#REF!</definedName>
    <definedName name="_2__123Graph_ACHART_3" hidden="1">[9]CASHFLOWS!#REF!</definedName>
    <definedName name="_2__123Graph_ACHART_4" localSheetId="4" hidden="1">[7]CASHFLOWS!#REF!</definedName>
    <definedName name="_2__123Graph_ACHART_4" localSheetId="7" hidden="1">[7]CASHFLOWS!#REF!</definedName>
    <definedName name="_2__123Graph_ACHART_4" localSheetId="10" hidden="1">[7]CASHFLOWS!#REF!</definedName>
    <definedName name="_2__123Graph_ACHART_4" localSheetId="19" hidden="1">[7]CASHFLOWS!#REF!</definedName>
    <definedName name="_2__123Graph_ACHART_4" localSheetId="5" hidden="1">[7]CASHFLOWS!#REF!</definedName>
    <definedName name="_2__123Graph_ACHART_4" localSheetId="11" hidden="1">[7]CASHFLOWS!#REF!</definedName>
    <definedName name="_2__123Graph_ACHART_4" localSheetId="8" hidden="1">[7]CASHFLOWS!#REF!</definedName>
    <definedName name="_2__123Graph_ACHART_4" localSheetId="20" hidden="1">[7]CASHFLOWS!#REF!</definedName>
    <definedName name="_2__123Graph_ACHART_4" localSheetId="21" hidden="1">[7]CASHFLOWS!#REF!</definedName>
    <definedName name="_2__123Graph_ACHART_4" localSheetId="22" hidden="1">[7]CASHFLOWS!#REF!</definedName>
    <definedName name="_2__123Graph_ACHART_4" localSheetId="3" hidden="1">[7]CASHFLOWS!#REF!</definedName>
    <definedName name="_2__123Graph_ACHART_4" localSheetId="18" hidden="1">[7]CASHFLOWS!#REF!</definedName>
    <definedName name="_2__123Graph_ACHART_4" localSheetId="9" hidden="1">[7]CASHFLOWS!#REF!</definedName>
    <definedName name="_2__123Graph_ACHART_4" localSheetId="6" hidden="1">[7]CASHFLOWS!#REF!</definedName>
    <definedName name="_2__123Graph_ACHART_4" localSheetId="23" hidden="1">[7]CASHFLOWS!#REF!</definedName>
    <definedName name="_2__123Graph_ACHART_4" localSheetId="24" hidden="1">[7]CASHFLOWS!#REF!</definedName>
    <definedName name="_2__123Graph_ACHART_4" hidden="1">[7]CASHFLOWS!#REF!</definedName>
    <definedName name="_2__123Graph_CF_B" hidden="1">[1]ROY!$D$314:$O$314</definedName>
    <definedName name="_20____123Graph_BCHART_3" localSheetId="4" hidden="1">[8]CASHFLOWS!#REF!</definedName>
    <definedName name="_20____123Graph_BCHART_3" localSheetId="7" hidden="1">[8]CASHFLOWS!#REF!</definedName>
    <definedName name="_20____123Graph_BCHART_3" localSheetId="10" hidden="1">[8]CASHFLOWS!#REF!</definedName>
    <definedName name="_20____123Graph_BCHART_3" localSheetId="13" hidden="1">[8]CASHFLOWS!#REF!</definedName>
    <definedName name="_20____123Graph_BCHART_3" localSheetId="19" hidden="1">[8]CASHFLOWS!#REF!</definedName>
    <definedName name="_20____123Graph_BCHART_3" localSheetId="5" hidden="1">[8]CASHFLOWS!#REF!</definedName>
    <definedName name="_20____123Graph_BCHART_3" localSheetId="11" hidden="1">[8]CASHFLOWS!#REF!</definedName>
    <definedName name="_20____123Graph_BCHART_3" localSheetId="8" hidden="1">[8]CASHFLOWS!#REF!</definedName>
    <definedName name="_20____123Graph_BCHART_3" localSheetId="14" hidden="1">[8]CASHFLOWS!#REF!</definedName>
    <definedName name="_20____123Graph_BCHART_3" localSheetId="20" hidden="1">[8]CASHFLOWS!#REF!</definedName>
    <definedName name="_20____123Graph_BCHART_3" localSheetId="21" hidden="1">[8]CASHFLOWS!#REF!</definedName>
    <definedName name="_20____123Graph_BCHART_3" localSheetId="22" hidden="1">[8]CASHFLOWS!#REF!</definedName>
    <definedName name="_20____123Graph_BCHART_3" localSheetId="3" hidden="1">[8]CASHFLOWS!#REF!</definedName>
    <definedName name="_20____123Graph_BCHART_3" localSheetId="12" hidden="1">[8]CASHFLOWS!#REF!</definedName>
    <definedName name="_20____123Graph_BCHART_3" localSheetId="18" hidden="1">[8]CASHFLOWS!#REF!</definedName>
    <definedName name="_20____123Graph_BCHART_3" localSheetId="9" hidden="1">[8]CASHFLOWS!#REF!</definedName>
    <definedName name="_20____123Graph_BCHART_3" localSheetId="6" hidden="1">[8]CASHFLOWS!#REF!</definedName>
    <definedName name="_20____123Graph_BCHART_3" localSheetId="23" hidden="1">[8]CASHFLOWS!#REF!</definedName>
    <definedName name="_20____123Graph_BCHART_3" localSheetId="24" hidden="1">[8]CASHFLOWS!#REF!</definedName>
    <definedName name="_20____123Graph_BCHART_3" hidden="1">[8]CASHFLOWS!#REF!</definedName>
    <definedName name="_22____123Graph_BCHART_4" localSheetId="4" hidden="1">[8]CASHFLOWS!#REF!</definedName>
    <definedName name="_22____123Graph_BCHART_4" localSheetId="7" hidden="1">[8]CASHFLOWS!#REF!</definedName>
    <definedName name="_22____123Graph_BCHART_4" localSheetId="10" hidden="1">[8]CASHFLOWS!#REF!</definedName>
    <definedName name="_22____123Graph_BCHART_4" localSheetId="13" hidden="1">[8]CASHFLOWS!#REF!</definedName>
    <definedName name="_22____123Graph_BCHART_4" localSheetId="19" hidden="1">[8]CASHFLOWS!#REF!</definedName>
    <definedName name="_22____123Graph_BCHART_4" localSheetId="5" hidden="1">[8]CASHFLOWS!#REF!</definedName>
    <definedName name="_22____123Graph_BCHART_4" localSheetId="11" hidden="1">[8]CASHFLOWS!#REF!</definedName>
    <definedName name="_22____123Graph_BCHART_4" localSheetId="8" hidden="1">[8]CASHFLOWS!#REF!</definedName>
    <definedName name="_22____123Graph_BCHART_4" localSheetId="14" hidden="1">[8]CASHFLOWS!#REF!</definedName>
    <definedName name="_22____123Graph_BCHART_4" localSheetId="20" hidden="1">[8]CASHFLOWS!#REF!</definedName>
    <definedName name="_22____123Graph_BCHART_4" localSheetId="21" hidden="1">[8]CASHFLOWS!#REF!</definedName>
    <definedName name="_22____123Graph_BCHART_4" localSheetId="22" hidden="1">[8]CASHFLOWS!#REF!</definedName>
    <definedName name="_22____123Graph_BCHART_4" localSheetId="3" hidden="1">[8]CASHFLOWS!#REF!</definedName>
    <definedName name="_22____123Graph_BCHART_4" localSheetId="12" hidden="1">[8]CASHFLOWS!#REF!</definedName>
    <definedName name="_22____123Graph_BCHART_4" localSheetId="18" hidden="1">[8]CASHFLOWS!#REF!</definedName>
    <definedName name="_22____123Graph_BCHART_4" localSheetId="9" hidden="1">[8]CASHFLOWS!#REF!</definedName>
    <definedName name="_22____123Graph_BCHART_4" localSheetId="6" hidden="1">[8]CASHFLOWS!#REF!</definedName>
    <definedName name="_22____123Graph_BCHART_4" localSheetId="23" hidden="1">[8]CASHFLOWS!#REF!</definedName>
    <definedName name="_22____123Graph_BCHART_4" localSheetId="24" hidden="1">[8]CASHFLOWS!#REF!</definedName>
    <definedName name="_22____123Graph_BCHART_4" hidden="1">[8]CASHFLOWS!#REF!</definedName>
    <definedName name="_23____123Graph_XCHART_3" hidden="1">[8]CASHFLOWS!$B$15:$B$29</definedName>
    <definedName name="_24____123Graph_XCHART_4" hidden="1">[8]CASHFLOWS!$B$15:$B$29</definedName>
    <definedName name="_26___123Graph_ACHART_3" localSheetId="4" hidden="1">[8]CASHFLOWS!#REF!</definedName>
    <definedName name="_26___123Graph_ACHART_3" localSheetId="7" hidden="1">[8]CASHFLOWS!#REF!</definedName>
    <definedName name="_26___123Graph_ACHART_3" localSheetId="10" hidden="1">[8]CASHFLOWS!#REF!</definedName>
    <definedName name="_26___123Graph_ACHART_3" localSheetId="13" hidden="1">[8]CASHFLOWS!#REF!</definedName>
    <definedName name="_26___123Graph_ACHART_3" localSheetId="19" hidden="1">[8]CASHFLOWS!#REF!</definedName>
    <definedName name="_26___123Graph_ACHART_3" localSheetId="5" hidden="1">[8]CASHFLOWS!#REF!</definedName>
    <definedName name="_26___123Graph_ACHART_3" localSheetId="11" hidden="1">[8]CASHFLOWS!#REF!</definedName>
    <definedName name="_26___123Graph_ACHART_3" localSheetId="8" hidden="1">[8]CASHFLOWS!#REF!</definedName>
    <definedName name="_26___123Graph_ACHART_3" localSheetId="14" hidden="1">[8]CASHFLOWS!#REF!</definedName>
    <definedName name="_26___123Graph_ACHART_3" localSheetId="20" hidden="1">[8]CASHFLOWS!#REF!</definedName>
    <definedName name="_26___123Graph_ACHART_3" localSheetId="21" hidden="1">[8]CASHFLOWS!#REF!</definedName>
    <definedName name="_26___123Graph_ACHART_3" localSheetId="22" hidden="1">[8]CASHFLOWS!#REF!</definedName>
    <definedName name="_26___123Graph_ACHART_3" localSheetId="3" hidden="1">[8]CASHFLOWS!#REF!</definedName>
    <definedName name="_26___123Graph_ACHART_3" localSheetId="12" hidden="1">[8]CASHFLOWS!#REF!</definedName>
    <definedName name="_26___123Graph_ACHART_3" localSheetId="18" hidden="1">[8]CASHFLOWS!#REF!</definedName>
    <definedName name="_26___123Graph_ACHART_3" localSheetId="9" hidden="1">[8]CASHFLOWS!#REF!</definedName>
    <definedName name="_26___123Graph_ACHART_3" localSheetId="6" hidden="1">[8]CASHFLOWS!#REF!</definedName>
    <definedName name="_26___123Graph_ACHART_3" localSheetId="23" hidden="1">[8]CASHFLOWS!#REF!</definedName>
    <definedName name="_26___123Graph_ACHART_3" localSheetId="24" hidden="1">[8]CASHFLOWS!#REF!</definedName>
    <definedName name="_26___123Graph_ACHART_3" hidden="1">[8]CASHFLOWS!#REF!</definedName>
    <definedName name="_28___123Graph_ACHART_4" localSheetId="4" hidden="1">[8]CASHFLOWS!#REF!</definedName>
    <definedName name="_28___123Graph_ACHART_4" localSheetId="7" hidden="1">[8]CASHFLOWS!#REF!</definedName>
    <definedName name="_28___123Graph_ACHART_4" localSheetId="10" hidden="1">[8]CASHFLOWS!#REF!</definedName>
    <definedName name="_28___123Graph_ACHART_4" localSheetId="13" hidden="1">[8]CASHFLOWS!#REF!</definedName>
    <definedName name="_28___123Graph_ACHART_4" localSheetId="19" hidden="1">[8]CASHFLOWS!#REF!</definedName>
    <definedName name="_28___123Graph_ACHART_4" localSheetId="5" hidden="1">[8]CASHFLOWS!#REF!</definedName>
    <definedName name="_28___123Graph_ACHART_4" localSheetId="11" hidden="1">[8]CASHFLOWS!#REF!</definedName>
    <definedName name="_28___123Graph_ACHART_4" localSheetId="8" hidden="1">[8]CASHFLOWS!#REF!</definedName>
    <definedName name="_28___123Graph_ACHART_4" localSheetId="14" hidden="1">[8]CASHFLOWS!#REF!</definedName>
    <definedName name="_28___123Graph_ACHART_4" localSheetId="20" hidden="1">[8]CASHFLOWS!#REF!</definedName>
    <definedName name="_28___123Graph_ACHART_4" localSheetId="21" hidden="1">[8]CASHFLOWS!#REF!</definedName>
    <definedName name="_28___123Graph_ACHART_4" localSheetId="22" hidden="1">[8]CASHFLOWS!#REF!</definedName>
    <definedName name="_28___123Graph_ACHART_4" localSheetId="3" hidden="1">[8]CASHFLOWS!#REF!</definedName>
    <definedName name="_28___123Graph_ACHART_4" localSheetId="12" hidden="1">[8]CASHFLOWS!#REF!</definedName>
    <definedName name="_28___123Graph_ACHART_4" localSheetId="18" hidden="1">[8]CASHFLOWS!#REF!</definedName>
    <definedName name="_28___123Graph_ACHART_4" localSheetId="9" hidden="1">[8]CASHFLOWS!#REF!</definedName>
    <definedName name="_28___123Graph_ACHART_4" localSheetId="6" hidden="1">[8]CASHFLOWS!#REF!</definedName>
    <definedName name="_28___123Graph_ACHART_4" localSheetId="23" hidden="1">[8]CASHFLOWS!#REF!</definedName>
    <definedName name="_28___123Graph_ACHART_4" localSheetId="24" hidden="1">[8]CASHFLOWS!#REF!</definedName>
    <definedName name="_28___123Graph_ACHART_4" hidden="1">[8]CASHFLOWS!#REF!</definedName>
    <definedName name="_3__123Graph_BChart_1Q" localSheetId="4" hidden="1">#REF!</definedName>
    <definedName name="_3__123Graph_BChart_1Q" localSheetId="7" hidden="1">#REF!</definedName>
    <definedName name="_3__123Graph_BChart_1Q" localSheetId="10" hidden="1">#REF!</definedName>
    <definedName name="_3__123Graph_BChart_1Q" localSheetId="13" hidden="1">#REF!</definedName>
    <definedName name="_3__123Graph_BChart_1Q" localSheetId="19" hidden="1">#REF!</definedName>
    <definedName name="_3__123Graph_BChart_1Q" localSheetId="5" hidden="1">#REF!</definedName>
    <definedName name="_3__123Graph_BChart_1Q" localSheetId="11" hidden="1">#REF!</definedName>
    <definedName name="_3__123Graph_BChart_1Q" localSheetId="8" hidden="1">#REF!</definedName>
    <definedName name="_3__123Graph_BChart_1Q" localSheetId="14" hidden="1">#REF!</definedName>
    <definedName name="_3__123Graph_BChart_1Q" localSheetId="20" hidden="1">#REF!</definedName>
    <definedName name="_3__123Graph_BChart_1Q" localSheetId="21" hidden="1">#REF!</definedName>
    <definedName name="_3__123Graph_BChart_1Q" localSheetId="22" hidden="1">#REF!</definedName>
    <definedName name="_3__123Graph_BChart_1Q" localSheetId="3" hidden="1">#REF!</definedName>
    <definedName name="_3__123Graph_BChart_1Q" localSheetId="12" hidden="1">#REF!</definedName>
    <definedName name="_3__123Graph_BChart_1Q" localSheetId="18" hidden="1">#REF!</definedName>
    <definedName name="_3__123Graph_BChart_1Q" localSheetId="9" hidden="1">#REF!</definedName>
    <definedName name="_3__123Graph_BChart_1Q" localSheetId="6" hidden="1">#REF!</definedName>
    <definedName name="_3__123Graph_BChart_1Q" localSheetId="23" hidden="1">#REF!</definedName>
    <definedName name="_3__123Graph_BChart_1Q" localSheetId="24" hidden="1">#REF!</definedName>
    <definedName name="_3__123Graph_BChart_1Q" hidden="1">#REF!</definedName>
    <definedName name="_3__123Graph_BCHART_3" localSheetId="4" hidden="1">[7]CASHFLOWS!#REF!</definedName>
    <definedName name="_3__123Graph_BCHART_3" localSheetId="7" hidden="1">[7]CASHFLOWS!#REF!</definedName>
    <definedName name="_3__123Graph_BCHART_3" localSheetId="10" hidden="1">[7]CASHFLOWS!#REF!</definedName>
    <definedName name="_3__123Graph_BCHART_3" localSheetId="13" hidden="1">[7]CASHFLOWS!#REF!</definedName>
    <definedName name="_3__123Graph_BCHART_3" localSheetId="19" hidden="1">[7]CASHFLOWS!#REF!</definedName>
    <definedName name="_3__123Graph_BCHART_3" localSheetId="5" hidden="1">[7]CASHFLOWS!#REF!</definedName>
    <definedName name="_3__123Graph_BCHART_3" localSheetId="11" hidden="1">[7]CASHFLOWS!#REF!</definedName>
    <definedName name="_3__123Graph_BCHART_3" localSheetId="8" hidden="1">[7]CASHFLOWS!#REF!</definedName>
    <definedName name="_3__123Graph_BCHART_3" localSheetId="14" hidden="1">[7]CASHFLOWS!#REF!</definedName>
    <definedName name="_3__123Graph_BCHART_3" localSheetId="20" hidden="1">[7]CASHFLOWS!#REF!</definedName>
    <definedName name="_3__123Graph_BCHART_3" localSheetId="21" hidden="1">[7]CASHFLOWS!#REF!</definedName>
    <definedName name="_3__123Graph_BCHART_3" localSheetId="22" hidden="1">[7]CASHFLOWS!#REF!</definedName>
    <definedName name="_3__123Graph_BCHART_3" localSheetId="3" hidden="1">[7]CASHFLOWS!#REF!</definedName>
    <definedName name="_3__123Graph_BCHART_3" localSheetId="12" hidden="1">[7]CASHFLOWS!#REF!</definedName>
    <definedName name="_3__123Graph_BCHART_3" localSheetId="18" hidden="1">[7]CASHFLOWS!#REF!</definedName>
    <definedName name="_3__123Graph_BCHART_3" localSheetId="9" hidden="1">[7]CASHFLOWS!#REF!</definedName>
    <definedName name="_3__123Graph_BCHART_3" localSheetId="6" hidden="1">[7]CASHFLOWS!#REF!</definedName>
    <definedName name="_3__123Graph_BCHART_3" localSheetId="23" hidden="1">[7]CASHFLOWS!#REF!</definedName>
    <definedName name="_3__123Graph_BCHART_3" localSheetId="24" hidden="1">[7]CASHFLOWS!#REF!</definedName>
    <definedName name="_3__123Graph_BCHART_3" hidden="1">[7]CASHFLOWS!#REF!</definedName>
    <definedName name="_3__123Graph_EF_B" hidden="1">[1]ROY!$D$315:$O$315</definedName>
    <definedName name="_30___123Graph_BCHART_3" localSheetId="4" hidden="1">[8]CASHFLOWS!#REF!</definedName>
    <definedName name="_30___123Graph_BCHART_3" localSheetId="7" hidden="1">[8]CASHFLOWS!#REF!</definedName>
    <definedName name="_30___123Graph_BCHART_3" localSheetId="10" hidden="1">[8]CASHFLOWS!#REF!</definedName>
    <definedName name="_30___123Graph_BCHART_3" localSheetId="13" hidden="1">[8]CASHFLOWS!#REF!</definedName>
    <definedName name="_30___123Graph_BCHART_3" localSheetId="19" hidden="1">[8]CASHFLOWS!#REF!</definedName>
    <definedName name="_30___123Graph_BCHART_3" localSheetId="5" hidden="1">[8]CASHFLOWS!#REF!</definedName>
    <definedName name="_30___123Graph_BCHART_3" localSheetId="11" hidden="1">[8]CASHFLOWS!#REF!</definedName>
    <definedName name="_30___123Graph_BCHART_3" localSheetId="8" hidden="1">[8]CASHFLOWS!#REF!</definedName>
    <definedName name="_30___123Graph_BCHART_3" localSheetId="14" hidden="1">[8]CASHFLOWS!#REF!</definedName>
    <definedName name="_30___123Graph_BCHART_3" localSheetId="20" hidden="1">[8]CASHFLOWS!#REF!</definedName>
    <definedName name="_30___123Graph_BCHART_3" localSheetId="21" hidden="1">[8]CASHFLOWS!#REF!</definedName>
    <definedName name="_30___123Graph_BCHART_3" localSheetId="22" hidden="1">[8]CASHFLOWS!#REF!</definedName>
    <definedName name="_30___123Graph_BCHART_3" localSheetId="3" hidden="1">[8]CASHFLOWS!#REF!</definedName>
    <definedName name="_30___123Graph_BCHART_3" localSheetId="12" hidden="1">[8]CASHFLOWS!#REF!</definedName>
    <definedName name="_30___123Graph_BCHART_3" localSheetId="18" hidden="1">[8]CASHFLOWS!#REF!</definedName>
    <definedName name="_30___123Graph_BCHART_3" localSheetId="9" hidden="1">[8]CASHFLOWS!#REF!</definedName>
    <definedName name="_30___123Graph_BCHART_3" localSheetId="6" hidden="1">[8]CASHFLOWS!#REF!</definedName>
    <definedName name="_30___123Graph_BCHART_3" localSheetId="23" hidden="1">[8]CASHFLOWS!#REF!</definedName>
    <definedName name="_30___123Graph_BCHART_3" localSheetId="24" hidden="1">[8]CASHFLOWS!#REF!</definedName>
    <definedName name="_30___123Graph_BCHART_3" hidden="1">[8]CASHFLOWS!#REF!</definedName>
    <definedName name="_32___123Graph_BCHART_4" localSheetId="4" hidden="1">[8]CASHFLOWS!#REF!</definedName>
    <definedName name="_32___123Graph_BCHART_4" localSheetId="7" hidden="1">[8]CASHFLOWS!#REF!</definedName>
    <definedName name="_32___123Graph_BCHART_4" localSheetId="10" hidden="1">[8]CASHFLOWS!#REF!</definedName>
    <definedName name="_32___123Graph_BCHART_4" localSheetId="13" hidden="1">[8]CASHFLOWS!#REF!</definedName>
    <definedName name="_32___123Graph_BCHART_4" localSheetId="19" hidden="1">[8]CASHFLOWS!#REF!</definedName>
    <definedName name="_32___123Graph_BCHART_4" localSheetId="5" hidden="1">[8]CASHFLOWS!#REF!</definedName>
    <definedName name="_32___123Graph_BCHART_4" localSheetId="11" hidden="1">[8]CASHFLOWS!#REF!</definedName>
    <definedName name="_32___123Graph_BCHART_4" localSheetId="8" hidden="1">[8]CASHFLOWS!#REF!</definedName>
    <definedName name="_32___123Graph_BCHART_4" localSheetId="14" hidden="1">[8]CASHFLOWS!#REF!</definedName>
    <definedName name="_32___123Graph_BCHART_4" localSheetId="20" hidden="1">[8]CASHFLOWS!#REF!</definedName>
    <definedName name="_32___123Graph_BCHART_4" localSheetId="21" hidden="1">[8]CASHFLOWS!#REF!</definedName>
    <definedName name="_32___123Graph_BCHART_4" localSheetId="22" hidden="1">[8]CASHFLOWS!#REF!</definedName>
    <definedName name="_32___123Graph_BCHART_4" localSheetId="3" hidden="1">[8]CASHFLOWS!#REF!</definedName>
    <definedName name="_32___123Graph_BCHART_4" localSheetId="12" hidden="1">[8]CASHFLOWS!#REF!</definedName>
    <definedName name="_32___123Graph_BCHART_4" localSheetId="18" hidden="1">[8]CASHFLOWS!#REF!</definedName>
    <definedName name="_32___123Graph_BCHART_4" localSheetId="9" hidden="1">[8]CASHFLOWS!#REF!</definedName>
    <definedName name="_32___123Graph_BCHART_4" localSheetId="6" hidden="1">[8]CASHFLOWS!#REF!</definedName>
    <definedName name="_32___123Graph_BCHART_4" localSheetId="23" hidden="1">[8]CASHFLOWS!#REF!</definedName>
    <definedName name="_32___123Graph_BCHART_4" localSheetId="24" hidden="1">[8]CASHFLOWS!#REF!</definedName>
    <definedName name="_32___123Graph_BCHART_4" hidden="1">[8]CASHFLOWS!#REF!</definedName>
    <definedName name="_33___123Graph_XCHART_3" hidden="1">[8]CASHFLOWS!$B$15:$B$29</definedName>
    <definedName name="_34___123Graph_XCHART_4" hidden="1">[8]CASHFLOWS!$B$15:$B$29</definedName>
    <definedName name="_36__123Graph_ACHART_3" localSheetId="4" hidden="1">[8]CASHFLOWS!#REF!</definedName>
    <definedName name="_36__123Graph_ACHART_3" localSheetId="7" hidden="1">[8]CASHFLOWS!#REF!</definedName>
    <definedName name="_36__123Graph_ACHART_3" localSheetId="10" hidden="1">[8]CASHFLOWS!#REF!</definedName>
    <definedName name="_36__123Graph_ACHART_3" localSheetId="13" hidden="1">[8]CASHFLOWS!#REF!</definedName>
    <definedName name="_36__123Graph_ACHART_3" localSheetId="19" hidden="1">[8]CASHFLOWS!#REF!</definedName>
    <definedName name="_36__123Graph_ACHART_3" localSheetId="5" hidden="1">[8]CASHFLOWS!#REF!</definedName>
    <definedName name="_36__123Graph_ACHART_3" localSheetId="11" hidden="1">[8]CASHFLOWS!#REF!</definedName>
    <definedName name="_36__123Graph_ACHART_3" localSheetId="8" hidden="1">[8]CASHFLOWS!#REF!</definedName>
    <definedName name="_36__123Graph_ACHART_3" localSheetId="14" hidden="1">[8]CASHFLOWS!#REF!</definedName>
    <definedName name="_36__123Graph_ACHART_3" localSheetId="20" hidden="1">[8]CASHFLOWS!#REF!</definedName>
    <definedName name="_36__123Graph_ACHART_3" localSheetId="21" hidden="1">[8]CASHFLOWS!#REF!</definedName>
    <definedName name="_36__123Graph_ACHART_3" localSheetId="22" hidden="1">[8]CASHFLOWS!#REF!</definedName>
    <definedName name="_36__123Graph_ACHART_3" localSheetId="3" hidden="1">[8]CASHFLOWS!#REF!</definedName>
    <definedName name="_36__123Graph_ACHART_3" localSheetId="12" hidden="1">[8]CASHFLOWS!#REF!</definedName>
    <definedName name="_36__123Graph_ACHART_3" localSheetId="18" hidden="1">[8]CASHFLOWS!#REF!</definedName>
    <definedName name="_36__123Graph_ACHART_3" localSheetId="9" hidden="1">[8]CASHFLOWS!#REF!</definedName>
    <definedName name="_36__123Graph_ACHART_3" localSheetId="6" hidden="1">[8]CASHFLOWS!#REF!</definedName>
    <definedName name="_36__123Graph_ACHART_3" localSheetId="23" hidden="1">[8]CASHFLOWS!#REF!</definedName>
    <definedName name="_36__123Graph_ACHART_3" localSheetId="24" hidden="1">[8]CASHFLOWS!#REF!</definedName>
    <definedName name="_36__123Graph_ACHART_3" hidden="1">[8]CASHFLOWS!#REF!</definedName>
    <definedName name="_38__123Graph_ACHART_4" localSheetId="4" hidden="1">[8]CASHFLOWS!#REF!</definedName>
    <definedName name="_38__123Graph_ACHART_4" localSheetId="7" hidden="1">[8]CASHFLOWS!#REF!</definedName>
    <definedName name="_38__123Graph_ACHART_4" localSheetId="10" hidden="1">[8]CASHFLOWS!#REF!</definedName>
    <definedName name="_38__123Graph_ACHART_4" localSheetId="13" hidden="1">[8]CASHFLOWS!#REF!</definedName>
    <definedName name="_38__123Graph_ACHART_4" localSheetId="19" hidden="1">[8]CASHFLOWS!#REF!</definedName>
    <definedName name="_38__123Graph_ACHART_4" localSheetId="5" hidden="1">[8]CASHFLOWS!#REF!</definedName>
    <definedName name="_38__123Graph_ACHART_4" localSheetId="11" hidden="1">[8]CASHFLOWS!#REF!</definedName>
    <definedName name="_38__123Graph_ACHART_4" localSheetId="8" hidden="1">[8]CASHFLOWS!#REF!</definedName>
    <definedName name="_38__123Graph_ACHART_4" localSheetId="14" hidden="1">[8]CASHFLOWS!#REF!</definedName>
    <definedName name="_38__123Graph_ACHART_4" localSheetId="20" hidden="1">[8]CASHFLOWS!#REF!</definedName>
    <definedName name="_38__123Graph_ACHART_4" localSheetId="21" hidden="1">[8]CASHFLOWS!#REF!</definedName>
    <definedName name="_38__123Graph_ACHART_4" localSheetId="22" hidden="1">[8]CASHFLOWS!#REF!</definedName>
    <definedName name="_38__123Graph_ACHART_4" localSheetId="3" hidden="1">[8]CASHFLOWS!#REF!</definedName>
    <definedName name="_38__123Graph_ACHART_4" localSheetId="12" hidden="1">[8]CASHFLOWS!#REF!</definedName>
    <definedName name="_38__123Graph_ACHART_4" localSheetId="18" hidden="1">[8]CASHFLOWS!#REF!</definedName>
    <definedName name="_38__123Graph_ACHART_4" localSheetId="9" hidden="1">[8]CASHFLOWS!#REF!</definedName>
    <definedName name="_38__123Graph_ACHART_4" localSheetId="6" hidden="1">[8]CASHFLOWS!#REF!</definedName>
    <definedName name="_38__123Graph_ACHART_4" localSheetId="23" hidden="1">[8]CASHFLOWS!#REF!</definedName>
    <definedName name="_38__123Graph_ACHART_4" localSheetId="24" hidden="1">[8]CASHFLOWS!#REF!</definedName>
    <definedName name="_38__123Graph_ACHART_4" hidden="1">[8]CASHFLOWS!#REF!</definedName>
    <definedName name="_4__123Graph_ACHART_4" localSheetId="4" hidden="1">[9]CASHFLOWS!#REF!</definedName>
    <definedName name="_4__123Graph_ACHART_4" localSheetId="7" hidden="1">[9]CASHFLOWS!#REF!</definedName>
    <definedName name="_4__123Graph_ACHART_4" localSheetId="10" hidden="1">[9]CASHFLOWS!#REF!</definedName>
    <definedName name="_4__123Graph_ACHART_4" localSheetId="19" hidden="1">[9]CASHFLOWS!#REF!</definedName>
    <definedName name="_4__123Graph_ACHART_4" localSheetId="5" hidden="1">[9]CASHFLOWS!#REF!</definedName>
    <definedName name="_4__123Graph_ACHART_4" localSheetId="11" hidden="1">[9]CASHFLOWS!#REF!</definedName>
    <definedName name="_4__123Graph_ACHART_4" localSheetId="8" hidden="1">[9]CASHFLOWS!#REF!</definedName>
    <definedName name="_4__123Graph_ACHART_4" localSheetId="20" hidden="1">[9]CASHFLOWS!#REF!</definedName>
    <definedName name="_4__123Graph_ACHART_4" localSheetId="21" hidden="1">[9]CASHFLOWS!#REF!</definedName>
    <definedName name="_4__123Graph_ACHART_4" localSheetId="22" hidden="1">[9]CASHFLOWS!#REF!</definedName>
    <definedName name="_4__123Graph_ACHART_4" localSheetId="3" hidden="1">[9]CASHFLOWS!#REF!</definedName>
    <definedName name="_4__123Graph_ACHART_4" localSheetId="18" hidden="1">[9]CASHFLOWS!#REF!</definedName>
    <definedName name="_4__123Graph_ACHART_4" localSheetId="9" hidden="1">[9]CASHFLOWS!#REF!</definedName>
    <definedName name="_4__123Graph_ACHART_4" localSheetId="6" hidden="1">[9]CASHFLOWS!#REF!</definedName>
    <definedName name="_4__123Graph_ACHART_4" localSheetId="23" hidden="1">[9]CASHFLOWS!#REF!</definedName>
    <definedName name="_4__123Graph_ACHART_4" localSheetId="24" hidden="1">[9]CASHFLOWS!#REF!</definedName>
    <definedName name="_4__123Graph_ACHART_4" hidden="1">[9]CASHFLOWS!#REF!</definedName>
    <definedName name="_4__123Graph_BCHART_4" localSheetId="4" hidden="1">[7]CASHFLOWS!#REF!</definedName>
    <definedName name="_4__123Graph_BCHART_4" localSheetId="7" hidden="1">[7]CASHFLOWS!#REF!</definedName>
    <definedName name="_4__123Graph_BCHART_4" localSheetId="10" hidden="1">[7]CASHFLOWS!#REF!</definedName>
    <definedName name="_4__123Graph_BCHART_4" localSheetId="19" hidden="1">[7]CASHFLOWS!#REF!</definedName>
    <definedName name="_4__123Graph_BCHART_4" localSheetId="5" hidden="1">[7]CASHFLOWS!#REF!</definedName>
    <definedName name="_4__123Graph_BCHART_4" localSheetId="11" hidden="1">[7]CASHFLOWS!#REF!</definedName>
    <definedName name="_4__123Graph_BCHART_4" localSheetId="8" hidden="1">[7]CASHFLOWS!#REF!</definedName>
    <definedName name="_4__123Graph_BCHART_4" localSheetId="20" hidden="1">[7]CASHFLOWS!#REF!</definedName>
    <definedName name="_4__123Graph_BCHART_4" localSheetId="21" hidden="1">[7]CASHFLOWS!#REF!</definedName>
    <definedName name="_4__123Graph_BCHART_4" localSheetId="22" hidden="1">[7]CASHFLOWS!#REF!</definedName>
    <definedName name="_4__123Graph_BCHART_4" localSheetId="3" hidden="1">[7]CASHFLOWS!#REF!</definedName>
    <definedName name="_4__123Graph_BCHART_4" localSheetId="18" hidden="1">[7]CASHFLOWS!#REF!</definedName>
    <definedName name="_4__123Graph_BCHART_4" localSheetId="9" hidden="1">[7]CASHFLOWS!#REF!</definedName>
    <definedName name="_4__123Graph_BCHART_4" localSheetId="6" hidden="1">[7]CASHFLOWS!#REF!</definedName>
    <definedName name="_4__123Graph_BCHART_4" localSheetId="23" hidden="1">[7]CASHFLOWS!#REF!</definedName>
    <definedName name="_4__123Graph_BCHART_4" localSheetId="24" hidden="1">[7]CASHFLOWS!#REF!</definedName>
    <definedName name="_4__123Graph_BCHART_4" hidden="1">[7]CASHFLOWS!#REF!</definedName>
    <definedName name="_4__123Graph_XF_B" hidden="1">[1]ROY!$D$6:$O$6</definedName>
    <definedName name="_40__123Graph_BCHART_3" localSheetId="4" hidden="1">[8]CASHFLOWS!#REF!</definedName>
    <definedName name="_40__123Graph_BCHART_3" localSheetId="7" hidden="1">[8]CASHFLOWS!#REF!</definedName>
    <definedName name="_40__123Graph_BCHART_3" localSheetId="10" hidden="1">[8]CASHFLOWS!#REF!</definedName>
    <definedName name="_40__123Graph_BCHART_3" localSheetId="13" hidden="1">[8]CASHFLOWS!#REF!</definedName>
    <definedName name="_40__123Graph_BCHART_3" localSheetId="19" hidden="1">[8]CASHFLOWS!#REF!</definedName>
    <definedName name="_40__123Graph_BCHART_3" localSheetId="5" hidden="1">[8]CASHFLOWS!#REF!</definedName>
    <definedName name="_40__123Graph_BCHART_3" localSheetId="11" hidden="1">[8]CASHFLOWS!#REF!</definedName>
    <definedName name="_40__123Graph_BCHART_3" localSheetId="8" hidden="1">[8]CASHFLOWS!#REF!</definedName>
    <definedName name="_40__123Graph_BCHART_3" localSheetId="14" hidden="1">[8]CASHFLOWS!#REF!</definedName>
    <definedName name="_40__123Graph_BCHART_3" localSheetId="20" hidden="1">[8]CASHFLOWS!#REF!</definedName>
    <definedName name="_40__123Graph_BCHART_3" localSheetId="21" hidden="1">[8]CASHFLOWS!#REF!</definedName>
    <definedName name="_40__123Graph_BCHART_3" localSheetId="22" hidden="1">[8]CASHFLOWS!#REF!</definedName>
    <definedName name="_40__123Graph_BCHART_3" localSheetId="3" hidden="1">[8]CASHFLOWS!#REF!</definedName>
    <definedName name="_40__123Graph_BCHART_3" localSheetId="12" hidden="1">[8]CASHFLOWS!#REF!</definedName>
    <definedName name="_40__123Graph_BCHART_3" localSheetId="18" hidden="1">[8]CASHFLOWS!#REF!</definedName>
    <definedName name="_40__123Graph_BCHART_3" localSheetId="9" hidden="1">[8]CASHFLOWS!#REF!</definedName>
    <definedName name="_40__123Graph_BCHART_3" localSheetId="6" hidden="1">[8]CASHFLOWS!#REF!</definedName>
    <definedName name="_40__123Graph_BCHART_3" localSheetId="23" hidden="1">[8]CASHFLOWS!#REF!</definedName>
    <definedName name="_40__123Graph_BCHART_3" localSheetId="24" hidden="1">[8]CASHFLOWS!#REF!</definedName>
    <definedName name="_40__123Graph_BCHART_3" hidden="1">[8]CASHFLOWS!#REF!</definedName>
    <definedName name="_42__123Graph_BCHART_4" localSheetId="4" hidden="1">[8]CASHFLOWS!#REF!</definedName>
    <definedName name="_42__123Graph_BCHART_4" localSheetId="7" hidden="1">[8]CASHFLOWS!#REF!</definedName>
    <definedName name="_42__123Graph_BCHART_4" localSheetId="10" hidden="1">[8]CASHFLOWS!#REF!</definedName>
    <definedName name="_42__123Graph_BCHART_4" localSheetId="13" hidden="1">[8]CASHFLOWS!#REF!</definedName>
    <definedName name="_42__123Graph_BCHART_4" localSheetId="19" hidden="1">[8]CASHFLOWS!#REF!</definedName>
    <definedName name="_42__123Graph_BCHART_4" localSheetId="5" hidden="1">[8]CASHFLOWS!#REF!</definedName>
    <definedName name="_42__123Graph_BCHART_4" localSheetId="11" hidden="1">[8]CASHFLOWS!#REF!</definedName>
    <definedName name="_42__123Graph_BCHART_4" localSheetId="8" hidden="1">[8]CASHFLOWS!#REF!</definedName>
    <definedName name="_42__123Graph_BCHART_4" localSheetId="14" hidden="1">[8]CASHFLOWS!#REF!</definedName>
    <definedName name="_42__123Graph_BCHART_4" localSheetId="20" hidden="1">[8]CASHFLOWS!#REF!</definedName>
    <definedName name="_42__123Graph_BCHART_4" localSheetId="21" hidden="1">[8]CASHFLOWS!#REF!</definedName>
    <definedName name="_42__123Graph_BCHART_4" localSheetId="22" hidden="1">[8]CASHFLOWS!#REF!</definedName>
    <definedName name="_42__123Graph_BCHART_4" localSheetId="3" hidden="1">[8]CASHFLOWS!#REF!</definedName>
    <definedName name="_42__123Graph_BCHART_4" localSheetId="12" hidden="1">[8]CASHFLOWS!#REF!</definedName>
    <definedName name="_42__123Graph_BCHART_4" localSheetId="18" hidden="1">[8]CASHFLOWS!#REF!</definedName>
    <definedName name="_42__123Graph_BCHART_4" localSheetId="9" hidden="1">[8]CASHFLOWS!#REF!</definedName>
    <definedName name="_42__123Graph_BCHART_4" localSheetId="6" hidden="1">[8]CASHFLOWS!#REF!</definedName>
    <definedName name="_42__123Graph_BCHART_4" localSheetId="23" hidden="1">[8]CASHFLOWS!#REF!</definedName>
    <definedName name="_42__123Graph_BCHART_4" localSheetId="24" hidden="1">[8]CASHFLOWS!#REF!</definedName>
    <definedName name="_42__123Graph_BCHART_4" hidden="1">[8]CASHFLOWS!#REF!</definedName>
    <definedName name="_43__123Graph_XCHART_3" hidden="1">[8]CASHFLOWS!$B$15:$B$29</definedName>
    <definedName name="_44__123Graph_XCHART_4" hidden="1">[8]CASHFLOWS!$B$15:$B$29</definedName>
    <definedName name="_5__123Graph_XCHART_3" hidden="1">[7]CASHFLOWS!$B$15:$B$29</definedName>
    <definedName name="_6_____123Graph_ACHART_3" localSheetId="4" hidden="1">[8]CASHFLOWS!#REF!</definedName>
    <definedName name="_6_____123Graph_ACHART_3" localSheetId="7" hidden="1">[8]CASHFLOWS!#REF!</definedName>
    <definedName name="_6_____123Graph_ACHART_3" localSheetId="10" hidden="1">[8]CASHFLOWS!#REF!</definedName>
    <definedName name="_6_____123Graph_ACHART_3" localSheetId="13" hidden="1">[8]CASHFLOWS!#REF!</definedName>
    <definedName name="_6_____123Graph_ACHART_3" localSheetId="19" hidden="1">[8]CASHFLOWS!#REF!</definedName>
    <definedName name="_6_____123Graph_ACHART_3" localSheetId="5" hidden="1">[8]CASHFLOWS!#REF!</definedName>
    <definedName name="_6_____123Graph_ACHART_3" localSheetId="11" hidden="1">[8]CASHFLOWS!#REF!</definedName>
    <definedName name="_6_____123Graph_ACHART_3" localSheetId="8" hidden="1">[8]CASHFLOWS!#REF!</definedName>
    <definedName name="_6_____123Graph_ACHART_3" localSheetId="14" hidden="1">[8]CASHFLOWS!#REF!</definedName>
    <definedName name="_6_____123Graph_ACHART_3" localSheetId="20" hidden="1">[8]CASHFLOWS!#REF!</definedName>
    <definedName name="_6_____123Graph_ACHART_3" localSheetId="21" hidden="1">[8]CASHFLOWS!#REF!</definedName>
    <definedName name="_6_____123Graph_ACHART_3" localSheetId="22" hidden="1">[8]CASHFLOWS!#REF!</definedName>
    <definedName name="_6_____123Graph_ACHART_3" localSheetId="3" hidden="1">[8]CASHFLOWS!#REF!</definedName>
    <definedName name="_6_____123Graph_ACHART_3" localSheetId="12" hidden="1">[8]CASHFLOWS!#REF!</definedName>
    <definedName name="_6_____123Graph_ACHART_3" localSheetId="18" hidden="1">[8]CASHFLOWS!#REF!</definedName>
    <definedName name="_6_____123Graph_ACHART_3" localSheetId="9" hidden="1">[8]CASHFLOWS!#REF!</definedName>
    <definedName name="_6_____123Graph_ACHART_3" localSheetId="6" hidden="1">[8]CASHFLOWS!#REF!</definedName>
    <definedName name="_6_____123Graph_ACHART_3" localSheetId="23" hidden="1">[8]CASHFLOWS!#REF!</definedName>
    <definedName name="_6_____123Graph_ACHART_3" localSheetId="24" hidden="1">[8]CASHFLOWS!#REF!</definedName>
    <definedName name="_6_____123Graph_ACHART_3" hidden="1">[8]CASHFLOWS!#REF!</definedName>
    <definedName name="_6__123Graph_BCHART_3" localSheetId="4" hidden="1">[9]CASHFLOWS!#REF!</definedName>
    <definedName name="_6__123Graph_BCHART_3" localSheetId="7" hidden="1">[9]CASHFLOWS!#REF!</definedName>
    <definedName name="_6__123Graph_BCHART_3" localSheetId="10" hidden="1">[9]CASHFLOWS!#REF!</definedName>
    <definedName name="_6__123Graph_BCHART_3" localSheetId="13" hidden="1">[9]CASHFLOWS!#REF!</definedName>
    <definedName name="_6__123Graph_BCHART_3" localSheetId="19" hidden="1">[9]CASHFLOWS!#REF!</definedName>
    <definedName name="_6__123Graph_BCHART_3" localSheetId="5" hidden="1">[9]CASHFLOWS!#REF!</definedName>
    <definedName name="_6__123Graph_BCHART_3" localSheetId="11" hidden="1">[9]CASHFLOWS!#REF!</definedName>
    <definedName name="_6__123Graph_BCHART_3" localSheetId="8" hidden="1">[9]CASHFLOWS!#REF!</definedName>
    <definedName name="_6__123Graph_BCHART_3" localSheetId="14" hidden="1">[9]CASHFLOWS!#REF!</definedName>
    <definedName name="_6__123Graph_BCHART_3" localSheetId="20" hidden="1">[9]CASHFLOWS!#REF!</definedName>
    <definedName name="_6__123Graph_BCHART_3" localSheetId="21" hidden="1">[9]CASHFLOWS!#REF!</definedName>
    <definedName name="_6__123Graph_BCHART_3" localSheetId="22" hidden="1">[9]CASHFLOWS!#REF!</definedName>
    <definedName name="_6__123Graph_BCHART_3" localSheetId="3" hidden="1">[9]CASHFLOWS!#REF!</definedName>
    <definedName name="_6__123Graph_BCHART_3" localSheetId="12" hidden="1">[9]CASHFLOWS!#REF!</definedName>
    <definedName name="_6__123Graph_BCHART_3" localSheetId="18" hidden="1">[9]CASHFLOWS!#REF!</definedName>
    <definedName name="_6__123Graph_BCHART_3" localSheetId="9" hidden="1">[9]CASHFLOWS!#REF!</definedName>
    <definedName name="_6__123Graph_BCHART_3" localSheetId="6" hidden="1">[9]CASHFLOWS!#REF!</definedName>
    <definedName name="_6__123Graph_BCHART_3" localSheetId="23" hidden="1">[9]CASHFLOWS!#REF!</definedName>
    <definedName name="_6__123Graph_BCHART_3" localSheetId="24" hidden="1">[9]CASHFLOWS!#REF!</definedName>
    <definedName name="_6__123Graph_BCHART_3" hidden="1">[9]CASHFLOWS!#REF!</definedName>
    <definedName name="_6__123Graph_XCHART_4" hidden="1">[7]CASHFLOWS!$B$15:$B$29</definedName>
    <definedName name="_8_____123Graph_ACHART_4" localSheetId="4" hidden="1">[8]CASHFLOWS!#REF!</definedName>
    <definedName name="_8_____123Graph_ACHART_4" localSheetId="7" hidden="1">[8]CASHFLOWS!#REF!</definedName>
    <definedName name="_8_____123Graph_ACHART_4" localSheetId="10" hidden="1">[8]CASHFLOWS!#REF!</definedName>
    <definedName name="_8_____123Graph_ACHART_4" localSheetId="13" hidden="1">[8]CASHFLOWS!#REF!</definedName>
    <definedName name="_8_____123Graph_ACHART_4" localSheetId="19" hidden="1">[8]CASHFLOWS!#REF!</definedName>
    <definedName name="_8_____123Graph_ACHART_4" localSheetId="5" hidden="1">[8]CASHFLOWS!#REF!</definedName>
    <definedName name="_8_____123Graph_ACHART_4" localSheetId="11" hidden="1">[8]CASHFLOWS!#REF!</definedName>
    <definedName name="_8_____123Graph_ACHART_4" localSheetId="8" hidden="1">[8]CASHFLOWS!#REF!</definedName>
    <definedName name="_8_____123Graph_ACHART_4" localSheetId="14" hidden="1">[8]CASHFLOWS!#REF!</definedName>
    <definedName name="_8_____123Graph_ACHART_4" localSheetId="20" hidden="1">[8]CASHFLOWS!#REF!</definedName>
    <definedName name="_8_____123Graph_ACHART_4" localSheetId="21" hidden="1">[8]CASHFLOWS!#REF!</definedName>
    <definedName name="_8_____123Graph_ACHART_4" localSheetId="22" hidden="1">[8]CASHFLOWS!#REF!</definedName>
    <definedName name="_8_____123Graph_ACHART_4" localSheetId="3" hidden="1">[8]CASHFLOWS!#REF!</definedName>
    <definedName name="_8_____123Graph_ACHART_4" localSheetId="12" hidden="1">[8]CASHFLOWS!#REF!</definedName>
    <definedName name="_8_____123Graph_ACHART_4" localSheetId="18" hidden="1">[8]CASHFLOWS!#REF!</definedName>
    <definedName name="_8_____123Graph_ACHART_4" localSheetId="9" hidden="1">[8]CASHFLOWS!#REF!</definedName>
    <definedName name="_8_____123Graph_ACHART_4" localSheetId="6" hidden="1">[8]CASHFLOWS!#REF!</definedName>
    <definedName name="_8_____123Graph_ACHART_4" localSheetId="23" hidden="1">[8]CASHFLOWS!#REF!</definedName>
    <definedName name="_8_____123Graph_ACHART_4" localSheetId="24" hidden="1">[8]CASHFLOWS!#REF!</definedName>
    <definedName name="_8_____123Graph_ACHART_4" hidden="1">[8]CASHFLOWS!#REF!</definedName>
    <definedName name="_8__123Graph_BCHART_4" localSheetId="4" hidden="1">[9]CASHFLOWS!#REF!</definedName>
    <definedName name="_8__123Graph_BCHART_4" localSheetId="7" hidden="1">[9]CASHFLOWS!#REF!</definedName>
    <definedName name="_8__123Graph_BCHART_4" localSheetId="10" hidden="1">[9]CASHFLOWS!#REF!</definedName>
    <definedName name="_8__123Graph_BCHART_4" localSheetId="13" hidden="1">[9]CASHFLOWS!#REF!</definedName>
    <definedName name="_8__123Graph_BCHART_4" localSheetId="19" hidden="1">[9]CASHFLOWS!#REF!</definedName>
    <definedName name="_8__123Graph_BCHART_4" localSheetId="5" hidden="1">[9]CASHFLOWS!#REF!</definedName>
    <definedName name="_8__123Graph_BCHART_4" localSheetId="11" hidden="1">[9]CASHFLOWS!#REF!</definedName>
    <definedName name="_8__123Graph_BCHART_4" localSheetId="8" hidden="1">[9]CASHFLOWS!#REF!</definedName>
    <definedName name="_8__123Graph_BCHART_4" localSheetId="14" hidden="1">[9]CASHFLOWS!#REF!</definedName>
    <definedName name="_8__123Graph_BCHART_4" localSheetId="20" hidden="1">[9]CASHFLOWS!#REF!</definedName>
    <definedName name="_8__123Graph_BCHART_4" localSheetId="21" hidden="1">[9]CASHFLOWS!#REF!</definedName>
    <definedName name="_8__123Graph_BCHART_4" localSheetId="22" hidden="1">[9]CASHFLOWS!#REF!</definedName>
    <definedName name="_8__123Graph_BCHART_4" localSheetId="3" hidden="1">[9]CASHFLOWS!#REF!</definedName>
    <definedName name="_8__123Graph_BCHART_4" localSheetId="12" hidden="1">[9]CASHFLOWS!#REF!</definedName>
    <definedName name="_8__123Graph_BCHART_4" localSheetId="18" hidden="1">[9]CASHFLOWS!#REF!</definedName>
    <definedName name="_8__123Graph_BCHART_4" localSheetId="9" hidden="1">[9]CASHFLOWS!#REF!</definedName>
    <definedName name="_8__123Graph_BCHART_4" localSheetId="6" hidden="1">[9]CASHFLOWS!#REF!</definedName>
    <definedName name="_8__123Graph_BCHART_4" localSheetId="23" hidden="1">[9]CASHFLOWS!#REF!</definedName>
    <definedName name="_8__123Graph_BCHART_4" localSheetId="24" hidden="1">[9]CASHFLOWS!#REF!</definedName>
    <definedName name="_8__123Graph_BCHART_4" hidden="1">[9]CASHFLOWS!#REF!</definedName>
    <definedName name="_9__123Graph_XCHART_3" hidden="1">[9]CASHFLOWS!$B$15:$B$29</definedName>
    <definedName name="_a1" localSheetId="4" hidden="1">{#N/A,#N/A,FALSE,"VARIATIONS";#N/A,#N/A,FALSE,"BUDGET";#N/A,#N/A,FALSE,"CIVIL QNTY VAR";#N/A,#N/A,FALSE,"SUMMARY";#N/A,#N/A,FALSE,"MATERIAL VAR"}</definedName>
    <definedName name="_a1" localSheetId="7" hidden="1">{#N/A,#N/A,FALSE,"VARIATIONS";#N/A,#N/A,FALSE,"BUDGET";#N/A,#N/A,FALSE,"CIVIL QNTY VAR";#N/A,#N/A,FALSE,"SUMMARY";#N/A,#N/A,FALSE,"MATERIAL VAR"}</definedName>
    <definedName name="_a1" localSheetId="10" hidden="1">{#N/A,#N/A,FALSE,"VARIATIONS";#N/A,#N/A,FALSE,"BUDGET";#N/A,#N/A,FALSE,"CIVIL QNTY VAR";#N/A,#N/A,FALSE,"SUMMARY";#N/A,#N/A,FALSE,"MATERIAL VAR"}</definedName>
    <definedName name="_a1" localSheetId="13" hidden="1">{#N/A,#N/A,FALSE,"VARIATIONS";#N/A,#N/A,FALSE,"BUDGET";#N/A,#N/A,FALSE,"CIVIL QNTY VAR";#N/A,#N/A,FALSE,"SUMMARY";#N/A,#N/A,FALSE,"MATERIAL VAR"}</definedName>
    <definedName name="_a1" localSheetId="5" hidden="1">{#N/A,#N/A,FALSE,"VARIATIONS";#N/A,#N/A,FALSE,"BUDGET";#N/A,#N/A,FALSE,"CIVIL QNTY VAR";#N/A,#N/A,FALSE,"SUMMARY";#N/A,#N/A,FALSE,"MATERIAL VAR"}</definedName>
    <definedName name="_a1" localSheetId="11" hidden="1">{#N/A,#N/A,FALSE,"VARIATIONS";#N/A,#N/A,FALSE,"BUDGET";#N/A,#N/A,FALSE,"CIVIL QNTY VAR";#N/A,#N/A,FALSE,"SUMMARY";#N/A,#N/A,FALSE,"MATERIAL VAR"}</definedName>
    <definedName name="_a1" localSheetId="8" hidden="1">{#N/A,#N/A,FALSE,"VARIATIONS";#N/A,#N/A,FALSE,"BUDGET";#N/A,#N/A,FALSE,"CIVIL QNTY VAR";#N/A,#N/A,FALSE,"SUMMARY";#N/A,#N/A,FALSE,"MATERIAL VAR"}</definedName>
    <definedName name="_a1" localSheetId="14" hidden="1">{#N/A,#N/A,FALSE,"VARIATIONS";#N/A,#N/A,FALSE,"BUDGET";#N/A,#N/A,FALSE,"CIVIL QNTY VAR";#N/A,#N/A,FALSE,"SUMMARY";#N/A,#N/A,FALSE,"MATERIAL VAR"}</definedName>
    <definedName name="_a1" localSheetId="21" hidden="1">{#N/A,#N/A,FALSE,"VARIATIONS";#N/A,#N/A,FALSE,"BUDGET";#N/A,#N/A,FALSE,"CIVIL QNTY VAR";#N/A,#N/A,FALSE,"SUMMARY";#N/A,#N/A,FALSE,"MATERIAL VAR"}</definedName>
    <definedName name="_a1" localSheetId="22" hidden="1">{#N/A,#N/A,FALSE,"VARIATIONS";#N/A,#N/A,FALSE,"BUDGET";#N/A,#N/A,FALSE,"CIVIL QNTY VAR";#N/A,#N/A,FALSE,"SUMMARY";#N/A,#N/A,FALSE,"MATERIAL VAR"}</definedName>
    <definedName name="_a1" localSheetId="3" hidden="1">{#N/A,#N/A,FALSE,"VARIATIONS";#N/A,#N/A,FALSE,"BUDGET";#N/A,#N/A,FALSE,"CIVIL QNTY VAR";#N/A,#N/A,FALSE,"SUMMARY";#N/A,#N/A,FALSE,"MATERIAL VAR"}</definedName>
    <definedName name="_a1" localSheetId="12" hidden="1">{#N/A,#N/A,FALSE,"VARIATIONS";#N/A,#N/A,FALSE,"BUDGET";#N/A,#N/A,FALSE,"CIVIL QNTY VAR";#N/A,#N/A,FALSE,"SUMMARY";#N/A,#N/A,FALSE,"MATERIAL VAR"}</definedName>
    <definedName name="_a1" localSheetId="9" hidden="1">{#N/A,#N/A,FALSE,"VARIATIONS";#N/A,#N/A,FALSE,"BUDGET";#N/A,#N/A,FALSE,"CIVIL QNTY VAR";#N/A,#N/A,FALSE,"SUMMARY";#N/A,#N/A,FALSE,"MATERIAL VAR"}</definedName>
    <definedName name="_a1" localSheetId="6" hidden="1">{#N/A,#N/A,FALSE,"VARIATIONS";#N/A,#N/A,FALSE,"BUDGET";#N/A,#N/A,FALSE,"CIVIL QNTY VAR";#N/A,#N/A,FALSE,"SUMMARY";#N/A,#N/A,FALSE,"MATERIAL VAR"}</definedName>
    <definedName name="_a1" localSheetId="23" hidden="1">{#N/A,#N/A,FALSE,"VARIATIONS";#N/A,#N/A,FALSE,"BUDGET";#N/A,#N/A,FALSE,"CIVIL QNTY VAR";#N/A,#N/A,FALSE,"SUMMARY";#N/A,#N/A,FALSE,"MATERIAL VAR"}</definedName>
    <definedName name="_a1" localSheetId="24" hidden="1">{#N/A,#N/A,FALSE,"VARIATIONS";#N/A,#N/A,FALSE,"BUDGET";#N/A,#N/A,FALSE,"CIVIL QNTY VAR";#N/A,#N/A,FALSE,"SUMMARY";#N/A,#N/A,FALSE,"MATERIAL VAR"}</definedName>
    <definedName name="_a1" hidden="1">{#N/A,#N/A,FALSE,"VARIATIONS";#N/A,#N/A,FALSE,"BUDGET";#N/A,#N/A,FALSE,"CIVIL QNTY VAR";#N/A,#N/A,FALSE,"SUMMARY";#N/A,#N/A,FALSE,"MATERIAL VAR"}</definedName>
    <definedName name="_abcde" localSheetId="4" hidden="1">[6]sheet6!#REF!</definedName>
    <definedName name="_abcde" localSheetId="7" hidden="1">[6]sheet6!#REF!</definedName>
    <definedName name="_abcde" localSheetId="10" hidden="1">[6]sheet6!#REF!</definedName>
    <definedName name="_abcde" localSheetId="19" hidden="1">[6]sheet6!#REF!</definedName>
    <definedName name="_abcde" localSheetId="5" hidden="1">[6]sheet6!#REF!</definedName>
    <definedName name="_abcde" localSheetId="11" hidden="1">[6]sheet6!#REF!</definedName>
    <definedName name="_abcde" localSheetId="8" hidden="1">[6]sheet6!#REF!</definedName>
    <definedName name="_abcde" localSheetId="20" hidden="1">[6]sheet6!#REF!</definedName>
    <definedName name="_abcde" localSheetId="21" hidden="1">[6]sheet6!#REF!</definedName>
    <definedName name="_abcde" localSheetId="22" hidden="1">[6]sheet6!#REF!</definedName>
    <definedName name="_abcde" localSheetId="3" hidden="1">[6]sheet6!#REF!</definedName>
    <definedName name="_abcde" localSheetId="18" hidden="1">[6]sheet6!#REF!</definedName>
    <definedName name="_abcde" localSheetId="9" hidden="1">[6]sheet6!#REF!</definedName>
    <definedName name="_abcde" localSheetId="6" hidden="1">[6]sheet6!#REF!</definedName>
    <definedName name="_abcde" localSheetId="23" hidden="1">[6]sheet6!#REF!</definedName>
    <definedName name="_abcde" localSheetId="24" hidden="1">[6]sheet6!#REF!</definedName>
    <definedName name="_abcde" hidden="1">[6]sheet6!#REF!</definedName>
    <definedName name="_afsva" localSheetId="4" hidden="1">#REF!</definedName>
    <definedName name="_afsva" localSheetId="7" hidden="1">#REF!</definedName>
    <definedName name="_afsva" localSheetId="10" hidden="1">#REF!</definedName>
    <definedName name="_afsva" localSheetId="13" hidden="1">#REF!</definedName>
    <definedName name="_afsva" localSheetId="19" hidden="1">#REF!</definedName>
    <definedName name="_afsva" localSheetId="5" hidden="1">#REF!</definedName>
    <definedName name="_afsva" localSheetId="11" hidden="1">#REF!</definedName>
    <definedName name="_afsva" localSheetId="8" hidden="1">#REF!</definedName>
    <definedName name="_afsva" localSheetId="14" hidden="1">#REF!</definedName>
    <definedName name="_afsva" localSheetId="20" hidden="1">#REF!</definedName>
    <definedName name="_afsva" localSheetId="21" hidden="1">#REF!</definedName>
    <definedName name="_afsva" localSheetId="22" hidden="1">#REF!</definedName>
    <definedName name="_afsva" localSheetId="3" hidden="1">#REF!</definedName>
    <definedName name="_afsva" localSheetId="12" hidden="1">#REF!</definedName>
    <definedName name="_afsva" localSheetId="18" hidden="1">#REF!</definedName>
    <definedName name="_afsva" localSheetId="9" hidden="1">#REF!</definedName>
    <definedName name="_afsva" localSheetId="6" hidden="1">#REF!</definedName>
    <definedName name="_afsva" localSheetId="23" hidden="1">#REF!</definedName>
    <definedName name="_afsva" localSheetId="24" hidden="1">#REF!</definedName>
    <definedName name="_afsva" hidden="1">#REF!</definedName>
    <definedName name="_ans987" localSheetId="4" hidden="1">{#N/A,#N/A,FALSE,"VARIATIONS";#N/A,#N/A,FALSE,"BUDGET";#N/A,#N/A,FALSE,"CIVIL QNTY VAR";#N/A,#N/A,FALSE,"SUMMARY";#N/A,#N/A,FALSE,"MATERIAL VAR"}</definedName>
    <definedName name="_ans987" localSheetId="7" hidden="1">{#N/A,#N/A,FALSE,"VARIATIONS";#N/A,#N/A,FALSE,"BUDGET";#N/A,#N/A,FALSE,"CIVIL QNTY VAR";#N/A,#N/A,FALSE,"SUMMARY";#N/A,#N/A,FALSE,"MATERIAL VAR"}</definedName>
    <definedName name="_ans987" localSheetId="10" hidden="1">{#N/A,#N/A,FALSE,"VARIATIONS";#N/A,#N/A,FALSE,"BUDGET";#N/A,#N/A,FALSE,"CIVIL QNTY VAR";#N/A,#N/A,FALSE,"SUMMARY";#N/A,#N/A,FALSE,"MATERIAL VAR"}</definedName>
    <definedName name="_ans987" localSheetId="13" hidden="1">{#N/A,#N/A,FALSE,"VARIATIONS";#N/A,#N/A,FALSE,"BUDGET";#N/A,#N/A,FALSE,"CIVIL QNTY VAR";#N/A,#N/A,FALSE,"SUMMARY";#N/A,#N/A,FALSE,"MATERIAL VAR"}</definedName>
    <definedName name="_ans987" localSheetId="5" hidden="1">{#N/A,#N/A,FALSE,"VARIATIONS";#N/A,#N/A,FALSE,"BUDGET";#N/A,#N/A,FALSE,"CIVIL QNTY VAR";#N/A,#N/A,FALSE,"SUMMARY";#N/A,#N/A,FALSE,"MATERIAL VAR"}</definedName>
    <definedName name="_ans987" localSheetId="11" hidden="1">{#N/A,#N/A,FALSE,"VARIATIONS";#N/A,#N/A,FALSE,"BUDGET";#N/A,#N/A,FALSE,"CIVIL QNTY VAR";#N/A,#N/A,FALSE,"SUMMARY";#N/A,#N/A,FALSE,"MATERIAL VAR"}</definedName>
    <definedName name="_ans987" localSheetId="8" hidden="1">{#N/A,#N/A,FALSE,"VARIATIONS";#N/A,#N/A,FALSE,"BUDGET";#N/A,#N/A,FALSE,"CIVIL QNTY VAR";#N/A,#N/A,FALSE,"SUMMARY";#N/A,#N/A,FALSE,"MATERIAL VAR"}</definedName>
    <definedName name="_ans987" localSheetId="14" hidden="1">{#N/A,#N/A,FALSE,"VARIATIONS";#N/A,#N/A,FALSE,"BUDGET";#N/A,#N/A,FALSE,"CIVIL QNTY VAR";#N/A,#N/A,FALSE,"SUMMARY";#N/A,#N/A,FALSE,"MATERIAL VAR"}</definedName>
    <definedName name="_ans987" localSheetId="21" hidden="1">{#N/A,#N/A,FALSE,"VARIATIONS";#N/A,#N/A,FALSE,"BUDGET";#N/A,#N/A,FALSE,"CIVIL QNTY VAR";#N/A,#N/A,FALSE,"SUMMARY";#N/A,#N/A,FALSE,"MATERIAL VAR"}</definedName>
    <definedName name="_ans987" localSheetId="22" hidden="1">{#N/A,#N/A,FALSE,"VARIATIONS";#N/A,#N/A,FALSE,"BUDGET";#N/A,#N/A,FALSE,"CIVIL QNTY VAR";#N/A,#N/A,FALSE,"SUMMARY";#N/A,#N/A,FALSE,"MATERIAL VAR"}</definedName>
    <definedName name="_ans987" localSheetId="3" hidden="1">{#N/A,#N/A,FALSE,"VARIATIONS";#N/A,#N/A,FALSE,"BUDGET";#N/A,#N/A,FALSE,"CIVIL QNTY VAR";#N/A,#N/A,FALSE,"SUMMARY";#N/A,#N/A,FALSE,"MATERIAL VAR"}</definedName>
    <definedName name="_ans987" localSheetId="12" hidden="1">{#N/A,#N/A,FALSE,"VARIATIONS";#N/A,#N/A,FALSE,"BUDGET";#N/A,#N/A,FALSE,"CIVIL QNTY VAR";#N/A,#N/A,FALSE,"SUMMARY";#N/A,#N/A,FALSE,"MATERIAL VAR"}</definedName>
    <definedName name="_ans987" localSheetId="9" hidden="1">{#N/A,#N/A,FALSE,"VARIATIONS";#N/A,#N/A,FALSE,"BUDGET";#N/A,#N/A,FALSE,"CIVIL QNTY VAR";#N/A,#N/A,FALSE,"SUMMARY";#N/A,#N/A,FALSE,"MATERIAL VAR"}</definedName>
    <definedName name="_ans987" localSheetId="6" hidden="1">{#N/A,#N/A,FALSE,"VARIATIONS";#N/A,#N/A,FALSE,"BUDGET";#N/A,#N/A,FALSE,"CIVIL QNTY VAR";#N/A,#N/A,FALSE,"SUMMARY";#N/A,#N/A,FALSE,"MATERIAL VAR"}</definedName>
    <definedName name="_ans987" localSheetId="23" hidden="1">{#N/A,#N/A,FALSE,"VARIATIONS";#N/A,#N/A,FALSE,"BUDGET";#N/A,#N/A,FALSE,"CIVIL QNTY VAR";#N/A,#N/A,FALSE,"SUMMARY";#N/A,#N/A,FALSE,"MATERIAL VAR"}</definedName>
    <definedName name="_ans987" localSheetId="24" hidden="1">{#N/A,#N/A,FALSE,"VARIATIONS";#N/A,#N/A,FALSE,"BUDGET";#N/A,#N/A,FALSE,"CIVIL QNTY VAR";#N/A,#N/A,FALSE,"SUMMARY";#N/A,#N/A,FALSE,"MATERIAL VAR"}</definedName>
    <definedName name="_ans987" hidden="1">{#N/A,#N/A,FALSE,"VARIATIONS";#N/A,#N/A,FALSE,"BUDGET";#N/A,#N/A,FALSE,"CIVIL QNTY VAR";#N/A,#N/A,FALSE,"SUMMARY";#N/A,#N/A,FALSE,"MATERIAL VAR"}</definedName>
    <definedName name="_ashb" localSheetId="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ashb" localSheetId="7"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ashb" localSheetId="10"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ashb" localSheetId="13"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ashb" localSheetId="5"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ashb" localSheetId="11"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ashb" localSheetId="8"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ashb" localSheetId="1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ashb" localSheetId="21"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ashb" localSheetId="22"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ashb" localSheetId="3"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ashb" localSheetId="12"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ashb" localSheetId="9"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ashb" localSheetId="6"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ashb" localSheetId="23"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ashb" localSheetId="2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ashb"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cat12" localSheetId="4" hidden="1">{#N/A,#N/A,TRUE,"Front";#N/A,#N/A,TRUE,"Simple Letter";#N/A,#N/A,TRUE,"Inside";#N/A,#N/A,TRUE,"Contents";#N/A,#N/A,TRUE,"Basis";#N/A,#N/A,TRUE,"Inclusions";#N/A,#N/A,TRUE,"Exclusions";#N/A,#N/A,TRUE,"Areas";#N/A,#N/A,TRUE,"Summary";#N/A,#N/A,TRUE,"Detail"}</definedName>
    <definedName name="_cat12" localSheetId="7" hidden="1">{#N/A,#N/A,TRUE,"Front";#N/A,#N/A,TRUE,"Simple Letter";#N/A,#N/A,TRUE,"Inside";#N/A,#N/A,TRUE,"Contents";#N/A,#N/A,TRUE,"Basis";#N/A,#N/A,TRUE,"Inclusions";#N/A,#N/A,TRUE,"Exclusions";#N/A,#N/A,TRUE,"Areas";#N/A,#N/A,TRUE,"Summary";#N/A,#N/A,TRUE,"Detail"}</definedName>
    <definedName name="_cat12" localSheetId="10" hidden="1">{#N/A,#N/A,TRUE,"Front";#N/A,#N/A,TRUE,"Simple Letter";#N/A,#N/A,TRUE,"Inside";#N/A,#N/A,TRUE,"Contents";#N/A,#N/A,TRUE,"Basis";#N/A,#N/A,TRUE,"Inclusions";#N/A,#N/A,TRUE,"Exclusions";#N/A,#N/A,TRUE,"Areas";#N/A,#N/A,TRUE,"Summary";#N/A,#N/A,TRUE,"Detail"}</definedName>
    <definedName name="_cat12" localSheetId="13" hidden="1">{#N/A,#N/A,TRUE,"Front";#N/A,#N/A,TRUE,"Simple Letter";#N/A,#N/A,TRUE,"Inside";#N/A,#N/A,TRUE,"Contents";#N/A,#N/A,TRUE,"Basis";#N/A,#N/A,TRUE,"Inclusions";#N/A,#N/A,TRUE,"Exclusions";#N/A,#N/A,TRUE,"Areas";#N/A,#N/A,TRUE,"Summary";#N/A,#N/A,TRUE,"Detail"}</definedName>
    <definedName name="_cat12" localSheetId="5" hidden="1">{#N/A,#N/A,TRUE,"Front";#N/A,#N/A,TRUE,"Simple Letter";#N/A,#N/A,TRUE,"Inside";#N/A,#N/A,TRUE,"Contents";#N/A,#N/A,TRUE,"Basis";#N/A,#N/A,TRUE,"Inclusions";#N/A,#N/A,TRUE,"Exclusions";#N/A,#N/A,TRUE,"Areas";#N/A,#N/A,TRUE,"Summary";#N/A,#N/A,TRUE,"Detail"}</definedName>
    <definedName name="_cat12" localSheetId="11" hidden="1">{#N/A,#N/A,TRUE,"Front";#N/A,#N/A,TRUE,"Simple Letter";#N/A,#N/A,TRUE,"Inside";#N/A,#N/A,TRUE,"Contents";#N/A,#N/A,TRUE,"Basis";#N/A,#N/A,TRUE,"Inclusions";#N/A,#N/A,TRUE,"Exclusions";#N/A,#N/A,TRUE,"Areas";#N/A,#N/A,TRUE,"Summary";#N/A,#N/A,TRUE,"Detail"}</definedName>
    <definedName name="_cat12" localSheetId="8" hidden="1">{#N/A,#N/A,TRUE,"Front";#N/A,#N/A,TRUE,"Simple Letter";#N/A,#N/A,TRUE,"Inside";#N/A,#N/A,TRUE,"Contents";#N/A,#N/A,TRUE,"Basis";#N/A,#N/A,TRUE,"Inclusions";#N/A,#N/A,TRUE,"Exclusions";#N/A,#N/A,TRUE,"Areas";#N/A,#N/A,TRUE,"Summary";#N/A,#N/A,TRUE,"Detail"}</definedName>
    <definedName name="_cat12" localSheetId="14" hidden="1">{#N/A,#N/A,TRUE,"Front";#N/A,#N/A,TRUE,"Simple Letter";#N/A,#N/A,TRUE,"Inside";#N/A,#N/A,TRUE,"Contents";#N/A,#N/A,TRUE,"Basis";#N/A,#N/A,TRUE,"Inclusions";#N/A,#N/A,TRUE,"Exclusions";#N/A,#N/A,TRUE,"Areas";#N/A,#N/A,TRUE,"Summary";#N/A,#N/A,TRUE,"Detail"}</definedName>
    <definedName name="_cat12" localSheetId="21" hidden="1">{#N/A,#N/A,TRUE,"Front";#N/A,#N/A,TRUE,"Simple Letter";#N/A,#N/A,TRUE,"Inside";#N/A,#N/A,TRUE,"Contents";#N/A,#N/A,TRUE,"Basis";#N/A,#N/A,TRUE,"Inclusions";#N/A,#N/A,TRUE,"Exclusions";#N/A,#N/A,TRUE,"Areas";#N/A,#N/A,TRUE,"Summary";#N/A,#N/A,TRUE,"Detail"}</definedName>
    <definedName name="_cat12" localSheetId="22" hidden="1">{#N/A,#N/A,TRUE,"Front";#N/A,#N/A,TRUE,"Simple Letter";#N/A,#N/A,TRUE,"Inside";#N/A,#N/A,TRUE,"Contents";#N/A,#N/A,TRUE,"Basis";#N/A,#N/A,TRUE,"Inclusions";#N/A,#N/A,TRUE,"Exclusions";#N/A,#N/A,TRUE,"Areas";#N/A,#N/A,TRUE,"Summary";#N/A,#N/A,TRUE,"Detail"}</definedName>
    <definedName name="_cat12" localSheetId="3" hidden="1">{#N/A,#N/A,TRUE,"Front";#N/A,#N/A,TRUE,"Simple Letter";#N/A,#N/A,TRUE,"Inside";#N/A,#N/A,TRUE,"Contents";#N/A,#N/A,TRUE,"Basis";#N/A,#N/A,TRUE,"Inclusions";#N/A,#N/A,TRUE,"Exclusions";#N/A,#N/A,TRUE,"Areas";#N/A,#N/A,TRUE,"Summary";#N/A,#N/A,TRUE,"Detail"}</definedName>
    <definedName name="_cat12" localSheetId="12" hidden="1">{#N/A,#N/A,TRUE,"Front";#N/A,#N/A,TRUE,"Simple Letter";#N/A,#N/A,TRUE,"Inside";#N/A,#N/A,TRUE,"Contents";#N/A,#N/A,TRUE,"Basis";#N/A,#N/A,TRUE,"Inclusions";#N/A,#N/A,TRUE,"Exclusions";#N/A,#N/A,TRUE,"Areas";#N/A,#N/A,TRUE,"Summary";#N/A,#N/A,TRUE,"Detail"}</definedName>
    <definedName name="_cat12" localSheetId="9" hidden="1">{#N/A,#N/A,TRUE,"Front";#N/A,#N/A,TRUE,"Simple Letter";#N/A,#N/A,TRUE,"Inside";#N/A,#N/A,TRUE,"Contents";#N/A,#N/A,TRUE,"Basis";#N/A,#N/A,TRUE,"Inclusions";#N/A,#N/A,TRUE,"Exclusions";#N/A,#N/A,TRUE,"Areas";#N/A,#N/A,TRUE,"Summary";#N/A,#N/A,TRUE,"Detail"}</definedName>
    <definedName name="_cat12" localSheetId="6" hidden="1">{#N/A,#N/A,TRUE,"Front";#N/A,#N/A,TRUE,"Simple Letter";#N/A,#N/A,TRUE,"Inside";#N/A,#N/A,TRUE,"Contents";#N/A,#N/A,TRUE,"Basis";#N/A,#N/A,TRUE,"Inclusions";#N/A,#N/A,TRUE,"Exclusions";#N/A,#N/A,TRUE,"Areas";#N/A,#N/A,TRUE,"Summary";#N/A,#N/A,TRUE,"Detail"}</definedName>
    <definedName name="_cat12" localSheetId="23" hidden="1">{#N/A,#N/A,TRUE,"Front";#N/A,#N/A,TRUE,"Simple Letter";#N/A,#N/A,TRUE,"Inside";#N/A,#N/A,TRUE,"Contents";#N/A,#N/A,TRUE,"Basis";#N/A,#N/A,TRUE,"Inclusions";#N/A,#N/A,TRUE,"Exclusions";#N/A,#N/A,TRUE,"Areas";#N/A,#N/A,TRUE,"Summary";#N/A,#N/A,TRUE,"Detail"}</definedName>
    <definedName name="_cat12" localSheetId="24" hidden="1">{#N/A,#N/A,TRUE,"Front";#N/A,#N/A,TRUE,"Simple Letter";#N/A,#N/A,TRUE,"Inside";#N/A,#N/A,TRUE,"Contents";#N/A,#N/A,TRUE,"Basis";#N/A,#N/A,TRUE,"Inclusions";#N/A,#N/A,TRUE,"Exclusions";#N/A,#N/A,TRUE,"Areas";#N/A,#N/A,TRUE,"Summary";#N/A,#N/A,TRUE,"Detail"}</definedName>
    <definedName name="_cat12" hidden="1">{#N/A,#N/A,TRUE,"Front";#N/A,#N/A,TRUE,"Simple Letter";#N/A,#N/A,TRUE,"Inside";#N/A,#N/A,TRUE,"Contents";#N/A,#N/A,TRUE,"Basis";#N/A,#N/A,TRUE,"Inclusions";#N/A,#N/A,TRUE,"Exclusions";#N/A,#N/A,TRUE,"Areas";#N/A,#N/A,TRUE,"Summary";#N/A,#N/A,TRUE,"Detail"}</definedName>
    <definedName name="_cbwg" localSheetId="4" hidden="1">{"financials",#N/A,FALSE,"BASIC"}</definedName>
    <definedName name="_cbwg" localSheetId="7" hidden="1">{"financials",#N/A,FALSE,"BASIC"}</definedName>
    <definedName name="_cbwg" localSheetId="10" hidden="1">{"financials",#N/A,FALSE,"BASIC"}</definedName>
    <definedName name="_cbwg" localSheetId="13" hidden="1">{"financials",#N/A,FALSE,"BASIC"}</definedName>
    <definedName name="_cbwg" localSheetId="5" hidden="1">{"financials",#N/A,FALSE,"BASIC"}</definedName>
    <definedName name="_cbwg" localSheetId="11" hidden="1">{"financials",#N/A,FALSE,"BASIC"}</definedName>
    <definedName name="_cbwg" localSheetId="8" hidden="1">{"financials",#N/A,FALSE,"BASIC"}</definedName>
    <definedName name="_cbwg" localSheetId="14" hidden="1">{"financials",#N/A,FALSE,"BASIC"}</definedName>
    <definedName name="_cbwg" localSheetId="21" hidden="1">{"financials",#N/A,FALSE,"BASIC"}</definedName>
    <definedName name="_cbwg" localSheetId="22" hidden="1">{"financials",#N/A,FALSE,"BASIC"}</definedName>
    <definedName name="_cbwg" localSheetId="3" hidden="1">{"financials",#N/A,FALSE,"BASIC"}</definedName>
    <definedName name="_cbwg" localSheetId="12" hidden="1">{"financials",#N/A,FALSE,"BASIC"}</definedName>
    <definedName name="_cbwg" localSheetId="9" hidden="1">{"financials",#N/A,FALSE,"BASIC"}</definedName>
    <definedName name="_cbwg" localSheetId="6" hidden="1">{"financials",#N/A,FALSE,"BASIC"}</definedName>
    <definedName name="_cbwg" localSheetId="23" hidden="1">{"financials",#N/A,FALSE,"BASIC"}</definedName>
    <definedName name="_cbwg" localSheetId="24" hidden="1">{"financials",#N/A,FALSE,"BASIC"}</definedName>
    <definedName name="_cbwg" hidden="1">{"financials",#N/A,FALSE,"BASIC"}</definedName>
    <definedName name="_cgn" localSheetId="4" hidden="1">{"basic",#N/A,FALSE,"BASIC"}</definedName>
    <definedName name="_cgn" localSheetId="7" hidden="1">{"basic",#N/A,FALSE,"BASIC"}</definedName>
    <definedName name="_cgn" localSheetId="10" hidden="1">{"basic",#N/A,FALSE,"BASIC"}</definedName>
    <definedName name="_cgn" localSheetId="13" hidden="1">{"basic",#N/A,FALSE,"BASIC"}</definedName>
    <definedName name="_cgn" localSheetId="5" hidden="1">{"basic",#N/A,FALSE,"BASIC"}</definedName>
    <definedName name="_cgn" localSheetId="11" hidden="1">{"basic",#N/A,FALSE,"BASIC"}</definedName>
    <definedName name="_cgn" localSheetId="8" hidden="1">{"basic",#N/A,FALSE,"BASIC"}</definedName>
    <definedName name="_cgn" localSheetId="14" hidden="1">{"basic",#N/A,FALSE,"BASIC"}</definedName>
    <definedName name="_cgn" localSheetId="21" hidden="1">{"basic",#N/A,FALSE,"BASIC"}</definedName>
    <definedName name="_cgn" localSheetId="22" hidden="1">{"basic",#N/A,FALSE,"BASIC"}</definedName>
    <definedName name="_cgn" localSheetId="3" hidden="1">{"basic",#N/A,FALSE,"BASIC"}</definedName>
    <definedName name="_cgn" localSheetId="12" hidden="1">{"basic",#N/A,FALSE,"BASIC"}</definedName>
    <definedName name="_cgn" localSheetId="9" hidden="1">{"basic",#N/A,FALSE,"BASIC"}</definedName>
    <definedName name="_cgn" localSheetId="6" hidden="1">{"basic",#N/A,FALSE,"BASIC"}</definedName>
    <definedName name="_cgn" localSheetId="23" hidden="1">{"basic",#N/A,FALSE,"BASIC"}</definedName>
    <definedName name="_cgn" localSheetId="24" hidden="1">{"basic",#N/A,FALSE,"BASIC"}</definedName>
    <definedName name="_cgn" hidden="1">{"basic",#N/A,FALSE,"BASIC"}</definedName>
    <definedName name="_d1" localSheetId="4" hidden="1">{#N/A,#N/A,FALSE,"VARIATIONS";#N/A,#N/A,FALSE,"BUDGET";#N/A,#N/A,FALSE,"CIVIL QNTY VAR";#N/A,#N/A,FALSE,"SUMMARY";#N/A,#N/A,FALSE,"MATERIAL VAR"}</definedName>
    <definedName name="_d1" localSheetId="7" hidden="1">{#N/A,#N/A,FALSE,"VARIATIONS";#N/A,#N/A,FALSE,"BUDGET";#N/A,#N/A,FALSE,"CIVIL QNTY VAR";#N/A,#N/A,FALSE,"SUMMARY";#N/A,#N/A,FALSE,"MATERIAL VAR"}</definedName>
    <definedName name="_d1" localSheetId="10" hidden="1">{#N/A,#N/A,FALSE,"VARIATIONS";#N/A,#N/A,FALSE,"BUDGET";#N/A,#N/A,FALSE,"CIVIL QNTY VAR";#N/A,#N/A,FALSE,"SUMMARY";#N/A,#N/A,FALSE,"MATERIAL VAR"}</definedName>
    <definedName name="_d1" localSheetId="13" hidden="1">{#N/A,#N/A,FALSE,"VARIATIONS";#N/A,#N/A,FALSE,"BUDGET";#N/A,#N/A,FALSE,"CIVIL QNTY VAR";#N/A,#N/A,FALSE,"SUMMARY";#N/A,#N/A,FALSE,"MATERIAL VAR"}</definedName>
    <definedName name="_d1" localSheetId="5" hidden="1">{#N/A,#N/A,FALSE,"VARIATIONS";#N/A,#N/A,FALSE,"BUDGET";#N/A,#N/A,FALSE,"CIVIL QNTY VAR";#N/A,#N/A,FALSE,"SUMMARY";#N/A,#N/A,FALSE,"MATERIAL VAR"}</definedName>
    <definedName name="_d1" localSheetId="11" hidden="1">{#N/A,#N/A,FALSE,"VARIATIONS";#N/A,#N/A,FALSE,"BUDGET";#N/A,#N/A,FALSE,"CIVIL QNTY VAR";#N/A,#N/A,FALSE,"SUMMARY";#N/A,#N/A,FALSE,"MATERIAL VAR"}</definedName>
    <definedName name="_d1" localSheetId="8" hidden="1">{#N/A,#N/A,FALSE,"VARIATIONS";#N/A,#N/A,FALSE,"BUDGET";#N/A,#N/A,FALSE,"CIVIL QNTY VAR";#N/A,#N/A,FALSE,"SUMMARY";#N/A,#N/A,FALSE,"MATERIAL VAR"}</definedName>
    <definedName name="_d1" localSheetId="14" hidden="1">{#N/A,#N/A,FALSE,"VARIATIONS";#N/A,#N/A,FALSE,"BUDGET";#N/A,#N/A,FALSE,"CIVIL QNTY VAR";#N/A,#N/A,FALSE,"SUMMARY";#N/A,#N/A,FALSE,"MATERIAL VAR"}</definedName>
    <definedName name="_d1" localSheetId="21" hidden="1">{#N/A,#N/A,FALSE,"VARIATIONS";#N/A,#N/A,FALSE,"BUDGET";#N/A,#N/A,FALSE,"CIVIL QNTY VAR";#N/A,#N/A,FALSE,"SUMMARY";#N/A,#N/A,FALSE,"MATERIAL VAR"}</definedName>
    <definedName name="_d1" localSheetId="22" hidden="1">{#N/A,#N/A,FALSE,"VARIATIONS";#N/A,#N/A,FALSE,"BUDGET";#N/A,#N/A,FALSE,"CIVIL QNTY VAR";#N/A,#N/A,FALSE,"SUMMARY";#N/A,#N/A,FALSE,"MATERIAL VAR"}</definedName>
    <definedName name="_d1" localSheetId="3" hidden="1">{#N/A,#N/A,FALSE,"VARIATIONS";#N/A,#N/A,FALSE,"BUDGET";#N/A,#N/A,FALSE,"CIVIL QNTY VAR";#N/A,#N/A,FALSE,"SUMMARY";#N/A,#N/A,FALSE,"MATERIAL VAR"}</definedName>
    <definedName name="_d1" localSheetId="12" hidden="1">{#N/A,#N/A,FALSE,"VARIATIONS";#N/A,#N/A,FALSE,"BUDGET";#N/A,#N/A,FALSE,"CIVIL QNTY VAR";#N/A,#N/A,FALSE,"SUMMARY";#N/A,#N/A,FALSE,"MATERIAL VAR"}</definedName>
    <definedName name="_d1" localSheetId="9" hidden="1">{#N/A,#N/A,FALSE,"VARIATIONS";#N/A,#N/A,FALSE,"BUDGET";#N/A,#N/A,FALSE,"CIVIL QNTY VAR";#N/A,#N/A,FALSE,"SUMMARY";#N/A,#N/A,FALSE,"MATERIAL VAR"}</definedName>
    <definedName name="_d1" localSheetId="6" hidden="1">{#N/A,#N/A,FALSE,"VARIATIONS";#N/A,#N/A,FALSE,"BUDGET";#N/A,#N/A,FALSE,"CIVIL QNTY VAR";#N/A,#N/A,FALSE,"SUMMARY";#N/A,#N/A,FALSE,"MATERIAL VAR"}</definedName>
    <definedName name="_d1" localSheetId="23" hidden="1">{#N/A,#N/A,FALSE,"VARIATIONS";#N/A,#N/A,FALSE,"BUDGET";#N/A,#N/A,FALSE,"CIVIL QNTY VAR";#N/A,#N/A,FALSE,"SUMMARY";#N/A,#N/A,FALSE,"MATERIAL VAR"}</definedName>
    <definedName name="_d1" localSheetId="24" hidden="1">{#N/A,#N/A,FALSE,"VARIATIONS";#N/A,#N/A,FALSE,"BUDGET";#N/A,#N/A,FALSE,"CIVIL QNTY VAR";#N/A,#N/A,FALSE,"SUMMARY";#N/A,#N/A,FALSE,"MATERIAL VAR"}</definedName>
    <definedName name="_d1" hidden="1">{#N/A,#N/A,FALSE,"VARIATIONS";#N/A,#N/A,FALSE,"BUDGET";#N/A,#N/A,FALSE,"CIVIL QNTY VAR";#N/A,#N/A,FALSE,"SUMMARY";#N/A,#N/A,FALSE,"MATERIAL VAR"}</definedName>
    <definedName name="_dcd3" localSheetId="4" hidden="1">{#N/A,#N/A,TRUE,"Front";#N/A,#N/A,TRUE,"Simple Letter";#N/A,#N/A,TRUE,"Inside";#N/A,#N/A,TRUE,"Contents";#N/A,#N/A,TRUE,"Basis";#N/A,#N/A,TRUE,"Inclusions";#N/A,#N/A,TRUE,"Exclusions";#N/A,#N/A,TRUE,"Areas";#N/A,#N/A,TRUE,"Summary";#N/A,#N/A,TRUE,"Detail"}</definedName>
    <definedName name="_dcd3" localSheetId="7" hidden="1">{#N/A,#N/A,TRUE,"Front";#N/A,#N/A,TRUE,"Simple Letter";#N/A,#N/A,TRUE,"Inside";#N/A,#N/A,TRUE,"Contents";#N/A,#N/A,TRUE,"Basis";#N/A,#N/A,TRUE,"Inclusions";#N/A,#N/A,TRUE,"Exclusions";#N/A,#N/A,TRUE,"Areas";#N/A,#N/A,TRUE,"Summary";#N/A,#N/A,TRUE,"Detail"}</definedName>
    <definedName name="_dcd3" localSheetId="10" hidden="1">{#N/A,#N/A,TRUE,"Front";#N/A,#N/A,TRUE,"Simple Letter";#N/A,#N/A,TRUE,"Inside";#N/A,#N/A,TRUE,"Contents";#N/A,#N/A,TRUE,"Basis";#N/A,#N/A,TRUE,"Inclusions";#N/A,#N/A,TRUE,"Exclusions";#N/A,#N/A,TRUE,"Areas";#N/A,#N/A,TRUE,"Summary";#N/A,#N/A,TRUE,"Detail"}</definedName>
    <definedName name="_dcd3" localSheetId="13" hidden="1">{#N/A,#N/A,TRUE,"Front";#N/A,#N/A,TRUE,"Simple Letter";#N/A,#N/A,TRUE,"Inside";#N/A,#N/A,TRUE,"Contents";#N/A,#N/A,TRUE,"Basis";#N/A,#N/A,TRUE,"Inclusions";#N/A,#N/A,TRUE,"Exclusions";#N/A,#N/A,TRUE,"Areas";#N/A,#N/A,TRUE,"Summary";#N/A,#N/A,TRUE,"Detail"}</definedName>
    <definedName name="_dcd3" localSheetId="5" hidden="1">{#N/A,#N/A,TRUE,"Front";#N/A,#N/A,TRUE,"Simple Letter";#N/A,#N/A,TRUE,"Inside";#N/A,#N/A,TRUE,"Contents";#N/A,#N/A,TRUE,"Basis";#N/A,#N/A,TRUE,"Inclusions";#N/A,#N/A,TRUE,"Exclusions";#N/A,#N/A,TRUE,"Areas";#N/A,#N/A,TRUE,"Summary";#N/A,#N/A,TRUE,"Detail"}</definedName>
    <definedName name="_dcd3" localSheetId="11" hidden="1">{#N/A,#N/A,TRUE,"Front";#N/A,#N/A,TRUE,"Simple Letter";#N/A,#N/A,TRUE,"Inside";#N/A,#N/A,TRUE,"Contents";#N/A,#N/A,TRUE,"Basis";#N/A,#N/A,TRUE,"Inclusions";#N/A,#N/A,TRUE,"Exclusions";#N/A,#N/A,TRUE,"Areas";#N/A,#N/A,TRUE,"Summary";#N/A,#N/A,TRUE,"Detail"}</definedName>
    <definedName name="_dcd3" localSheetId="8" hidden="1">{#N/A,#N/A,TRUE,"Front";#N/A,#N/A,TRUE,"Simple Letter";#N/A,#N/A,TRUE,"Inside";#N/A,#N/A,TRUE,"Contents";#N/A,#N/A,TRUE,"Basis";#N/A,#N/A,TRUE,"Inclusions";#N/A,#N/A,TRUE,"Exclusions";#N/A,#N/A,TRUE,"Areas";#N/A,#N/A,TRUE,"Summary";#N/A,#N/A,TRUE,"Detail"}</definedName>
    <definedName name="_dcd3" localSheetId="14" hidden="1">{#N/A,#N/A,TRUE,"Front";#N/A,#N/A,TRUE,"Simple Letter";#N/A,#N/A,TRUE,"Inside";#N/A,#N/A,TRUE,"Contents";#N/A,#N/A,TRUE,"Basis";#N/A,#N/A,TRUE,"Inclusions";#N/A,#N/A,TRUE,"Exclusions";#N/A,#N/A,TRUE,"Areas";#N/A,#N/A,TRUE,"Summary";#N/A,#N/A,TRUE,"Detail"}</definedName>
    <definedName name="_dcd3" localSheetId="21" hidden="1">{#N/A,#N/A,TRUE,"Front";#N/A,#N/A,TRUE,"Simple Letter";#N/A,#N/A,TRUE,"Inside";#N/A,#N/A,TRUE,"Contents";#N/A,#N/A,TRUE,"Basis";#N/A,#N/A,TRUE,"Inclusions";#N/A,#N/A,TRUE,"Exclusions";#N/A,#N/A,TRUE,"Areas";#N/A,#N/A,TRUE,"Summary";#N/A,#N/A,TRUE,"Detail"}</definedName>
    <definedName name="_dcd3" localSheetId="22" hidden="1">{#N/A,#N/A,TRUE,"Front";#N/A,#N/A,TRUE,"Simple Letter";#N/A,#N/A,TRUE,"Inside";#N/A,#N/A,TRUE,"Contents";#N/A,#N/A,TRUE,"Basis";#N/A,#N/A,TRUE,"Inclusions";#N/A,#N/A,TRUE,"Exclusions";#N/A,#N/A,TRUE,"Areas";#N/A,#N/A,TRUE,"Summary";#N/A,#N/A,TRUE,"Detail"}</definedName>
    <definedName name="_dcd3" localSheetId="3" hidden="1">{#N/A,#N/A,TRUE,"Front";#N/A,#N/A,TRUE,"Simple Letter";#N/A,#N/A,TRUE,"Inside";#N/A,#N/A,TRUE,"Contents";#N/A,#N/A,TRUE,"Basis";#N/A,#N/A,TRUE,"Inclusions";#N/A,#N/A,TRUE,"Exclusions";#N/A,#N/A,TRUE,"Areas";#N/A,#N/A,TRUE,"Summary";#N/A,#N/A,TRUE,"Detail"}</definedName>
    <definedName name="_dcd3" localSheetId="12" hidden="1">{#N/A,#N/A,TRUE,"Front";#N/A,#N/A,TRUE,"Simple Letter";#N/A,#N/A,TRUE,"Inside";#N/A,#N/A,TRUE,"Contents";#N/A,#N/A,TRUE,"Basis";#N/A,#N/A,TRUE,"Inclusions";#N/A,#N/A,TRUE,"Exclusions";#N/A,#N/A,TRUE,"Areas";#N/A,#N/A,TRUE,"Summary";#N/A,#N/A,TRUE,"Detail"}</definedName>
    <definedName name="_dcd3" localSheetId="9" hidden="1">{#N/A,#N/A,TRUE,"Front";#N/A,#N/A,TRUE,"Simple Letter";#N/A,#N/A,TRUE,"Inside";#N/A,#N/A,TRUE,"Contents";#N/A,#N/A,TRUE,"Basis";#N/A,#N/A,TRUE,"Inclusions";#N/A,#N/A,TRUE,"Exclusions";#N/A,#N/A,TRUE,"Areas";#N/A,#N/A,TRUE,"Summary";#N/A,#N/A,TRUE,"Detail"}</definedName>
    <definedName name="_dcd3" localSheetId="6" hidden="1">{#N/A,#N/A,TRUE,"Front";#N/A,#N/A,TRUE,"Simple Letter";#N/A,#N/A,TRUE,"Inside";#N/A,#N/A,TRUE,"Contents";#N/A,#N/A,TRUE,"Basis";#N/A,#N/A,TRUE,"Inclusions";#N/A,#N/A,TRUE,"Exclusions";#N/A,#N/A,TRUE,"Areas";#N/A,#N/A,TRUE,"Summary";#N/A,#N/A,TRUE,"Detail"}</definedName>
    <definedName name="_dcd3" localSheetId="23" hidden="1">{#N/A,#N/A,TRUE,"Front";#N/A,#N/A,TRUE,"Simple Letter";#N/A,#N/A,TRUE,"Inside";#N/A,#N/A,TRUE,"Contents";#N/A,#N/A,TRUE,"Basis";#N/A,#N/A,TRUE,"Inclusions";#N/A,#N/A,TRUE,"Exclusions";#N/A,#N/A,TRUE,"Areas";#N/A,#N/A,TRUE,"Summary";#N/A,#N/A,TRUE,"Detail"}</definedName>
    <definedName name="_dcd3" localSheetId="24" hidden="1">{#N/A,#N/A,TRUE,"Front";#N/A,#N/A,TRUE,"Simple Letter";#N/A,#N/A,TRUE,"Inside";#N/A,#N/A,TRUE,"Contents";#N/A,#N/A,TRUE,"Basis";#N/A,#N/A,TRUE,"Inclusions";#N/A,#N/A,TRUE,"Exclusions";#N/A,#N/A,TRUE,"Areas";#N/A,#N/A,TRUE,"Summary";#N/A,#N/A,TRUE,"Detail"}</definedName>
    <definedName name="_dcd3" hidden="1">{#N/A,#N/A,TRUE,"Front";#N/A,#N/A,TRUE,"Simple Letter";#N/A,#N/A,TRUE,"Inside";#N/A,#N/A,TRUE,"Contents";#N/A,#N/A,TRUE,"Basis";#N/A,#N/A,TRUE,"Inclusions";#N/A,#N/A,TRUE,"Exclusions";#N/A,#N/A,TRUE,"Areas";#N/A,#N/A,TRUE,"Summary";#N/A,#N/A,TRUE,"Detail"}</definedName>
    <definedName name="_dd5" localSheetId="4" hidden="1">{#N/A,#N/A,FALSE,"VARIATIONS";#N/A,#N/A,FALSE,"BUDGET";#N/A,#N/A,FALSE,"CIVIL QNTY VAR";#N/A,#N/A,FALSE,"SUMMARY";#N/A,#N/A,FALSE,"MATERIAL VAR"}</definedName>
    <definedName name="_dd5" localSheetId="7" hidden="1">{#N/A,#N/A,FALSE,"VARIATIONS";#N/A,#N/A,FALSE,"BUDGET";#N/A,#N/A,FALSE,"CIVIL QNTY VAR";#N/A,#N/A,FALSE,"SUMMARY";#N/A,#N/A,FALSE,"MATERIAL VAR"}</definedName>
    <definedName name="_dd5" localSheetId="10" hidden="1">{#N/A,#N/A,FALSE,"VARIATIONS";#N/A,#N/A,FALSE,"BUDGET";#N/A,#N/A,FALSE,"CIVIL QNTY VAR";#N/A,#N/A,FALSE,"SUMMARY";#N/A,#N/A,FALSE,"MATERIAL VAR"}</definedName>
    <definedName name="_dd5" localSheetId="13" hidden="1">{#N/A,#N/A,FALSE,"VARIATIONS";#N/A,#N/A,FALSE,"BUDGET";#N/A,#N/A,FALSE,"CIVIL QNTY VAR";#N/A,#N/A,FALSE,"SUMMARY";#N/A,#N/A,FALSE,"MATERIAL VAR"}</definedName>
    <definedName name="_dd5" localSheetId="5" hidden="1">{#N/A,#N/A,FALSE,"VARIATIONS";#N/A,#N/A,FALSE,"BUDGET";#N/A,#N/A,FALSE,"CIVIL QNTY VAR";#N/A,#N/A,FALSE,"SUMMARY";#N/A,#N/A,FALSE,"MATERIAL VAR"}</definedName>
    <definedName name="_dd5" localSheetId="11" hidden="1">{#N/A,#N/A,FALSE,"VARIATIONS";#N/A,#N/A,FALSE,"BUDGET";#N/A,#N/A,FALSE,"CIVIL QNTY VAR";#N/A,#N/A,FALSE,"SUMMARY";#N/A,#N/A,FALSE,"MATERIAL VAR"}</definedName>
    <definedName name="_dd5" localSheetId="8" hidden="1">{#N/A,#N/A,FALSE,"VARIATIONS";#N/A,#N/A,FALSE,"BUDGET";#N/A,#N/A,FALSE,"CIVIL QNTY VAR";#N/A,#N/A,FALSE,"SUMMARY";#N/A,#N/A,FALSE,"MATERIAL VAR"}</definedName>
    <definedName name="_dd5" localSheetId="14" hidden="1">{#N/A,#N/A,FALSE,"VARIATIONS";#N/A,#N/A,FALSE,"BUDGET";#N/A,#N/A,FALSE,"CIVIL QNTY VAR";#N/A,#N/A,FALSE,"SUMMARY";#N/A,#N/A,FALSE,"MATERIAL VAR"}</definedName>
    <definedName name="_dd5" localSheetId="21" hidden="1">{#N/A,#N/A,FALSE,"VARIATIONS";#N/A,#N/A,FALSE,"BUDGET";#N/A,#N/A,FALSE,"CIVIL QNTY VAR";#N/A,#N/A,FALSE,"SUMMARY";#N/A,#N/A,FALSE,"MATERIAL VAR"}</definedName>
    <definedName name="_dd5" localSheetId="22" hidden="1">{#N/A,#N/A,FALSE,"VARIATIONS";#N/A,#N/A,FALSE,"BUDGET";#N/A,#N/A,FALSE,"CIVIL QNTY VAR";#N/A,#N/A,FALSE,"SUMMARY";#N/A,#N/A,FALSE,"MATERIAL VAR"}</definedName>
    <definedName name="_dd5" localSheetId="3" hidden="1">{#N/A,#N/A,FALSE,"VARIATIONS";#N/A,#N/A,FALSE,"BUDGET";#N/A,#N/A,FALSE,"CIVIL QNTY VAR";#N/A,#N/A,FALSE,"SUMMARY";#N/A,#N/A,FALSE,"MATERIAL VAR"}</definedName>
    <definedName name="_dd5" localSheetId="12" hidden="1">{#N/A,#N/A,FALSE,"VARIATIONS";#N/A,#N/A,FALSE,"BUDGET";#N/A,#N/A,FALSE,"CIVIL QNTY VAR";#N/A,#N/A,FALSE,"SUMMARY";#N/A,#N/A,FALSE,"MATERIAL VAR"}</definedName>
    <definedName name="_dd5" localSheetId="9" hidden="1">{#N/A,#N/A,FALSE,"VARIATIONS";#N/A,#N/A,FALSE,"BUDGET";#N/A,#N/A,FALSE,"CIVIL QNTY VAR";#N/A,#N/A,FALSE,"SUMMARY";#N/A,#N/A,FALSE,"MATERIAL VAR"}</definedName>
    <definedName name="_dd5" localSheetId="6" hidden="1">{#N/A,#N/A,FALSE,"VARIATIONS";#N/A,#N/A,FALSE,"BUDGET";#N/A,#N/A,FALSE,"CIVIL QNTY VAR";#N/A,#N/A,FALSE,"SUMMARY";#N/A,#N/A,FALSE,"MATERIAL VAR"}</definedName>
    <definedName name="_dd5" localSheetId="23" hidden="1">{#N/A,#N/A,FALSE,"VARIATIONS";#N/A,#N/A,FALSE,"BUDGET";#N/A,#N/A,FALSE,"CIVIL QNTY VAR";#N/A,#N/A,FALSE,"SUMMARY";#N/A,#N/A,FALSE,"MATERIAL VAR"}</definedName>
    <definedName name="_dd5" localSheetId="24" hidden="1">{#N/A,#N/A,FALSE,"VARIATIONS";#N/A,#N/A,FALSE,"BUDGET";#N/A,#N/A,FALSE,"CIVIL QNTY VAR";#N/A,#N/A,FALSE,"SUMMARY";#N/A,#N/A,FALSE,"MATERIAL VAR"}</definedName>
    <definedName name="_dd5" hidden="1">{#N/A,#N/A,FALSE,"VARIATIONS";#N/A,#N/A,FALSE,"BUDGET";#N/A,#N/A,FALSE,"CIVIL QNTY VAR";#N/A,#N/A,FALSE,"SUMMARY";#N/A,#N/A,FALSE,"MATERIAL VAR"}</definedName>
    <definedName name="_dd6" localSheetId="4" hidden="1">{#N/A,#N/A,FALSE,"VARIATIONS";#N/A,#N/A,FALSE,"BUDGET";#N/A,#N/A,FALSE,"CIVIL QNTY VAR";#N/A,#N/A,FALSE,"SUMMARY";#N/A,#N/A,FALSE,"MATERIAL VAR"}</definedName>
    <definedName name="_dd6" localSheetId="7" hidden="1">{#N/A,#N/A,FALSE,"VARIATIONS";#N/A,#N/A,FALSE,"BUDGET";#N/A,#N/A,FALSE,"CIVIL QNTY VAR";#N/A,#N/A,FALSE,"SUMMARY";#N/A,#N/A,FALSE,"MATERIAL VAR"}</definedName>
    <definedName name="_dd6" localSheetId="10" hidden="1">{#N/A,#N/A,FALSE,"VARIATIONS";#N/A,#N/A,FALSE,"BUDGET";#N/A,#N/A,FALSE,"CIVIL QNTY VAR";#N/A,#N/A,FALSE,"SUMMARY";#N/A,#N/A,FALSE,"MATERIAL VAR"}</definedName>
    <definedName name="_dd6" localSheetId="13" hidden="1">{#N/A,#N/A,FALSE,"VARIATIONS";#N/A,#N/A,FALSE,"BUDGET";#N/A,#N/A,FALSE,"CIVIL QNTY VAR";#N/A,#N/A,FALSE,"SUMMARY";#N/A,#N/A,FALSE,"MATERIAL VAR"}</definedName>
    <definedName name="_dd6" localSheetId="5" hidden="1">{#N/A,#N/A,FALSE,"VARIATIONS";#N/A,#N/A,FALSE,"BUDGET";#N/A,#N/A,FALSE,"CIVIL QNTY VAR";#N/A,#N/A,FALSE,"SUMMARY";#N/A,#N/A,FALSE,"MATERIAL VAR"}</definedName>
    <definedName name="_dd6" localSheetId="11" hidden="1">{#N/A,#N/A,FALSE,"VARIATIONS";#N/A,#N/A,FALSE,"BUDGET";#N/A,#N/A,FALSE,"CIVIL QNTY VAR";#N/A,#N/A,FALSE,"SUMMARY";#N/A,#N/A,FALSE,"MATERIAL VAR"}</definedName>
    <definedName name="_dd6" localSheetId="8" hidden="1">{#N/A,#N/A,FALSE,"VARIATIONS";#N/A,#N/A,FALSE,"BUDGET";#N/A,#N/A,FALSE,"CIVIL QNTY VAR";#N/A,#N/A,FALSE,"SUMMARY";#N/A,#N/A,FALSE,"MATERIAL VAR"}</definedName>
    <definedName name="_dd6" localSheetId="14" hidden="1">{#N/A,#N/A,FALSE,"VARIATIONS";#N/A,#N/A,FALSE,"BUDGET";#N/A,#N/A,FALSE,"CIVIL QNTY VAR";#N/A,#N/A,FALSE,"SUMMARY";#N/A,#N/A,FALSE,"MATERIAL VAR"}</definedName>
    <definedName name="_dd6" localSheetId="21" hidden="1">{#N/A,#N/A,FALSE,"VARIATIONS";#N/A,#N/A,FALSE,"BUDGET";#N/A,#N/A,FALSE,"CIVIL QNTY VAR";#N/A,#N/A,FALSE,"SUMMARY";#N/A,#N/A,FALSE,"MATERIAL VAR"}</definedName>
    <definedName name="_dd6" localSheetId="22" hidden="1">{#N/A,#N/A,FALSE,"VARIATIONS";#N/A,#N/A,FALSE,"BUDGET";#N/A,#N/A,FALSE,"CIVIL QNTY VAR";#N/A,#N/A,FALSE,"SUMMARY";#N/A,#N/A,FALSE,"MATERIAL VAR"}</definedName>
    <definedName name="_dd6" localSheetId="3" hidden="1">{#N/A,#N/A,FALSE,"VARIATIONS";#N/A,#N/A,FALSE,"BUDGET";#N/A,#N/A,FALSE,"CIVIL QNTY VAR";#N/A,#N/A,FALSE,"SUMMARY";#N/A,#N/A,FALSE,"MATERIAL VAR"}</definedName>
    <definedName name="_dd6" localSheetId="12" hidden="1">{#N/A,#N/A,FALSE,"VARIATIONS";#N/A,#N/A,FALSE,"BUDGET";#N/A,#N/A,FALSE,"CIVIL QNTY VAR";#N/A,#N/A,FALSE,"SUMMARY";#N/A,#N/A,FALSE,"MATERIAL VAR"}</definedName>
    <definedName name="_dd6" localSheetId="9" hidden="1">{#N/A,#N/A,FALSE,"VARIATIONS";#N/A,#N/A,FALSE,"BUDGET";#N/A,#N/A,FALSE,"CIVIL QNTY VAR";#N/A,#N/A,FALSE,"SUMMARY";#N/A,#N/A,FALSE,"MATERIAL VAR"}</definedName>
    <definedName name="_dd6" localSheetId="6" hidden="1">{#N/A,#N/A,FALSE,"VARIATIONS";#N/A,#N/A,FALSE,"BUDGET";#N/A,#N/A,FALSE,"CIVIL QNTY VAR";#N/A,#N/A,FALSE,"SUMMARY";#N/A,#N/A,FALSE,"MATERIAL VAR"}</definedName>
    <definedName name="_dd6" localSheetId="23" hidden="1">{#N/A,#N/A,FALSE,"VARIATIONS";#N/A,#N/A,FALSE,"BUDGET";#N/A,#N/A,FALSE,"CIVIL QNTY VAR";#N/A,#N/A,FALSE,"SUMMARY";#N/A,#N/A,FALSE,"MATERIAL VAR"}</definedName>
    <definedName name="_dd6" localSheetId="24" hidden="1">{#N/A,#N/A,FALSE,"VARIATIONS";#N/A,#N/A,FALSE,"BUDGET";#N/A,#N/A,FALSE,"CIVIL QNTY VAR";#N/A,#N/A,FALSE,"SUMMARY";#N/A,#N/A,FALSE,"MATERIAL VAR"}</definedName>
    <definedName name="_dd6" hidden="1">{#N/A,#N/A,FALSE,"VARIATIONS";#N/A,#N/A,FALSE,"BUDGET";#N/A,#N/A,FALSE,"CIVIL QNTY VAR";#N/A,#N/A,FALSE,"SUMMARY";#N/A,#N/A,FALSE,"MATERIAL VAR"}</definedName>
    <definedName name="_Dist_Values" localSheetId="4" hidden="1">#REF!</definedName>
    <definedName name="_Dist_Values" localSheetId="7" hidden="1">#REF!</definedName>
    <definedName name="_Dist_Values" localSheetId="10" hidden="1">#REF!</definedName>
    <definedName name="_Dist_Values" localSheetId="13" hidden="1">#REF!</definedName>
    <definedName name="_Dist_Values" localSheetId="19" hidden="1">#REF!</definedName>
    <definedName name="_Dist_Values" localSheetId="5" hidden="1">#REF!</definedName>
    <definedName name="_Dist_Values" localSheetId="11" hidden="1">#REF!</definedName>
    <definedName name="_Dist_Values" localSheetId="8" hidden="1">#REF!</definedName>
    <definedName name="_Dist_Values" localSheetId="14" hidden="1">#REF!</definedName>
    <definedName name="_Dist_Values" localSheetId="20" hidden="1">#REF!</definedName>
    <definedName name="_Dist_Values" localSheetId="21" hidden="1">#REF!</definedName>
    <definedName name="_Dist_Values" localSheetId="22" hidden="1">#REF!</definedName>
    <definedName name="_Dist_Values" localSheetId="3" hidden="1">#REF!</definedName>
    <definedName name="_Dist_Values" localSheetId="12" hidden="1">#REF!</definedName>
    <definedName name="_Dist_Values" localSheetId="18" hidden="1">#REF!</definedName>
    <definedName name="_Dist_Values" localSheetId="9" hidden="1">#REF!</definedName>
    <definedName name="_Dist_Values" localSheetId="6" hidden="1">#REF!</definedName>
    <definedName name="_Dist_Values" localSheetId="23" hidden="1">#REF!</definedName>
    <definedName name="_Dist_Values" localSheetId="24" hidden="1">#REF!</definedName>
    <definedName name="_Dist_Values" hidden="1">#REF!</definedName>
    <definedName name="_f1" localSheetId="4" hidden="1">{#N/A,#N/A,FALSE,"VARIATIONS";#N/A,#N/A,FALSE,"BUDGET";#N/A,#N/A,FALSE,"CIVIL QNTY VAR";#N/A,#N/A,FALSE,"SUMMARY";#N/A,#N/A,FALSE,"MATERIAL VAR"}</definedName>
    <definedName name="_f1" localSheetId="7" hidden="1">{#N/A,#N/A,FALSE,"VARIATIONS";#N/A,#N/A,FALSE,"BUDGET";#N/A,#N/A,FALSE,"CIVIL QNTY VAR";#N/A,#N/A,FALSE,"SUMMARY";#N/A,#N/A,FALSE,"MATERIAL VAR"}</definedName>
    <definedName name="_f1" localSheetId="10" hidden="1">{#N/A,#N/A,FALSE,"VARIATIONS";#N/A,#N/A,FALSE,"BUDGET";#N/A,#N/A,FALSE,"CIVIL QNTY VAR";#N/A,#N/A,FALSE,"SUMMARY";#N/A,#N/A,FALSE,"MATERIAL VAR"}</definedName>
    <definedName name="_f1" localSheetId="13" hidden="1">{#N/A,#N/A,FALSE,"VARIATIONS";#N/A,#N/A,FALSE,"BUDGET";#N/A,#N/A,FALSE,"CIVIL QNTY VAR";#N/A,#N/A,FALSE,"SUMMARY";#N/A,#N/A,FALSE,"MATERIAL VAR"}</definedName>
    <definedName name="_f1" localSheetId="5" hidden="1">{#N/A,#N/A,FALSE,"VARIATIONS";#N/A,#N/A,FALSE,"BUDGET";#N/A,#N/A,FALSE,"CIVIL QNTY VAR";#N/A,#N/A,FALSE,"SUMMARY";#N/A,#N/A,FALSE,"MATERIAL VAR"}</definedName>
    <definedName name="_f1" localSheetId="11" hidden="1">{#N/A,#N/A,FALSE,"VARIATIONS";#N/A,#N/A,FALSE,"BUDGET";#N/A,#N/A,FALSE,"CIVIL QNTY VAR";#N/A,#N/A,FALSE,"SUMMARY";#N/A,#N/A,FALSE,"MATERIAL VAR"}</definedName>
    <definedName name="_f1" localSheetId="8" hidden="1">{#N/A,#N/A,FALSE,"VARIATIONS";#N/A,#N/A,FALSE,"BUDGET";#N/A,#N/A,FALSE,"CIVIL QNTY VAR";#N/A,#N/A,FALSE,"SUMMARY";#N/A,#N/A,FALSE,"MATERIAL VAR"}</definedName>
    <definedName name="_f1" localSheetId="14" hidden="1">{#N/A,#N/A,FALSE,"VARIATIONS";#N/A,#N/A,FALSE,"BUDGET";#N/A,#N/A,FALSE,"CIVIL QNTY VAR";#N/A,#N/A,FALSE,"SUMMARY";#N/A,#N/A,FALSE,"MATERIAL VAR"}</definedName>
    <definedName name="_f1" localSheetId="21" hidden="1">{#N/A,#N/A,FALSE,"VARIATIONS";#N/A,#N/A,FALSE,"BUDGET";#N/A,#N/A,FALSE,"CIVIL QNTY VAR";#N/A,#N/A,FALSE,"SUMMARY";#N/A,#N/A,FALSE,"MATERIAL VAR"}</definedName>
    <definedName name="_f1" localSheetId="22" hidden="1">{#N/A,#N/A,FALSE,"VARIATIONS";#N/A,#N/A,FALSE,"BUDGET";#N/A,#N/A,FALSE,"CIVIL QNTY VAR";#N/A,#N/A,FALSE,"SUMMARY";#N/A,#N/A,FALSE,"MATERIAL VAR"}</definedName>
    <definedName name="_f1" localSheetId="3" hidden="1">{#N/A,#N/A,FALSE,"VARIATIONS";#N/A,#N/A,FALSE,"BUDGET";#N/A,#N/A,FALSE,"CIVIL QNTY VAR";#N/A,#N/A,FALSE,"SUMMARY";#N/A,#N/A,FALSE,"MATERIAL VAR"}</definedName>
    <definedName name="_f1" localSheetId="12" hidden="1">{#N/A,#N/A,FALSE,"VARIATIONS";#N/A,#N/A,FALSE,"BUDGET";#N/A,#N/A,FALSE,"CIVIL QNTY VAR";#N/A,#N/A,FALSE,"SUMMARY";#N/A,#N/A,FALSE,"MATERIAL VAR"}</definedName>
    <definedName name="_f1" localSheetId="9" hidden="1">{#N/A,#N/A,FALSE,"VARIATIONS";#N/A,#N/A,FALSE,"BUDGET";#N/A,#N/A,FALSE,"CIVIL QNTY VAR";#N/A,#N/A,FALSE,"SUMMARY";#N/A,#N/A,FALSE,"MATERIAL VAR"}</definedName>
    <definedName name="_f1" localSheetId="6" hidden="1">{#N/A,#N/A,FALSE,"VARIATIONS";#N/A,#N/A,FALSE,"BUDGET";#N/A,#N/A,FALSE,"CIVIL QNTY VAR";#N/A,#N/A,FALSE,"SUMMARY";#N/A,#N/A,FALSE,"MATERIAL VAR"}</definedName>
    <definedName name="_f1" localSheetId="23" hidden="1">{#N/A,#N/A,FALSE,"VARIATIONS";#N/A,#N/A,FALSE,"BUDGET";#N/A,#N/A,FALSE,"CIVIL QNTY VAR";#N/A,#N/A,FALSE,"SUMMARY";#N/A,#N/A,FALSE,"MATERIAL VAR"}</definedName>
    <definedName name="_f1" localSheetId="24" hidden="1">{#N/A,#N/A,FALSE,"VARIATIONS";#N/A,#N/A,FALSE,"BUDGET";#N/A,#N/A,FALSE,"CIVIL QNTY VAR";#N/A,#N/A,FALSE,"SUMMARY";#N/A,#N/A,FALSE,"MATERIAL VAR"}</definedName>
    <definedName name="_f1" hidden="1">{#N/A,#N/A,FALSE,"VARIATIONS";#N/A,#N/A,FALSE,"BUDGET";#N/A,#N/A,FALSE,"CIVIL QNTY VAR";#N/A,#N/A,FALSE,"SUMMARY";#N/A,#N/A,FALSE,"MATERIAL VAR"}</definedName>
    <definedName name="_f3" localSheetId="4" hidden="1">{#N/A,#N/A,FALSE,"Aging Summary";#N/A,#N/A,FALSE,"Ratio Analysis";#N/A,#N/A,FALSE,"Test 120 Day Accts";#N/A,#N/A,FALSE,"Tickmarks"}</definedName>
    <definedName name="_f3" localSheetId="7" hidden="1">{#N/A,#N/A,FALSE,"Aging Summary";#N/A,#N/A,FALSE,"Ratio Analysis";#N/A,#N/A,FALSE,"Test 120 Day Accts";#N/A,#N/A,FALSE,"Tickmarks"}</definedName>
    <definedName name="_f3" localSheetId="10" hidden="1">{#N/A,#N/A,FALSE,"Aging Summary";#N/A,#N/A,FALSE,"Ratio Analysis";#N/A,#N/A,FALSE,"Test 120 Day Accts";#N/A,#N/A,FALSE,"Tickmarks"}</definedName>
    <definedName name="_f3" localSheetId="13" hidden="1">{#N/A,#N/A,FALSE,"Aging Summary";#N/A,#N/A,FALSE,"Ratio Analysis";#N/A,#N/A,FALSE,"Test 120 Day Accts";#N/A,#N/A,FALSE,"Tickmarks"}</definedName>
    <definedName name="_f3" localSheetId="5" hidden="1">{#N/A,#N/A,FALSE,"Aging Summary";#N/A,#N/A,FALSE,"Ratio Analysis";#N/A,#N/A,FALSE,"Test 120 Day Accts";#N/A,#N/A,FALSE,"Tickmarks"}</definedName>
    <definedName name="_f3" localSheetId="11" hidden="1">{#N/A,#N/A,FALSE,"Aging Summary";#N/A,#N/A,FALSE,"Ratio Analysis";#N/A,#N/A,FALSE,"Test 120 Day Accts";#N/A,#N/A,FALSE,"Tickmarks"}</definedName>
    <definedName name="_f3" localSheetId="8" hidden="1">{#N/A,#N/A,FALSE,"Aging Summary";#N/A,#N/A,FALSE,"Ratio Analysis";#N/A,#N/A,FALSE,"Test 120 Day Accts";#N/A,#N/A,FALSE,"Tickmarks"}</definedName>
    <definedName name="_f3" localSheetId="14" hidden="1">{#N/A,#N/A,FALSE,"Aging Summary";#N/A,#N/A,FALSE,"Ratio Analysis";#N/A,#N/A,FALSE,"Test 120 Day Accts";#N/A,#N/A,FALSE,"Tickmarks"}</definedName>
    <definedName name="_f3" localSheetId="21" hidden="1">{#N/A,#N/A,FALSE,"Aging Summary";#N/A,#N/A,FALSE,"Ratio Analysis";#N/A,#N/A,FALSE,"Test 120 Day Accts";#N/A,#N/A,FALSE,"Tickmarks"}</definedName>
    <definedName name="_f3" localSheetId="22" hidden="1">{#N/A,#N/A,FALSE,"Aging Summary";#N/A,#N/A,FALSE,"Ratio Analysis";#N/A,#N/A,FALSE,"Test 120 Day Accts";#N/A,#N/A,FALSE,"Tickmarks"}</definedName>
    <definedName name="_f3" localSheetId="3" hidden="1">{#N/A,#N/A,FALSE,"Aging Summary";#N/A,#N/A,FALSE,"Ratio Analysis";#N/A,#N/A,FALSE,"Test 120 Day Accts";#N/A,#N/A,FALSE,"Tickmarks"}</definedName>
    <definedName name="_f3" localSheetId="12" hidden="1">{#N/A,#N/A,FALSE,"Aging Summary";#N/A,#N/A,FALSE,"Ratio Analysis";#N/A,#N/A,FALSE,"Test 120 Day Accts";#N/A,#N/A,FALSE,"Tickmarks"}</definedName>
    <definedName name="_f3" localSheetId="9" hidden="1">{#N/A,#N/A,FALSE,"Aging Summary";#N/A,#N/A,FALSE,"Ratio Analysis";#N/A,#N/A,FALSE,"Test 120 Day Accts";#N/A,#N/A,FALSE,"Tickmarks"}</definedName>
    <definedName name="_f3" localSheetId="6" hidden="1">{#N/A,#N/A,FALSE,"Aging Summary";#N/A,#N/A,FALSE,"Ratio Analysis";#N/A,#N/A,FALSE,"Test 120 Day Accts";#N/A,#N/A,FALSE,"Tickmarks"}</definedName>
    <definedName name="_f3" localSheetId="23" hidden="1">{#N/A,#N/A,FALSE,"Aging Summary";#N/A,#N/A,FALSE,"Ratio Analysis";#N/A,#N/A,FALSE,"Test 120 Day Accts";#N/A,#N/A,FALSE,"Tickmarks"}</definedName>
    <definedName name="_f3" localSheetId="24" hidden="1">{#N/A,#N/A,FALSE,"Aging Summary";#N/A,#N/A,FALSE,"Ratio Analysis";#N/A,#N/A,FALSE,"Test 120 Day Accts";#N/A,#N/A,FALSE,"Tickmarks"}</definedName>
    <definedName name="_f3" hidden="1">{#N/A,#N/A,FALSE,"Aging Summary";#N/A,#N/A,FALSE,"Ratio Analysis";#N/A,#N/A,FALSE,"Test 120 Day Accts";#N/A,#N/A,FALSE,"Tickmarks"}</definedName>
    <definedName name="_f4" localSheetId="4" hidden="1">{#N/A,#N/A,FALSE,"Aging Summary";#N/A,#N/A,FALSE,"Ratio Analysis";#N/A,#N/A,FALSE,"Test 120 Day Accts";#N/A,#N/A,FALSE,"Tickmarks"}</definedName>
    <definedName name="_f4" localSheetId="7" hidden="1">{#N/A,#N/A,FALSE,"Aging Summary";#N/A,#N/A,FALSE,"Ratio Analysis";#N/A,#N/A,FALSE,"Test 120 Day Accts";#N/A,#N/A,FALSE,"Tickmarks"}</definedName>
    <definedName name="_f4" localSheetId="10" hidden="1">{#N/A,#N/A,FALSE,"Aging Summary";#N/A,#N/A,FALSE,"Ratio Analysis";#N/A,#N/A,FALSE,"Test 120 Day Accts";#N/A,#N/A,FALSE,"Tickmarks"}</definedName>
    <definedName name="_f4" localSheetId="13" hidden="1">{#N/A,#N/A,FALSE,"Aging Summary";#N/A,#N/A,FALSE,"Ratio Analysis";#N/A,#N/A,FALSE,"Test 120 Day Accts";#N/A,#N/A,FALSE,"Tickmarks"}</definedName>
    <definedName name="_f4" localSheetId="5" hidden="1">{#N/A,#N/A,FALSE,"Aging Summary";#N/A,#N/A,FALSE,"Ratio Analysis";#N/A,#N/A,FALSE,"Test 120 Day Accts";#N/A,#N/A,FALSE,"Tickmarks"}</definedName>
    <definedName name="_f4" localSheetId="11" hidden="1">{#N/A,#N/A,FALSE,"Aging Summary";#N/A,#N/A,FALSE,"Ratio Analysis";#N/A,#N/A,FALSE,"Test 120 Day Accts";#N/A,#N/A,FALSE,"Tickmarks"}</definedName>
    <definedName name="_f4" localSheetId="8" hidden="1">{#N/A,#N/A,FALSE,"Aging Summary";#N/A,#N/A,FALSE,"Ratio Analysis";#N/A,#N/A,FALSE,"Test 120 Day Accts";#N/A,#N/A,FALSE,"Tickmarks"}</definedName>
    <definedName name="_f4" localSheetId="14" hidden="1">{#N/A,#N/A,FALSE,"Aging Summary";#N/A,#N/A,FALSE,"Ratio Analysis";#N/A,#N/A,FALSE,"Test 120 Day Accts";#N/A,#N/A,FALSE,"Tickmarks"}</definedName>
    <definedName name="_f4" localSheetId="21" hidden="1">{#N/A,#N/A,FALSE,"Aging Summary";#N/A,#N/A,FALSE,"Ratio Analysis";#N/A,#N/A,FALSE,"Test 120 Day Accts";#N/A,#N/A,FALSE,"Tickmarks"}</definedName>
    <definedName name="_f4" localSheetId="22" hidden="1">{#N/A,#N/A,FALSE,"Aging Summary";#N/A,#N/A,FALSE,"Ratio Analysis";#N/A,#N/A,FALSE,"Test 120 Day Accts";#N/A,#N/A,FALSE,"Tickmarks"}</definedName>
    <definedName name="_f4" localSheetId="3" hidden="1">{#N/A,#N/A,FALSE,"Aging Summary";#N/A,#N/A,FALSE,"Ratio Analysis";#N/A,#N/A,FALSE,"Test 120 Day Accts";#N/A,#N/A,FALSE,"Tickmarks"}</definedName>
    <definedName name="_f4" localSheetId="12" hidden="1">{#N/A,#N/A,FALSE,"Aging Summary";#N/A,#N/A,FALSE,"Ratio Analysis";#N/A,#N/A,FALSE,"Test 120 Day Accts";#N/A,#N/A,FALSE,"Tickmarks"}</definedName>
    <definedName name="_f4" localSheetId="9" hidden="1">{#N/A,#N/A,FALSE,"Aging Summary";#N/A,#N/A,FALSE,"Ratio Analysis";#N/A,#N/A,FALSE,"Test 120 Day Accts";#N/A,#N/A,FALSE,"Tickmarks"}</definedName>
    <definedName name="_f4" localSheetId="6" hidden="1">{#N/A,#N/A,FALSE,"Aging Summary";#N/A,#N/A,FALSE,"Ratio Analysis";#N/A,#N/A,FALSE,"Test 120 Day Accts";#N/A,#N/A,FALSE,"Tickmarks"}</definedName>
    <definedName name="_f4" localSheetId="23" hidden="1">{#N/A,#N/A,FALSE,"Aging Summary";#N/A,#N/A,FALSE,"Ratio Analysis";#N/A,#N/A,FALSE,"Test 120 Day Accts";#N/A,#N/A,FALSE,"Tickmarks"}</definedName>
    <definedName name="_f4" localSheetId="24" hidden="1">{#N/A,#N/A,FALSE,"Aging Summary";#N/A,#N/A,FALSE,"Ratio Analysis";#N/A,#N/A,FALSE,"Test 120 Day Accts";#N/A,#N/A,FALSE,"Tickmarks"}</definedName>
    <definedName name="_f4" hidden="1">{#N/A,#N/A,FALSE,"Aging Summary";#N/A,#N/A,FALSE,"Ratio Analysis";#N/A,#N/A,FALSE,"Test 120 Day Accts";#N/A,#N/A,FALSE,"Tickmarks"}</definedName>
    <definedName name="_Fill" localSheetId="4" hidden="1">#REF!</definedName>
    <definedName name="_Fill" localSheetId="7" hidden="1">#REF!</definedName>
    <definedName name="_Fill" localSheetId="10" hidden="1">#REF!</definedName>
    <definedName name="_Fill" localSheetId="13" hidden="1">#REF!</definedName>
    <definedName name="_Fill" localSheetId="19" hidden="1">#REF!</definedName>
    <definedName name="_Fill" localSheetId="5" hidden="1">#REF!</definedName>
    <definedName name="_Fill" localSheetId="11" hidden="1">#REF!</definedName>
    <definedName name="_Fill" localSheetId="8" hidden="1">#REF!</definedName>
    <definedName name="_Fill" localSheetId="14" hidden="1">#REF!</definedName>
    <definedName name="_Fill" localSheetId="20" hidden="1">#REF!</definedName>
    <definedName name="_Fill" localSheetId="21" hidden="1">#REF!</definedName>
    <definedName name="_Fill" localSheetId="22" hidden="1">#REF!</definedName>
    <definedName name="_Fill" localSheetId="3" hidden="1">#REF!</definedName>
    <definedName name="_Fill" localSheetId="12" hidden="1">#REF!</definedName>
    <definedName name="_Fill" localSheetId="18" hidden="1">#REF!</definedName>
    <definedName name="_Fill" localSheetId="9" hidden="1">#REF!</definedName>
    <definedName name="_Fill" localSheetId="6" hidden="1">#REF!</definedName>
    <definedName name="_Fill" localSheetId="23" hidden="1">#REF!</definedName>
    <definedName name="_Fill" localSheetId="24" hidden="1">#REF!</definedName>
    <definedName name="_Fill" hidden="1">#REF!</definedName>
    <definedName name="_xlnm._FilterDatabase" localSheetId="4" hidden="1">#REF!</definedName>
    <definedName name="_xlnm._FilterDatabase" localSheetId="7" hidden="1">#REF!</definedName>
    <definedName name="_xlnm._FilterDatabase" localSheetId="10" hidden="1">#REF!</definedName>
    <definedName name="_xlnm._FilterDatabase" localSheetId="19" hidden="1">#REF!</definedName>
    <definedName name="_xlnm._FilterDatabase" localSheetId="5" hidden="1">#REF!</definedName>
    <definedName name="_xlnm._FilterDatabase" localSheetId="11" hidden="1">#REF!</definedName>
    <definedName name="_xlnm._FilterDatabase" localSheetId="8" hidden="1">#REF!</definedName>
    <definedName name="_xlnm._FilterDatabase" localSheetId="20" hidden="1">#REF!</definedName>
    <definedName name="_xlnm._FilterDatabase" localSheetId="21" hidden="1">#REF!</definedName>
    <definedName name="_xlnm._FilterDatabase" localSheetId="22" hidden="1">#REF!</definedName>
    <definedName name="_xlnm._FilterDatabase" localSheetId="3" hidden="1">#REF!</definedName>
    <definedName name="_xlnm._FilterDatabase" localSheetId="18" hidden="1">#REF!</definedName>
    <definedName name="_xlnm._FilterDatabase" localSheetId="9" hidden="1">#REF!</definedName>
    <definedName name="_xlnm._FilterDatabase" localSheetId="6" hidden="1">#REF!</definedName>
    <definedName name="_xlnm._FilterDatabase" localSheetId="23" hidden="1">#REF!</definedName>
    <definedName name="_xlnm._FilterDatabase" localSheetId="24" hidden="1">#REF!</definedName>
    <definedName name="_xlnm._FilterDatabase" hidden="1">#REF!</definedName>
    <definedName name="_HDD1111" localSheetId="4" hidden="1">{#N/A,#N/A,TRUE,"Front";#N/A,#N/A,TRUE,"Simple Letter";#N/A,#N/A,TRUE,"Inside";#N/A,#N/A,TRUE,"Contents";#N/A,#N/A,TRUE,"Basis";#N/A,#N/A,TRUE,"Inclusions";#N/A,#N/A,TRUE,"Exclusions";#N/A,#N/A,TRUE,"Areas";#N/A,#N/A,TRUE,"Summary";#N/A,#N/A,TRUE,"Detail"}</definedName>
    <definedName name="_HDD1111" localSheetId="7" hidden="1">{#N/A,#N/A,TRUE,"Front";#N/A,#N/A,TRUE,"Simple Letter";#N/A,#N/A,TRUE,"Inside";#N/A,#N/A,TRUE,"Contents";#N/A,#N/A,TRUE,"Basis";#N/A,#N/A,TRUE,"Inclusions";#N/A,#N/A,TRUE,"Exclusions";#N/A,#N/A,TRUE,"Areas";#N/A,#N/A,TRUE,"Summary";#N/A,#N/A,TRUE,"Detail"}</definedName>
    <definedName name="_HDD1111" localSheetId="10" hidden="1">{#N/A,#N/A,TRUE,"Front";#N/A,#N/A,TRUE,"Simple Letter";#N/A,#N/A,TRUE,"Inside";#N/A,#N/A,TRUE,"Contents";#N/A,#N/A,TRUE,"Basis";#N/A,#N/A,TRUE,"Inclusions";#N/A,#N/A,TRUE,"Exclusions";#N/A,#N/A,TRUE,"Areas";#N/A,#N/A,TRUE,"Summary";#N/A,#N/A,TRUE,"Detail"}</definedName>
    <definedName name="_HDD1111" localSheetId="13" hidden="1">{#N/A,#N/A,TRUE,"Front";#N/A,#N/A,TRUE,"Simple Letter";#N/A,#N/A,TRUE,"Inside";#N/A,#N/A,TRUE,"Contents";#N/A,#N/A,TRUE,"Basis";#N/A,#N/A,TRUE,"Inclusions";#N/A,#N/A,TRUE,"Exclusions";#N/A,#N/A,TRUE,"Areas";#N/A,#N/A,TRUE,"Summary";#N/A,#N/A,TRUE,"Detail"}</definedName>
    <definedName name="_HDD1111" localSheetId="5" hidden="1">{#N/A,#N/A,TRUE,"Front";#N/A,#N/A,TRUE,"Simple Letter";#N/A,#N/A,TRUE,"Inside";#N/A,#N/A,TRUE,"Contents";#N/A,#N/A,TRUE,"Basis";#N/A,#N/A,TRUE,"Inclusions";#N/A,#N/A,TRUE,"Exclusions";#N/A,#N/A,TRUE,"Areas";#N/A,#N/A,TRUE,"Summary";#N/A,#N/A,TRUE,"Detail"}</definedName>
    <definedName name="_HDD1111" localSheetId="11" hidden="1">{#N/A,#N/A,TRUE,"Front";#N/A,#N/A,TRUE,"Simple Letter";#N/A,#N/A,TRUE,"Inside";#N/A,#N/A,TRUE,"Contents";#N/A,#N/A,TRUE,"Basis";#N/A,#N/A,TRUE,"Inclusions";#N/A,#N/A,TRUE,"Exclusions";#N/A,#N/A,TRUE,"Areas";#N/A,#N/A,TRUE,"Summary";#N/A,#N/A,TRUE,"Detail"}</definedName>
    <definedName name="_HDD1111" localSheetId="8" hidden="1">{#N/A,#N/A,TRUE,"Front";#N/A,#N/A,TRUE,"Simple Letter";#N/A,#N/A,TRUE,"Inside";#N/A,#N/A,TRUE,"Contents";#N/A,#N/A,TRUE,"Basis";#N/A,#N/A,TRUE,"Inclusions";#N/A,#N/A,TRUE,"Exclusions";#N/A,#N/A,TRUE,"Areas";#N/A,#N/A,TRUE,"Summary";#N/A,#N/A,TRUE,"Detail"}</definedName>
    <definedName name="_HDD1111" localSheetId="14" hidden="1">{#N/A,#N/A,TRUE,"Front";#N/A,#N/A,TRUE,"Simple Letter";#N/A,#N/A,TRUE,"Inside";#N/A,#N/A,TRUE,"Contents";#N/A,#N/A,TRUE,"Basis";#N/A,#N/A,TRUE,"Inclusions";#N/A,#N/A,TRUE,"Exclusions";#N/A,#N/A,TRUE,"Areas";#N/A,#N/A,TRUE,"Summary";#N/A,#N/A,TRUE,"Detail"}</definedName>
    <definedName name="_HDD1111" localSheetId="21" hidden="1">{#N/A,#N/A,TRUE,"Front";#N/A,#N/A,TRUE,"Simple Letter";#N/A,#N/A,TRUE,"Inside";#N/A,#N/A,TRUE,"Contents";#N/A,#N/A,TRUE,"Basis";#N/A,#N/A,TRUE,"Inclusions";#N/A,#N/A,TRUE,"Exclusions";#N/A,#N/A,TRUE,"Areas";#N/A,#N/A,TRUE,"Summary";#N/A,#N/A,TRUE,"Detail"}</definedName>
    <definedName name="_HDD1111" localSheetId="22" hidden="1">{#N/A,#N/A,TRUE,"Front";#N/A,#N/A,TRUE,"Simple Letter";#N/A,#N/A,TRUE,"Inside";#N/A,#N/A,TRUE,"Contents";#N/A,#N/A,TRUE,"Basis";#N/A,#N/A,TRUE,"Inclusions";#N/A,#N/A,TRUE,"Exclusions";#N/A,#N/A,TRUE,"Areas";#N/A,#N/A,TRUE,"Summary";#N/A,#N/A,TRUE,"Detail"}</definedName>
    <definedName name="_HDD1111" localSheetId="3" hidden="1">{#N/A,#N/A,TRUE,"Front";#N/A,#N/A,TRUE,"Simple Letter";#N/A,#N/A,TRUE,"Inside";#N/A,#N/A,TRUE,"Contents";#N/A,#N/A,TRUE,"Basis";#N/A,#N/A,TRUE,"Inclusions";#N/A,#N/A,TRUE,"Exclusions";#N/A,#N/A,TRUE,"Areas";#N/A,#N/A,TRUE,"Summary";#N/A,#N/A,TRUE,"Detail"}</definedName>
    <definedName name="_HDD1111" localSheetId="12" hidden="1">{#N/A,#N/A,TRUE,"Front";#N/A,#N/A,TRUE,"Simple Letter";#N/A,#N/A,TRUE,"Inside";#N/A,#N/A,TRUE,"Contents";#N/A,#N/A,TRUE,"Basis";#N/A,#N/A,TRUE,"Inclusions";#N/A,#N/A,TRUE,"Exclusions";#N/A,#N/A,TRUE,"Areas";#N/A,#N/A,TRUE,"Summary";#N/A,#N/A,TRUE,"Detail"}</definedName>
    <definedName name="_HDD1111" localSheetId="9" hidden="1">{#N/A,#N/A,TRUE,"Front";#N/A,#N/A,TRUE,"Simple Letter";#N/A,#N/A,TRUE,"Inside";#N/A,#N/A,TRUE,"Contents";#N/A,#N/A,TRUE,"Basis";#N/A,#N/A,TRUE,"Inclusions";#N/A,#N/A,TRUE,"Exclusions";#N/A,#N/A,TRUE,"Areas";#N/A,#N/A,TRUE,"Summary";#N/A,#N/A,TRUE,"Detail"}</definedName>
    <definedName name="_HDD1111" localSheetId="6" hidden="1">{#N/A,#N/A,TRUE,"Front";#N/A,#N/A,TRUE,"Simple Letter";#N/A,#N/A,TRUE,"Inside";#N/A,#N/A,TRUE,"Contents";#N/A,#N/A,TRUE,"Basis";#N/A,#N/A,TRUE,"Inclusions";#N/A,#N/A,TRUE,"Exclusions";#N/A,#N/A,TRUE,"Areas";#N/A,#N/A,TRUE,"Summary";#N/A,#N/A,TRUE,"Detail"}</definedName>
    <definedName name="_HDD1111" localSheetId="23" hidden="1">{#N/A,#N/A,TRUE,"Front";#N/A,#N/A,TRUE,"Simple Letter";#N/A,#N/A,TRUE,"Inside";#N/A,#N/A,TRUE,"Contents";#N/A,#N/A,TRUE,"Basis";#N/A,#N/A,TRUE,"Inclusions";#N/A,#N/A,TRUE,"Exclusions";#N/A,#N/A,TRUE,"Areas";#N/A,#N/A,TRUE,"Summary";#N/A,#N/A,TRUE,"Detail"}</definedName>
    <definedName name="_HDD1111" localSheetId="24" hidden="1">{#N/A,#N/A,TRUE,"Front";#N/A,#N/A,TRUE,"Simple Letter";#N/A,#N/A,TRUE,"Inside";#N/A,#N/A,TRUE,"Contents";#N/A,#N/A,TRUE,"Basis";#N/A,#N/A,TRUE,"Inclusions";#N/A,#N/A,TRUE,"Exclusions";#N/A,#N/A,TRUE,"Areas";#N/A,#N/A,TRUE,"Summary";#N/A,#N/A,TRUE,"Detail"}</definedName>
    <definedName name="_HDD1111" hidden="1">{#N/A,#N/A,TRUE,"Front";#N/A,#N/A,TRUE,"Simple Letter";#N/A,#N/A,TRUE,"Inside";#N/A,#N/A,TRUE,"Contents";#N/A,#N/A,TRUE,"Basis";#N/A,#N/A,TRUE,"Inclusions";#N/A,#N/A,TRUE,"Exclusions";#N/A,#N/A,TRUE,"Areas";#N/A,#N/A,TRUE,"Summary";#N/A,#N/A,TRUE,"Detail"}</definedName>
    <definedName name="_hhfo" localSheetId="4" hidden="1">{"banks",#N/A,FALSE,"BASIC"}</definedName>
    <definedName name="_hhfo" localSheetId="7" hidden="1">{"banks",#N/A,FALSE,"BASIC"}</definedName>
    <definedName name="_hhfo" localSheetId="10" hidden="1">{"banks",#N/A,FALSE,"BASIC"}</definedName>
    <definedName name="_hhfo" localSheetId="13" hidden="1">{"banks",#N/A,FALSE,"BASIC"}</definedName>
    <definedName name="_hhfo" localSheetId="5" hidden="1">{"banks",#N/A,FALSE,"BASIC"}</definedName>
    <definedName name="_hhfo" localSheetId="11" hidden="1">{"banks",#N/A,FALSE,"BASIC"}</definedName>
    <definedName name="_hhfo" localSheetId="8" hidden="1">{"banks",#N/A,FALSE,"BASIC"}</definedName>
    <definedName name="_hhfo" localSheetId="14" hidden="1">{"banks",#N/A,FALSE,"BASIC"}</definedName>
    <definedName name="_hhfo" localSheetId="21" hidden="1">{"banks",#N/A,FALSE,"BASIC"}</definedName>
    <definedName name="_hhfo" localSheetId="22" hidden="1">{"banks",#N/A,FALSE,"BASIC"}</definedName>
    <definedName name="_hhfo" localSheetId="3" hidden="1">{"banks",#N/A,FALSE,"BASIC"}</definedName>
    <definedName name="_hhfo" localSheetId="12" hidden="1">{"banks",#N/A,FALSE,"BASIC"}</definedName>
    <definedName name="_hhfo" localSheetId="9" hidden="1">{"banks",#N/A,FALSE,"BASIC"}</definedName>
    <definedName name="_hhfo" localSheetId="6" hidden="1">{"banks",#N/A,FALSE,"BASIC"}</definedName>
    <definedName name="_hhfo" localSheetId="23" hidden="1">{"banks",#N/A,FALSE,"BASIC"}</definedName>
    <definedName name="_hhfo" localSheetId="24" hidden="1">{"banks",#N/A,FALSE,"BASIC"}</definedName>
    <definedName name="_hhfo" hidden="1">{"banks",#N/A,FALSE,"BASIC"}</definedName>
    <definedName name="_hp10" localSheetId="4" hidden="1">{#N/A,#N/A,TRUE,"Front";#N/A,#N/A,TRUE,"Simple Letter";#N/A,#N/A,TRUE,"Inside";#N/A,#N/A,TRUE,"Contents";#N/A,#N/A,TRUE,"Basis";#N/A,#N/A,TRUE,"Inclusions";#N/A,#N/A,TRUE,"Exclusions";#N/A,#N/A,TRUE,"Areas";#N/A,#N/A,TRUE,"Summary";#N/A,#N/A,TRUE,"Detail"}</definedName>
    <definedName name="_hp10" localSheetId="7" hidden="1">{#N/A,#N/A,TRUE,"Front";#N/A,#N/A,TRUE,"Simple Letter";#N/A,#N/A,TRUE,"Inside";#N/A,#N/A,TRUE,"Contents";#N/A,#N/A,TRUE,"Basis";#N/A,#N/A,TRUE,"Inclusions";#N/A,#N/A,TRUE,"Exclusions";#N/A,#N/A,TRUE,"Areas";#N/A,#N/A,TRUE,"Summary";#N/A,#N/A,TRUE,"Detail"}</definedName>
    <definedName name="_hp10" localSheetId="10" hidden="1">{#N/A,#N/A,TRUE,"Front";#N/A,#N/A,TRUE,"Simple Letter";#N/A,#N/A,TRUE,"Inside";#N/A,#N/A,TRUE,"Contents";#N/A,#N/A,TRUE,"Basis";#N/A,#N/A,TRUE,"Inclusions";#N/A,#N/A,TRUE,"Exclusions";#N/A,#N/A,TRUE,"Areas";#N/A,#N/A,TRUE,"Summary";#N/A,#N/A,TRUE,"Detail"}</definedName>
    <definedName name="_hp10" localSheetId="13" hidden="1">{#N/A,#N/A,TRUE,"Front";#N/A,#N/A,TRUE,"Simple Letter";#N/A,#N/A,TRUE,"Inside";#N/A,#N/A,TRUE,"Contents";#N/A,#N/A,TRUE,"Basis";#N/A,#N/A,TRUE,"Inclusions";#N/A,#N/A,TRUE,"Exclusions";#N/A,#N/A,TRUE,"Areas";#N/A,#N/A,TRUE,"Summary";#N/A,#N/A,TRUE,"Detail"}</definedName>
    <definedName name="_hp10" localSheetId="5" hidden="1">{#N/A,#N/A,TRUE,"Front";#N/A,#N/A,TRUE,"Simple Letter";#N/A,#N/A,TRUE,"Inside";#N/A,#N/A,TRUE,"Contents";#N/A,#N/A,TRUE,"Basis";#N/A,#N/A,TRUE,"Inclusions";#N/A,#N/A,TRUE,"Exclusions";#N/A,#N/A,TRUE,"Areas";#N/A,#N/A,TRUE,"Summary";#N/A,#N/A,TRUE,"Detail"}</definedName>
    <definedName name="_hp10" localSheetId="11" hidden="1">{#N/A,#N/A,TRUE,"Front";#N/A,#N/A,TRUE,"Simple Letter";#N/A,#N/A,TRUE,"Inside";#N/A,#N/A,TRUE,"Contents";#N/A,#N/A,TRUE,"Basis";#N/A,#N/A,TRUE,"Inclusions";#N/A,#N/A,TRUE,"Exclusions";#N/A,#N/A,TRUE,"Areas";#N/A,#N/A,TRUE,"Summary";#N/A,#N/A,TRUE,"Detail"}</definedName>
    <definedName name="_hp10" localSheetId="8" hidden="1">{#N/A,#N/A,TRUE,"Front";#N/A,#N/A,TRUE,"Simple Letter";#N/A,#N/A,TRUE,"Inside";#N/A,#N/A,TRUE,"Contents";#N/A,#N/A,TRUE,"Basis";#N/A,#N/A,TRUE,"Inclusions";#N/A,#N/A,TRUE,"Exclusions";#N/A,#N/A,TRUE,"Areas";#N/A,#N/A,TRUE,"Summary";#N/A,#N/A,TRUE,"Detail"}</definedName>
    <definedName name="_hp10" localSheetId="14" hidden="1">{#N/A,#N/A,TRUE,"Front";#N/A,#N/A,TRUE,"Simple Letter";#N/A,#N/A,TRUE,"Inside";#N/A,#N/A,TRUE,"Contents";#N/A,#N/A,TRUE,"Basis";#N/A,#N/A,TRUE,"Inclusions";#N/A,#N/A,TRUE,"Exclusions";#N/A,#N/A,TRUE,"Areas";#N/A,#N/A,TRUE,"Summary";#N/A,#N/A,TRUE,"Detail"}</definedName>
    <definedName name="_hp10" localSheetId="21" hidden="1">{#N/A,#N/A,TRUE,"Front";#N/A,#N/A,TRUE,"Simple Letter";#N/A,#N/A,TRUE,"Inside";#N/A,#N/A,TRUE,"Contents";#N/A,#N/A,TRUE,"Basis";#N/A,#N/A,TRUE,"Inclusions";#N/A,#N/A,TRUE,"Exclusions";#N/A,#N/A,TRUE,"Areas";#N/A,#N/A,TRUE,"Summary";#N/A,#N/A,TRUE,"Detail"}</definedName>
    <definedName name="_hp10" localSheetId="22" hidden="1">{#N/A,#N/A,TRUE,"Front";#N/A,#N/A,TRUE,"Simple Letter";#N/A,#N/A,TRUE,"Inside";#N/A,#N/A,TRUE,"Contents";#N/A,#N/A,TRUE,"Basis";#N/A,#N/A,TRUE,"Inclusions";#N/A,#N/A,TRUE,"Exclusions";#N/A,#N/A,TRUE,"Areas";#N/A,#N/A,TRUE,"Summary";#N/A,#N/A,TRUE,"Detail"}</definedName>
    <definedName name="_hp10" localSheetId="3" hidden="1">{#N/A,#N/A,TRUE,"Front";#N/A,#N/A,TRUE,"Simple Letter";#N/A,#N/A,TRUE,"Inside";#N/A,#N/A,TRUE,"Contents";#N/A,#N/A,TRUE,"Basis";#N/A,#N/A,TRUE,"Inclusions";#N/A,#N/A,TRUE,"Exclusions";#N/A,#N/A,TRUE,"Areas";#N/A,#N/A,TRUE,"Summary";#N/A,#N/A,TRUE,"Detail"}</definedName>
    <definedName name="_hp10" localSheetId="12" hidden="1">{#N/A,#N/A,TRUE,"Front";#N/A,#N/A,TRUE,"Simple Letter";#N/A,#N/A,TRUE,"Inside";#N/A,#N/A,TRUE,"Contents";#N/A,#N/A,TRUE,"Basis";#N/A,#N/A,TRUE,"Inclusions";#N/A,#N/A,TRUE,"Exclusions";#N/A,#N/A,TRUE,"Areas";#N/A,#N/A,TRUE,"Summary";#N/A,#N/A,TRUE,"Detail"}</definedName>
    <definedName name="_hp10" localSheetId="9" hidden="1">{#N/A,#N/A,TRUE,"Front";#N/A,#N/A,TRUE,"Simple Letter";#N/A,#N/A,TRUE,"Inside";#N/A,#N/A,TRUE,"Contents";#N/A,#N/A,TRUE,"Basis";#N/A,#N/A,TRUE,"Inclusions";#N/A,#N/A,TRUE,"Exclusions";#N/A,#N/A,TRUE,"Areas";#N/A,#N/A,TRUE,"Summary";#N/A,#N/A,TRUE,"Detail"}</definedName>
    <definedName name="_hp10" localSheetId="6" hidden="1">{#N/A,#N/A,TRUE,"Front";#N/A,#N/A,TRUE,"Simple Letter";#N/A,#N/A,TRUE,"Inside";#N/A,#N/A,TRUE,"Contents";#N/A,#N/A,TRUE,"Basis";#N/A,#N/A,TRUE,"Inclusions";#N/A,#N/A,TRUE,"Exclusions";#N/A,#N/A,TRUE,"Areas";#N/A,#N/A,TRUE,"Summary";#N/A,#N/A,TRUE,"Detail"}</definedName>
    <definedName name="_hp10" localSheetId="23" hidden="1">{#N/A,#N/A,TRUE,"Front";#N/A,#N/A,TRUE,"Simple Letter";#N/A,#N/A,TRUE,"Inside";#N/A,#N/A,TRUE,"Contents";#N/A,#N/A,TRUE,"Basis";#N/A,#N/A,TRUE,"Inclusions";#N/A,#N/A,TRUE,"Exclusions";#N/A,#N/A,TRUE,"Areas";#N/A,#N/A,TRUE,"Summary";#N/A,#N/A,TRUE,"Detail"}</definedName>
    <definedName name="_hp10" localSheetId="24" hidden="1">{#N/A,#N/A,TRUE,"Front";#N/A,#N/A,TRUE,"Simple Letter";#N/A,#N/A,TRUE,"Inside";#N/A,#N/A,TRUE,"Contents";#N/A,#N/A,TRUE,"Basis";#N/A,#N/A,TRUE,"Inclusions";#N/A,#N/A,TRUE,"Exclusions";#N/A,#N/A,TRUE,"Areas";#N/A,#N/A,TRUE,"Summary";#N/A,#N/A,TRUE,"Detail"}</definedName>
    <definedName name="_hp10" hidden="1">{#N/A,#N/A,TRUE,"Front";#N/A,#N/A,TRUE,"Simple Letter";#N/A,#N/A,TRUE,"Inside";#N/A,#N/A,TRUE,"Contents";#N/A,#N/A,TRUE,"Basis";#N/A,#N/A,TRUE,"Inclusions";#N/A,#N/A,TRUE,"Exclusions";#N/A,#N/A,TRUE,"Areas";#N/A,#N/A,TRUE,"Summary";#N/A,#N/A,TRUE,"Detail"}</definedName>
    <definedName name="_idiotb1" localSheetId="4" hidden="1">{"dep. full detail",#N/A,FALSE,"annex";"3cd annex",#N/A,FALSE,"annex";"co. dep.",#N/A,FALSE,"annex"}</definedName>
    <definedName name="_idiotb1" localSheetId="7" hidden="1">{"dep. full detail",#N/A,FALSE,"annex";"3cd annex",#N/A,FALSE,"annex";"co. dep.",#N/A,FALSE,"annex"}</definedName>
    <definedName name="_idiotb1" localSheetId="10" hidden="1">{"dep. full detail",#N/A,FALSE,"annex";"3cd annex",#N/A,FALSE,"annex";"co. dep.",#N/A,FALSE,"annex"}</definedName>
    <definedName name="_idiotb1" localSheetId="13" hidden="1">{"dep. full detail",#N/A,FALSE,"annex";"3cd annex",#N/A,FALSE,"annex";"co. dep.",#N/A,FALSE,"annex"}</definedName>
    <definedName name="_idiotb1" localSheetId="5" hidden="1">{"dep. full detail",#N/A,FALSE,"annex";"3cd annex",#N/A,FALSE,"annex";"co. dep.",#N/A,FALSE,"annex"}</definedName>
    <definedName name="_idiotb1" localSheetId="11" hidden="1">{"dep. full detail",#N/A,FALSE,"annex";"3cd annex",#N/A,FALSE,"annex";"co. dep.",#N/A,FALSE,"annex"}</definedName>
    <definedName name="_idiotb1" localSheetId="8" hidden="1">{"dep. full detail",#N/A,FALSE,"annex";"3cd annex",#N/A,FALSE,"annex";"co. dep.",#N/A,FALSE,"annex"}</definedName>
    <definedName name="_idiotb1" localSheetId="14" hidden="1">{"dep. full detail",#N/A,FALSE,"annex";"3cd annex",#N/A,FALSE,"annex";"co. dep.",#N/A,FALSE,"annex"}</definedName>
    <definedName name="_idiotb1" localSheetId="21" hidden="1">{"dep. full detail",#N/A,FALSE,"annex";"3cd annex",#N/A,FALSE,"annex";"co. dep.",#N/A,FALSE,"annex"}</definedName>
    <definedName name="_idiotb1" localSheetId="22" hidden="1">{"dep. full detail",#N/A,FALSE,"annex";"3cd annex",#N/A,FALSE,"annex";"co. dep.",#N/A,FALSE,"annex"}</definedName>
    <definedName name="_idiotb1" localSheetId="3" hidden="1">{"dep. full detail",#N/A,FALSE,"annex";"3cd annex",#N/A,FALSE,"annex";"co. dep.",#N/A,FALSE,"annex"}</definedName>
    <definedName name="_idiotb1" localSheetId="12" hidden="1">{"dep. full detail",#N/A,FALSE,"annex";"3cd annex",#N/A,FALSE,"annex";"co. dep.",#N/A,FALSE,"annex"}</definedName>
    <definedName name="_idiotb1" localSheetId="9" hidden="1">{"dep. full detail",#N/A,FALSE,"annex";"3cd annex",#N/A,FALSE,"annex";"co. dep.",#N/A,FALSE,"annex"}</definedName>
    <definedName name="_idiotb1" localSheetId="6" hidden="1">{"dep. full detail",#N/A,FALSE,"annex";"3cd annex",#N/A,FALSE,"annex";"co. dep.",#N/A,FALSE,"annex"}</definedName>
    <definedName name="_idiotb1" localSheetId="23" hidden="1">{"dep. full detail",#N/A,FALSE,"annex";"3cd annex",#N/A,FALSE,"annex";"co. dep.",#N/A,FALSE,"annex"}</definedName>
    <definedName name="_idiotb1" localSheetId="24" hidden="1">{"dep. full detail",#N/A,FALSE,"annex";"3cd annex",#N/A,FALSE,"annex";"co. dep.",#N/A,FALSE,"annex"}</definedName>
    <definedName name="_idiotb1" hidden="1">{"dep. full detail",#N/A,FALSE,"annex";"3cd annex",#N/A,FALSE,"annex";"co. dep.",#N/A,FALSE,"annex"}</definedName>
    <definedName name="_ifnpoio" localSheetId="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ifnpoio" localSheetId="7"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ifnpoio" localSheetId="10"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ifnpoio" localSheetId="13"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ifnpoio" localSheetId="5"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ifnpoio" localSheetId="11"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ifnpoio" localSheetId="8"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ifnpoio" localSheetId="1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ifnpoio" localSheetId="21"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ifnpoio" localSheetId="22"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ifnpoio" localSheetId="3"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ifnpoio" localSheetId="12"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ifnpoio" localSheetId="9"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ifnpoio" localSheetId="6"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ifnpoio" localSheetId="23"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ifnpoio" localSheetId="2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ifnpoio"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jlashv" localSheetId="4" hidden="1">{"dep. full detail",#N/A,FALSE,"annex";"3cd annex",#N/A,FALSE,"annex";"co. dep.",#N/A,FALSE,"annex"}</definedName>
    <definedName name="_jlashv" localSheetId="7" hidden="1">{"dep. full detail",#N/A,FALSE,"annex";"3cd annex",#N/A,FALSE,"annex";"co. dep.",#N/A,FALSE,"annex"}</definedName>
    <definedName name="_jlashv" localSheetId="10" hidden="1">{"dep. full detail",#N/A,FALSE,"annex";"3cd annex",#N/A,FALSE,"annex";"co. dep.",#N/A,FALSE,"annex"}</definedName>
    <definedName name="_jlashv" localSheetId="13" hidden="1">{"dep. full detail",#N/A,FALSE,"annex";"3cd annex",#N/A,FALSE,"annex";"co. dep.",#N/A,FALSE,"annex"}</definedName>
    <definedName name="_jlashv" localSheetId="5" hidden="1">{"dep. full detail",#N/A,FALSE,"annex";"3cd annex",#N/A,FALSE,"annex";"co. dep.",#N/A,FALSE,"annex"}</definedName>
    <definedName name="_jlashv" localSheetId="11" hidden="1">{"dep. full detail",#N/A,FALSE,"annex";"3cd annex",#N/A,FALSE,"annex";"co. dep.",#N/A,FALSE,"annex"}</definedName>
    <definedName name="_jlashv" localSheetId="8" hidden="1">{"dep. full detail",#N/A,FALSE,"annex";"3cd annex",#N/A,FALSE,"annex";"co. dep.",#N/A,FALSE,"annex"}</definedName>
    <definedName name="_jlashv" localSheetId="14" hidden="1">{"dep. full detail",#N/A,FALSE,"annex";"3cd annex",#N/A,FALSE,"annex";"co. dep.",#N/A,FALSE,"annex"}</definedName>
    <definedName name="_jlashv" localSheetId="21" hidden="1">{"dep. full detail",#N/A,FALSE,"annex";"3cd annex",#N/A,FALSE,"annex";"co. dep.",#N/A,FALSE,"annex"}</definedName>
    <definedName name="_jlashv" localSheetId="22" hidden="1">{"dep. full detail",#N/A,FALSE,"annex";"3cd annex",#N/A,FALSE,"annex";"co. dep.",#N/A,FALSE,"annex"}</definedName>
    <definedName name="_jlashv" localSheetId="3" hidden="1">{"dep. full detail",#N/A,FALSE,"annex";"3cd annex",#N/A,FALSE,"annex";"co. dep.",#N/A,FALSE,"annex"}</definedName>
    <definedName name="_jlashv" localSheetId="12" hidden="1">{"dep. full detail",#N/A,FALSE,"annex";"3cd annex",#N/A,FALSE,"annex";"co. dep.",#N/A,FALSE,"annex"}</definedName>
    <definedName name="_jlashv" localSheetId="9" hidden="1">{"dep. full detail",#N/A,FALSE,"annex";"3cd annex",#N/A,FALSE,"annex";"co. dep.",#N/A,FALSE,"annex"}</definedName>
    <definedName name="_jlashv" localSheetId="6" hidden="1">{"dep. full detail",#N/A,FALSE,"annex";"3cd annex",#N/A,FALSE,"annex";"co. dep.",#N/A,FALSE,"annex"}</definedName>
    <definedName name="_jlashv" localSheetId="23" hidden="1">{"dep. full detail",#N/A,FALSE,"annex";"3cd annex",#N/A,FALSE,"annex";"co. dep.",#N/A,FALSE,"annex"}</definedName>
    <definedName name="_jlashv" localSheetId="24" hidden="1">{"dep. full detail",#N/A,FALSE,"annex";"3cd annex",#N/A,FALSE,"annex";"co. dep.",#N/A,FALSE,"annex"}</definedName>
    <definedName name="_jlashv" hidden="1">{"dep. full detail",#N/A,FALSE,"annex";"3cd annex",#N/A,FALSE,"annex";"co. dep.",#N/A,FALSE,"annex"}</definedName>
    <definedName name="_jsvhj" localSheetId="4" hidden="1">{#N/A,#N/A,FALSE,"One Pager";#N/A,#N/A,FALSE,"Technical"}</definedName>
    <definedName name="_jsvhj" localSheetId="7" hidden="1">{#N/A,#N/A,FALSE,"One Pager";#N/A,#N/A,FALSE,"Technical"}</definedName>
    <definedName name="_jsvhj" localSheetId="10" hidden="1">{#N/A,#N/A,FALSE,"One Pager";#N/A,#N/A,FALSE,"Technical"}</definedName>
    <definedName name="_jsvhj" localSheetId="13" hidden="1">{#N/A,#N/A,FALSE,"One Pager";#N/A,#N/A,FALSE,"Technical"}</definedName>
    <definedName name="_jsvhj" localSheetId="5" hidden="1">{#N/A,#N/A,FALSE,"One Pager";#N/A,#N/A,FALSE,"Technical"}</definedName>
    <definedName name="_jsvhj" localSheetId="11" hidden="1">{#N/A,#N/A,FALSE,"One Pager";#N/A,#N/A,FALSE,"Technical"}</definedName>
    <definedName name="_jsvhj" localSheetId="8" hidden="1">{#N/A,#N/A,FALSE,"One Pager";#N/A,#N/A,FALSE,"Technical"}</definedName>
    <definedName name="_jsvhj" localSheetId="14" hidden="1">{#N/A,#N/A,FALSE,"One Pager";#N/A,#N/A,FALSE,"Technical"}</definedName>
    <definedName name="_jsvhj" localSheetId="21" hidden="1">{#N/A,#N/A,FALSE,"One Pager";#N/A,#N/A,FALSE,"Technical"}</definedName>
    <definedName name="_jsvhj" localSheetId="22" hidden="1">{#N/A,#N/A,FALSE,"One Pager";#N/A,#N/A,FALSE,"Technical"}</definedName>
    <definedName name="_jsvhj" localSheetId="3" hidden="1">{#N/A,#N/A,FALSE,"One Pager";#N/A,#N/A,FALSE,"Technical"}</definedName>
    <definedName name="_jsvhj" localSheetId="12" hidden="1">{#N/A,#N/A,FALSE,"One Pager";#N/A,#N/A,FALSE,"Technical"}</definedName>
    <definedName name="_jsvhj" localSheetId="9" hidden="1">{#N/A,#N/A,FALSE,"One Pager";#N/A,#N/A,FALSE,"Technical"}</definedName>
    <definedName name="_jsvhj" localSheetId="6" hidden="1">{#N/A,#N/A,FALSE,"One Pager";#N/A,#N/A,FALSE,"Technical"}</definedName>
    <definedName name="_jsvhj" localSheetId="23" hidden="1">{#N/A,#N/A,FALSE,"One Pager";#N/A,#N/A,FALSE,"Technical"}</definedName>
    <definedName name="_jsvhj" localSheetId="24" hidden="1">{#N/A,#N/A,FALSE,"One Pager";#N/A,#N/A,FALSE,"Technical"}</definedName>
    <definedName name="_jsvhj" hidden="1">{#N/A,#N/A,FALSE,"One Pager";#N/A,#N/A,FALSE,"Technical"}</definedName>
    <definedName name="_Key1" localSheetId="4" hidden="1">#REF!</definedName>
    <definedName name="_Key1" localSheetId="7" hidden="1">#REF!</definedName>
    <definedName name="_Key1" localSheetId="10" hidden="1">#REF!</definedName>
    <definedName name="_Key1" localSheetId="13" hidden="1">#REF!</definedName>
    <definedName name="_Key1" localSheetId="19" hidden="1">#REF!</definedName>
    <definedName name="_Key1" localSheetId="5" hidden="1">#REF!</definedName>
    <definedName name="_Key1" localSheetId="11" hidden="1">#REF!</definedName>
    <definedName name="_Key1" localSheetId="8" hidden="1">#REF!</definedName>
    <definedName name="_Key1" localSheetId="14" hidden="1">#REF!</definedName>
    <definedName name="_Key1" localSheetId="20" hidden="1">#REF!</definedName>
    <definedName name="_Key1" localSheetId="21" hidden="1">#REF!</definedName>
    <definedName name="_Key1" localSheetId="22" hidden="1">#REF!</definedName>
    <definedName name="_Key1" localSheetId="3" hidden="1">#REF!</definedName>
    <definedName name="_Key1" localSheetId="12" hidden="1">#REF!</definedName>
    <definedName name="_Key1" localSheetId="18" hidden="1">#REF!</definedName>
    <definedName name="_Key1" localSheetId="9" hidden="1">#REF!</definedName>
    <definedName name="_Key1" localSheetId="6" hidden="1">#REF!</definedName>
    <definedName name="_Key1" localSheetId="23" hidden="1">#REF!</definedName>
    <definedName name="_Key1" localSheetId="24" hidden="1">#REF!</definedName>
    <definedName name="_Key1" hidden="1">#REF!</definedName>
    <definedName name="_Key2" localSheetId="4" hidden="1">#REF!</definedName>
    <definedName name="_Key2" localSheetId="7" hidden="1">#REF!</definedName>
    <definedName name="_Key2" localSheetId="10" hidden="1">#REF!</definedName>
    <definedName name="_Key2" localSheetId="19" hidden="1">#REF!</definedName>
    <definedName name="_Key2" localSheetId="5" hidden="1">#REF!</definedName>
    <definedName name="_Key2" localSheetId="11" hidden="1">#REF!</definedName>
    <definedName name="_Key2" localSheetId="8" hidden="1">#REF!</definedName>
    <definedName name="_Key2" localSheetId="20" hidden="1">#REF!</definedName>
    <definedName name="_Key2" localSheetId="21" hidden="1">#REF!</definedName>
    <definedName name="_Key2" localSheetId="22" hidden="1">#REF!</definedName>
    <definedName name="_Key2" localSheetId="3" hidden="1">#REF!</definedName>
    <definedName name="_Key2" localSheetId="18" hidden="1">#REF!</definedName>
    <definedName name="_Key2" localSheetId="9" hidden="1">#REF!</definedName>
    <definedName name="_Key2" localSheetId="6" hidden="1">#REF!</definedName>
    <definedName name="_Key2" localSheetId="23" hidden="1">#REF!</definedName>
    <definedName name="_Key2" localSheetId="24" hidden="1">#REF!</definedName>
    <definedName name="_Key2" hidden="1">#REF!</definedName>
    <definedName name="_key22" localSheetId="4" hidden="1">[10]MARGIN!#REF!</definedName>
    <definedName name="_key22" localSheetId="7" hidden="1">[10]MARGIN!#REF!</definedName>
    <definedName name="_key22" localSheetId="10" hidden="1">[10]MARGIN!#REF!</definedName>
    <definedName name="_key22" localSheetId="19" hidden="1">[10]MARGIN!#REF!</definedName>
    <definedName name="_key22" localSheetId="5" hidden="1">[10]MARGIN!#REF!</definedName>
    <definedName name="_key22" localSheetId="11" hidden="1">[10]MARGIN!#REF!</definedName>
    <definedName name="_key22" localSheetId="8" hidden="1">[10]MARGIN!#REF!</definedName>
    <definedName name="_key22" localSheetId="20" hidden="1">[10]MARGIN!#REF!</definedName>
    <definedName name="_key22" localSheetId="21" hidden="1">[10]MARGIN!#REF!</definedName>
    <definedName name="_key22" localSheetId="22" hidden="1">[10]MARGIN!#REF!</definedName>
    <definedName name="_key22" localSheetId="3" hidden="1">[10]MARGIN!#REF!</definedName>
    <definedName name="_key22" localSheetId="18" hidden="1">[10]MARGIN!#REF!</definedName>
    <definedName name="_key22" localSheetId="9" hidden="1">[10]MARGIN!#REF!</definedName>
    <definedName name="_key22" localSheetId="6" hidden="1">[10]MARGIN!#REF!</definedName>
    <definedName name="_key22" localSheetId="23" hidden="1">[10]MARGIN!#REF!</definedName>
    <definedName name="_key22" localSheetId="24" hidden="1">[10]MARGIN!#REF!</definedName>
    <definedName name="_key22" hidden="1">[10]MARGIN!#REF!</definedName>
    <definedName name="_kvs2" localSheetId="4" hidden="1">{#N/A,#N/A,FALSE,"COVER1.XLS ";#N/A,#N/A,FALSE,"RACT1.XLS";#N/A,#N/A,FALSE,"RACT2.XLS";#N/A,#N/A,FALSE,"ECCMP";#N/A,#N/A,FALSE,"WELDER.XLS"}</definedName>
    <definedName name="_kvs2" localSheetId="7" hidden="1">{#N/A,#N/A,FALSE,"COVER1.XLS ";#N/A,#N/A,FALSE,"RACT1.XLS";#N/A,#N/A,FALSE,"RACT2.XLS";#N/A,#N/A,FALSE,"ECCMP";#N/A,#N/A,FALSE,"WELDER.XLS"}</definedName>
    <definedName name="_kvs2" localSheetId="10" hidden="1">{#N/A,#N/A,FALSE,"COVER1.XLS ";#N/A,#N/A,FALSE,"RACT1.XLS";#N/A,#N/A,FALSE,"RACT2.XLS";#N/A,#N/A,FALSE,"ECCMP";#N/A,#N/A,FALSE,"WELDER.XLS"}</definedName>
    <definedName name="_kvs2" localSheetId="13" hidden="1">{#N/A,#N/A,FALSE,"COVER1.XLS ";#N/A,#N/A,FALSE,"RACT1.XLS";#N/A,#N/A,FALSE,"RACT2.XLS";#N/A,#N/A,FALSE,"ECCMP";#N/A,#N/A,FALSE,"WELDER.XLS"}</definedName>
    <definedName name="_kvs2" localSheetId="5" hidden="1">{#N/A,#N/A,FALSE,"COVER1.XLS ";#N/A,#N/A,FALSE,"RACT1.XLS";#N/A,#N/A,FALSE,"RACT2.XLS";#N/A,#N/A,FALSE,"ECCMP";#N/A,#N/A,FALSE,"WELDER.XLS"}</definedName>
    <definedName name="_kvs2" localSheetId="11" hidden="1">{#N/A,#N/A,FALSE,"COVER1.XLS ";#N/A,#N/A,FALSE,"RACT1.XLS";#N/A,#N/A,FALSE,"RACT2.XLS";#N/A,#N/A,FALSE,"ECCMP";#N/A,#N/A,FALSE,"WELDER.XLS"}</definedName>
    <definedName name="_kvs2" localSheetId="8" hidden="1">{#N/A,#N/A,FALSE,"COVER1.XLS ";#N/A,#N/A,FALSE,"RACT1.XLS";#N/A,#N/A,FALSE,"RACT2.XLS";#N/A,#N/A,FALSE,"ECCMP";#N/A,#N/A,FALSE,"WELDER.XLS"}</definedName>
    <definedName name="_kvs2" localSheetId="14" hidden="1">{#N/A,#N/A,FALSE,"COVER1.XLS ";#N/A,#N/A,FALSE,"RACT1.XLS";#N/A,#N/A,FALSE,"RACT2.XLS";#N/A,#N/A,FALSE,"ECCMP";#N/A,#N/A,FALSE,"WELDER.XLS"}</definedName>
    <definedName name="_kvs2" localSheetId="21" hidden="1">{#N/A,#N/A,FALSE,"COVER1.XLS ";#N/A,#N/A,FALSE,"RACT1.XLS";#N/A,#N/A,FALSE,"RACT2.XLS";#N/A,#N/A,FALSE,"ECCMP";#N/A,#N/A,FALSE,"WELDER.XLS"}</definedName>
    <definedName name="_kvs2" localSheetId="22" hidden="1">{#N/A,#N/A,FALSE,"COVER1.XLS ";#N/A,#N/A,FALSE,"RACT1.XLS";#N/A,#N/A,FALSE,"RACT2.XLS";#N/A,#N/A,FALSE,"ECCMP";#N/A,#N/A,FALSE,"WELDER.XLS"}</definedName>
    <definedName name="_kvs2" localSheetId="3" hidden="1">{#N/A,#N/A,FALSE,"COVER1.XLS ";#N/A,#N/A,FALSE,"RACT1.XLS";#N/A,#N/A,FALSE,"RACT2.XLS";#N/A,#N/A,FALSE,"ECCMP";#N/A,#N/A,FALSE,"WELDER.XLS"}</definedName>
    <definedName name="_kvs2" localSheetId="12" hidden="1">{#N/A,#N/A,FALSE,"COVER1.XLS ";#N/A,#N/A,FALSE,"RACT1.XLS";#N/A,#N/A,FALSE,"RACT2.XLS";#N/A,#N/A,FALSE,"ECCMP";#N/A,#N/A,FALSE,"WELDER.XLS"}</definedName>
    <definedName name="_kvs2" localSheetId="9" hidden="1">{#N/A,#N/A,FALSE,"COVER1.XLS ";#N/A,#N/A,FALSE,"RACT1.XLS";#N/A,#N/A,FALSE,"RACT2.XLS";#N/A,#N/A,FALSE,"ECCMP";#N/A,#N/A,FALSE,"WELDER.XLS"}</definedName>
    <definedName name="_kvs2" localSheetId="6" hidden="1">{#N/A,#N/A,FALSE,"COVER1.XLS ";#N/A,#N/A,FALSE,"RACT1.XLS";#N/A,#N/A,FALSE,"RACT2.XLS";#N/A,#N/A,FALSE,"ECCMP";#N/A,#N/A,FALSE,"WELDER.XLS"}</definedName>
    <definedName name="_kvs2" localSheetId="23" hidden="1">{#N/A,#N/A,FALSE,"COVER1.XLS ";#N/A,#N/A,FALSE,"RACT1.XLS";#N/A,#N/A,FALSE,"RACT2.XLS";#N/A,#N/A,FALSE,"ECCMP";#N/A,#N/A,FALSE,"WELDER.XLS"}</definedName>
    <definedName name="_kvs2" localSheetId="24" hidden="1">{#N/A,#N/A,FALSE,"COVER1.XLS ";#N/A,#N/A,FALSE,"RACT1.XLS";#N/A,#N/A,FALSE,"RACT2.XLS";#N/A,#N/A,FALSE,"ECCMP";#N/A,#N/A,FALSE,"WELDER.XLS"}</definedName>
    <definedName name="_kvs2" hidden="1">{#N/A,#N/A,FALSE,"COVER1.XLS ";#N/A,#N/A,FALSE,"RACT1.XLS";#N/A,#N/A,FALSE,"RACT2.XLS";#N/A,#N/A,FALSE,"ECCMP";#N/A,#N/A,FALSE,"WELDER.XLS"}</definedName>
    <definedName name="_kvs5" localSheetId="4" hidden="1">{#N/A,#N/A,FALSE,"COVER.XLS";#N/A,#N/A,FALSE,"RACT1.XLS";#N/A,#N/A,FALSE,"RACT2.XLS";#N/A,#N/A,FALSE,"ECCMP";#N/A,#N/A,FALSE,"WELDER.XLS"}</definedName>
    <definedName name="_kvs5" localSheetId="7" hidden="1">{#N/A,#N/A,FALSE,"COVER.XLS";#N/A,#N/A,FALSE,"RACT1.XLS";#N/A,#N/A,FALSE,"RACT2.XLS";#N/A,#N/A,FALSE,"ECCMP";#N/A,#N/A,FALSE,"WELDER.XLS"}</definedName>
    <definedName name="_kvs5" localSheetId="10" hidden="1">{#N/A,#N/A,FALSE,"COVER.XLS";#N/A,#N/A,FALSE,"RACT1.XLS";#N/A,#N/A,FALSE,"RACT2.XLS";#N/A,#N/A,FALSE,"ECCMP";#N/A,#N/A,FALSE,"WELDER.XLS"}</definedName>
    <definedName name="_kvs5" localSheetId="13" hidden="1">{#N/A,#N/A,FALSE,"COVER.XLS";#N/A,#N/A,FALSE,"RACT1.XLS";#N/A,#N/A,FALSE,"RACT2.XLS";#N/A,#N/A,FALSE,"ECCMP";#N/A,#N/A,FALSE,"WELDER.XLS"}</definedName>
    <definedName name="_kvs5" localSheetId="5" hidden="1">{#N/A,#N/A,FALSE,"COVER.XLS";#N/A,#N/A,FALSE,"RACT1.XLS";#N/A,#N/A,FALSE,"RACT2.XLS";#N/A,#N/A,FALSE,"ECCMP";#N/A,#N/A,FALSE,"WELDER.XLS"}</definedName>
    <definedName name="_kvs5" localSheetId="11" hidden="1">{#N/A,#N/A,FALSE,"COVER.XLS";#N/A,#N/A,FALSE,"RACT1.XLS";#N/A,#N/A,FALSE,"RACT2.XLS";#N/A,#N/A,FALSE,"ECCMP";#N/A,#N/A,FALSE,"WELDER.XLS"}</definedName>
    <definedName name="_kvs5" localSheetId="8" hidden="1">{#N/A,#N/A,FALSE,"COVER.XLS";#N/A,#N/A,FALSE,"RACT1.XLS";#N/A,#N/A,FALSE,"RACT2.XLS";#N/A,#N/A,FALSE,"ECCMP";#N/A,#N/A,FALSE,"WELDER.XLS"}</definedName>
    <definedName name="_kvs5" localSheetId="14" hidden="1">{#N/A,#N/A,FALSE,"COVER.XLS";#N/A,#N/A,FALSE,"RACT1.XLS";#N/A,#N/A,FALSE,"RACT2.XLS";#N/A,#N/A,FALSE,"ECCMP";#N/A,#N/A,FALSE,"WELDER.XLS"}</definedName>
    <definedName name="_kvs5" localSheetId="21" hidden="1">{#N/A,#N/A,FALSE,"COVER.XLS";#N/A,#N/A,FALSE,"RACT1.XLS";#N/A,#N/A,FALSE,"RACT2.XLS";#N/A,#N/A,FALSE,"ECCMP";#N/A,#N/A,FALSE,"WELDER.XLS"}</definedName>
    <definedName name="_kvs5" localSheetId="22" hidden="1">{#N/A,#N/A,FALSE,"COVER.XLS";#N/A,#N/A,FALSE,"RACT1.XLS";#N/A,#N/A,FALSE,"RACT2.XLS";#N/A,#N/A,FALSE,"ECCMP";#N/A,#N/A,FALSE,"WELDER.XLS"}</definedName>
    <definedName name="_kvs5" localSheetId="3" hidden="1">{#N/A,#N/A,FALSE,"COVER.XLS";#N/A,#N/A,FALSE,"RACT1.XLS";#N/A,#N/A,FALSE,"RACT2.XLS";#N/A,#N/A,FALSE,"ECCMP";#N/A,#N/A,FALSE,"WELDER.XLS"}</definedName>
    <definedName name="_kvs5" localSheetId="12" hidden="1">{#N/A,#N/A,FALSE,"COVER.XLS";#N/A,#N/A,FALSE,"RACT1.XLS";#N/A,#N/A,FALSE,"RACT2.XLS";#N/A,#N/A,FALSE,"ECCMP";#N/A,#N/A,FALSE,"WELDER.XLS"}</definedName>
    <definedName name="_kvs5" localSheetId="9" hidden="1">{#N/A,#N/A,FALSE,"COVER.XLS";#N/A,#N/A,FALSE,"RACT1.XLS";#N/A,#N/A,FALSE,"RACT2.XLS";#N/A,#N/A,FALSE,"ECCMP";#N/A,#N/A,FALSE,"WELDER.XLS"}</definedName>
    <definedName name="_kvs5" localSheetId="6" hidden="1">{#N/A,#N/A,FALSE,"COVER.XLS";#N/A,#N/A,FALSE,"RACT1.XLS";#N/A,#N/A,FALSE,"RACT2.XLS";#N/A,#N/A,FALSE,"ECCMP";#N/A,#N/A,FALSE,"WELDER.XLS"}</definedName>
    <definedName name="_kvs5" localSheetId="23" hidden="1">{#N/A,#N/A,FALSE,"COVER.XLS";#N/A,#N/A,FALSE,"RACT1.XLS";#N/A,#N/A,FALSE,"RACT2.XLS";#N/A,#N/A,FALSE,"ECCMP";#N/A,#N/A,FALSE,"WELDER.XLS"}</definedName>
    <definedName name="_kvs5" localSheetId="24" hidden="1">{#N/A,#N/A,FALSE,"COVER.XLS";#N/A,#N/A,FALSE,"RACT1.XLS";#N/A,#N/A,FALSE,"RACT2.XLS";#N/A,#N/A,FALSE,"ECCMP";#N/A,#N/A,FALSE,"WELDER.XLS"}</definedName>
    <definedName name="_kvs5" hidden="1">{#N/A,#N/A,FALSE,"COVER.XLS";#N/A,#N/A,FALSE,"RACT1.XLS";#N/A,#N/A,FALSE,"RACT2.XLS";#N/A,#N/A,FALSE,"ECCMP";#N/A,#N/A,FALSE,"WELDER.XLS"}</definedName>
    <definedName name="_kvs8" localSheetId="4" hidden="1">{#N/A,#N/A,FALSE,"COVER1.XLS ";#N/A,#N/A,FALSE,"RACT1.XLS";#N/A,#N/A,FALSE,"RACT2.XLS";#N/A,#N/A,FALSE,"ECCMP";#N/A,#N/A,FALSE,"WELDER.XLS"}</definedName>
    <definedName name="_kvs8" localSheetId="7" hidden="1">{#N/A,#N/A,FALSE,"COVER1.XLS ";#N/A,#N/A,FALSE,"RACT1.XLS";#N/A,#N/A,FALSE,"RACT2.XLS";#N/A,#N/A,FALSE,"ECCMP";#N/A,#N/A,FALSE,"WELDER.XLS"}</definedName>
    <definedName name="_kvs8" localSheetId="10" hidden="1">{#N/A,#N/A,FALSE,"COVER1.XLS ";#N/A,#N/A,FALSE,"RACT1.XLS";#N/A,#N/A,FALSE,"RACT2.XLS";#N/A,#N/A,FALSE,"ECCMP";#N/A,#N/A,FALSE,"WELDER.XLS"}</definedName>
    <definedName name="_kvs8" localSheetId="13" hidden="1">{#N/A,#N/A,FALSE,"COVER1.XLS ";#N/A,#N/A,FALSE,"RACT1.XLS";#N/A,#N/A,FALSE,"RACT2.XLS";#N/A,#N/A,FALSE,"ECCMP";#N/A,#N/A,FALSE,"WELDER.XLS"}</definedName>
    <definedName name="_kvs8" localSheetId="5" hidden="1">{#N/A,#N/A,FALSE,"COVER1.XLS ";#N/A,#N/A,FALSE,"RACT1.XLS";#N/A,#N/A,FALSE,"RACT2.XLS";#N/A,#N/A,FALSE,"ECCMP";#N/A,#N/A,FALSE,"WELDER.XLS"}</definedName>
    <definedName name="_kvs8" localSheetId="11" hidden="1">{#N/A,#N/A,FALSE,"COVER1.XLS ";#N/A,#N/A,FALSE,"RACT1.XLS";#N/A,#N/A,FALSE,"RACT2.XLS";#N/A,#N/A,FALSE,"ECCMP";#N/A,#N/A,FALSE,"WELDER.XLS"}</definedName>
    <definedName name="_kvs8" localSheetId="8" hidden="1">{#N/A,#N/A,FALSE,"COVER1.XLS ";#N/A,#N/A,FALSE,"RACT1.XLS";#N/A,#N/A,FALSE,"RACT2.XLS";#N/A,#N/A,FALSE,"ECCMP";#N/A,#N/A,FALSE,"WELDER.XLS"}</definedName>
    <definedName name="_kvs8" localSheetId="14" hidden="1">{#N/A,#N/A,FALSE,"COVER1.XLS ";#N/A,#N/A,FALSE,"RACT1.XLS";#N/A,#N/A,FALSE,"RACT2.XLS";#N/A,#N/A,FALSE,"ECCMP";#N/A,#N/A,FALSE,"WELDER.XLS"}</definedName>
    <definedName name="_kvs8" localSheetId="21" hidden="1">{#N/A,#N/A,FALSE,"COVER1.XLS ";#N/A,#N/A,FALSE,"RACT1.XLS";#N/A,#N/A,FALSE,"RACT2.XLS";#N/A,#N/A,FALSE,"ECCMP";#N/A,#N/A,FALSE,"WELDER.XLS"}</definedName>
    <definedName name="_kvs8" localSheetId="22" hidden="1">{#N/A,#N/A,FALSE,"COVER1.XLS ";#N/A,#N/A,FALSE,"RACT1.XLS";#N/A,#N/A,FALSE,"RACT2.XLS";#N/A,#N/A,FALSE,"ECCMP";#N/A,#N/A,FALSE,"WELDER.XLS"}</definedName>
    <definedName name="_kvs8" localSheetId="3" hidden="1">{#N/A,#N/A,FALSE,"COVER1.XLS ";#N/A,#N/A,FALSE,"RACT1.XLS";#N/A,#N/A,FALSE,"RACT2.XLS";#N/A,#N/A,FALSE,"ECCMP";#N/A,#N/A,FALSE,"WELDER.XLS"}</definedName>
    <definedName name="_kvs8" localSheetId="12" hidden="1">{#N/A,#N/A,FALSE,"COVER1.XLS ";#N/A,#N/A,FALSE,"RACT1.XLS";#N/A,#N/A,FALSE,"RACT2.XLS";#N/A,#N/A,FALSE,"ECCMP";#N/A,#N/A,FALSE,"WELDER.XLS"}</definedName>
    <definedName name="_kvs8" localSheetId="9" hidden="1">{#N/A,#N/A,FALSE,"COVER1.XLS ";#N/A,#N/A,FALSE,"RACT1.XLS";#N/A,#N/A,FALSE,"RACT2.XLS";#N/A,#N/A,FALSE,"ECCMP";#N/A,#N/A,FALSE,"WELDER.XLS"}</definedName>
    <definedName name="_kvs8" localSheetId="6" hidden="1">{#N/A,#N/A,FALSE,"COVER1.XLS ";#N/A,#N/A,FALSE,"RACT1.XLS";#N/A,#N/A,FALSE,"RACT2.XLS";#N/A,#N/A,FALSE,"ECCMP";#N/A,#N/A,FALSE,"WELDER.XLS"}</definedName>
    <definedName name="_kvs8" localSheetId="23" hidden="1">{#N/A,#N/A,FALSE,"COVER1.XLS ";#N/A,#N/A,FALSE,"RACT1.XLS";#N/A,#N/A,FALSE,"RACT2.XLS";#N/A,#N/A,FALSE,"ECCMP";#N/A,#N/A,FALSE,"WELDER.XLS"}</definedName>
    <definedName name="_kvs8" localSheetId="24" hidden="1">{#N/A,#N/A,FALSE,"COVER1.XLS ";#N/A,#N/A,FALSE,"RACT1.XLS";#N/A,#N/A,FALSE,"RACT2.XLS";#N/A,#N/A,FALSE,"ECCMP";#N/A,#N/A,FALSE,"WELDER.XLS"}</definedName>
    <definedName name="_kvs8" hidden="1">{#N/A,#N/A,FALSE,"COVER1.XLS ";#N/A,#N/A,FALSE,"RACT1.XLS";#N/A,#N/A,FALSE,"RACT2.XLS";#N/A,#N/A,FALSE,"ECCMP";#N/A,#N/A,FALSE,"WELDER.XLS"}</definedName>
    <definedName name="_lhvsjhv" localSheetId="4" hidden="1">{#N/A,#N/A,FALSE,"Cover Sheet";#N/A,#N/A,FALSE,"Financial Assumptions";#N/A,#N/A,FALSE,"DCFOverviewPower";#N/A,#N/A,FALSE,"DCFOverviewGas";#N/A,#N/A,FALSE,"DCFOverviewWater";#N/A,#N/A,FALSE,"DCFOverviewVersorgung"}</definedName>
    <definedName name="_lhvsjhv" localSheetId="7" hidden="1">{#N/A,#N/A,FALSE,"Cover Sheet";#N/A,#N/A,FALSE,"Financial Assumptions";#N/A,#N/A,FALSE,"DCFOverviewPower";#N/A,#N/A,FALSE,"DCFOverviewGas";#N/A,#N/A,FALSE,"DCFOverviewWater";#N/A,#N/A,FALSE,"DCFOverviewVersorgung"}</definedName>
    <definedName name="_lhvsjhv" localSheetId="10" hidden="1">{#N/A,#N/A,FALSE,"Cover Sheet";#N/A,#N/A,FALSE,"Financial Assumptions";#N/A,#N/A,FALSE,"DCFOverviewPower";#N/A,#N/A,FALSE,"DCFOverviewGas";#N/A,#N/A,FALSE,"DCFOverviewWater";#N/A,#N/A,FALSE,"DCFOverviewVersorgung"}</definedName>
    <definedName name="_lhvsjhv" localSheetId="13" hidden="1">{#N/A,#N/A,FALSE,"Cover Sheet";#N/A,#N/A,FALSE,"Financial Assumptions";#N/A,#N/A,FALSE,"DCFOverviewPower";#N/A,#N/A,FALSE,"DCFOverviewGas";#N/A,#N/A,FALSE,"DCFOverviewWater";#N/A,#N/A,FALSE,"DCFOverviewVersorgung"}</definedName>
    <definedName name="_lhvsjhv" localSheetId="5" hidden="1">{#N/A,#N/A,FALSE,"Cover Sheet";#N/A,#N/A,FALSE,"Financial Assumptions";#N/A,#N/A,FALSE,"DCFOverviewPower";#N/A,#N/A,FALSE,"DCFOverviewGas";#N/A,#N/A,FALSE,"DCFOverviewWater";#N/A,#N/A,FALSE,"DCFOverviewVersorgung"}</definedName>
    <definedName name="_lhvsjhv" localSheetId="11" hidden="1">{#N/A,#N/A,FALSE,"Cover Sheet";#N/A,#N/A,FALSE,"Financial Assumptions";#N/A,#N/A,FALSE,"DCFOverviewPower";#N/A,#N/A,FALSE,"DCFOverviewGas";#N/A,#N/A,FALSE,"DCFOverviewWater";#N/A,#N/A,FALSE,"DCFOverviewVersorgung"}</definedName>
    <definedName name="_lhvsjhv" localSheetId="8" hidden="1">{#N/A,#N/A,FALSE,"Cover Sheet";#N/A,#N/A,FALSE,"Financial Assumptions";#N/A,#N/A,FALSE,"DCFOverviewPower";#N/A,#N/A,FALSE,"DCFOverviewGas";#N/A,#N/A,FALSE,"DCFOverviewWater";#N/A,#N/A,FALSE,"DCFOverviewVersorgung"}</definedName>
    <definedName name="_lhvsjhv" localSheetId="14" hidden="1">{#N/A,#N/A,FALSE,"Cover Sheet";#N/A,#N/A,FALSE,"Financial Assumptions";#N/A,#N/A,FALSE,"DCFOverviewPower";#N/A,#N/A,FALSE,"DCFOverviewGas";#N/A,#N/A,FALSE,"DCFOverviewWater";#N/A,#N/A,FALSE,"DCFOverviewVersorgung"}</definedName>
    <definedName name="_lhvsjhv" localSheetId="21" hidden="1">{#N/A,#N/A,FALSE,"Cover Sheet";#N/A,#N/A,FALSE,"Financial Assumptions";#N/A,#N/A,FALSE,"DCFOverviewPower";#N/A,#N/A,FALSE,"DCFOverviewGas";#N/A,#N/A,FALSE,"DCFOverviewWater";#N/A,#N/A,FALSE,"DCFOverviewVersorgung"}</definedName>
    <definedName name="_lhvsjhv" localSheetId="22" hidden="1">{#N/A,#N/A,FALSE,"Cover Sheet";#N/A,#N/A,FALSE,"Financial Assumptions";#N/A,#N/A,FALSE,"DCFOverviewPower";#N/A,#N/A,FALSE,"DCFOverviewGas";#N/A,#N/A,FALSE,"DCFOverviewWater";#N/A,#N/A,FALSE,"DCFOverviewVersorgung"}</definedName>
    <definedName name="_lhvsjhv" localSheetId="3" hidden="1">{#N/A,#N/A,FALSE,"Cover Sheet";#N/A,#N/A,FALSE,"Financial Assumptions";#N/A,#N/A,FALSE,"DCFOverviewPower";#N/A,#N/A,FALSE,"DCFOverviewGas";#N/A,#N/A,FALSE,"DCFOverviewWater";#N/A,#N/A,FALSE,"DCFOverviewVersorgung"}</definedName>
    <definedName name="_lhvsjhv" localSheetId="12" hidden="1">{#N/A,#N/A,FALSE,"Cover Sheet";#N/A,#N/A,FALSE,"Financial Assumptions";#N/A,#N/A,FALSE,"DCFOverviewPower";#N/A,#N/A,FALSE,"DCFOverviewGas";#N/A,#N/A,FALSE,"DCFOverviewWater";#N/A,#N/A,FALSE,"DCFOverviewVersorgung"}</definedName>
    <definedName name="_lhvsjhv" localSheetId="9" hidden="1">{#N/A,#N/A,FALSE,"Cover Sheet";#N/A,#N/A,FALSE,"Financial Assumptions";#N/A,#N/A,FALSE,"DCFOverviewPower";#N/A,#N/A,FALSE,"DCFOverviewGas";#N/A,#N/A,FALSE,"DCFOverviewWater";#N/A,#N/A,FALSE,"DCFOverviewVersorgung"}</definedName>
    <definedName name="_lhvsjhv" localSheetId="6" hidden="1">{#N/A,#N/A,FALSE,"Cover Sheet";#N/A,#N/A,FALSE,"Financial Assumptions";#N/A,#N/A,FALSE,"DCFOverviewPower";#N/A,#N/A,FALSE,"DCFOverviewGas";#N/A,#N/A,FALSE,"DCFOverviewWater";#N/A,#N/A,FALSE,"DCFOverviewVersorgung"}</definedName>
    <definedName name="_lhvsjhv" localSheetId="23" hidden="1">{#N/A,#N/A,FALSE,"Cover Sheet";#N/A,#N/A,FALSE,"Financial Assumptions";#N/A,#N/A,FALSE,"DCFOverviewPower";#N/A,#N/A,FALSE,"DCFOverviewGas";#N/A,#N/A,FALSE,"DCFOverviewWater";#N/A,#N/A,FALSE,"DCFOverviewVersorgung"}</definedName>
    <definedName name="_lhvsjhv" localSheetId="24" hidden="1">{#N/A,#N/A,FALSE,"Cover Sheet";#N/A,#N/A,FALSE,"Financial Assumptions";#N/A,#N/A,FALSE,"DCFOverviewPower";#N/A,#N/A,FALSE,"DCFOverviewGas";#N/A,#N/A,FALSE,"DCFOverviewWater";#N/A,#N/A,FALSE,"DCFOverviewVersorgung"}</definedName>
    <definedName name="_lhvsjhv" hidden="1">{#N/A,#N/A,FALSE,"Cover Sheet";#N/A,#N/A,FALSE,"Financial Assumptions";#N/A,#N/A,FALSE,"DCFOverviewPower";#N/A,#N/A,FALSE,"DCFOverviewGas";#N/A,#N/A,FALSE,"DCFOverviewWater";#N/A,#N/A,FALSE,"DCFOverviewVersorgung"}</definedName>
    <definedName name="_lijn" localSheetId="4" hidden="1">{"dep. full detail",#N/A,FALSE,"annex";"3cd annex",#N/A,FALSE,"annex";"co. dep.",#N/A,FALSE,"annex"}</definedName>
    <definedName name="_lijn" localSheetId="7" hidden="1">{"dep. full detail",#N/A,FALSE,"annex";"3cd annex",#N/A,FALSE,"annex";"co. dep.",#N/A,FALSE,"annex"}</definedName>
    <definedName name="_lijn" localSheetId="10" hidden="1">{"dep. full detail",#N/A,FALSE,"annex";"3cd annex",#N/A,FALSE,"annex";"co. dep.",#N/A,FALSE,"annex"}</definedName>
    <definedName name="_lijn" localSheetId="13" hidden="1">{"dep. full detail",#N/A,FALSE,"annex";"3cd annex",#N/A,FALSE,"annex";"co. dep.",#N/A,FALSE,"annex"}</definedName>
    <definedName name="_lijn" localSheetId="5" hidden="1">{"dep. full detail",#N/A,FALSE,"annex";"3cd annex",#N/A,FALSE,"annex";"co. dep.",#N/A,FALSE,"annex"}</definedName>
    <definedName name="_lijn" localSheetId="11" hidden="1">{"dep. full detail",#N/A,FALSE,"annex";"3cd annex",#N/A,FALSE,"annex";"co. dep.",#N/A,FALSE,"annex"}</definedName>
    <definedName name="_lijn" localSheetId="8" hidden="1">{"dep. full detail",#N/A,FALSE,"annex";"3cd annex",#N/A,FALSE,"annex";"co. dep.",#N/A,FALSE,"annex"}</definedName>
    <definedName name="_lijn" localSheetId="14" hidden="1">{"dep. full detail",#N/A,FALSE,"annex";"3cd annex",#N/A,FALSE,"annex";"co. dep.",#N/A,FALSE,"annex"}</definedName>
    <definedName name="_lijn" localSheetId="21" hidden="1">{"dep. full detail",#N/A,FALSE,"annex";"3cd annex",#N/A,FALSE,"annex";"co. dep.",#N/A,FALSE,"annex"}</definedName>
    <definedName name="_lijn" localSheetId="22" hidden="1">{"dep. full detail",#N/A,FALSE,"annex";"3cd annex",#N/A,FALSE,"annex";"co. dep.",#N/A,FALSE,"annex"}</definedName>
    <definedName name="_lijn" localSheetId="3" hidden="1">{"dep. full detail",#N/A,FALSE,"annex";"3cd annex",#N/A,FALSE,"annex";"co. dep.",#N/A,FALSE,"annex"}</definedName>
    <definedName name="_lijn" localSheetId="12" hidden="1">{"dep. full detail",#N/A,FALSE,"annex";"3cd annex",#N/A,FALSE,"annex";"co. dep.",#N/A,FALSE,"annex"}</definedName>
    <definedName name="_lijn" localSheetId="9" hidden="1">{"dep. full detail",#N/A,FALSE,"annex";"3cd annex",#N/A,FALSE,"annex";"co. dep.",#N/A,FALSE,"annex"}</definedName>
    <definedName name="_lijn" localSheetId="6" hidden="1">{"dep. full detail",#N/A,FALSE,"annex";"3cd annex",#N/A,FALSE,"annex";"co. dep.",#N/A,FALSE,"annex"}</definedName>
    <definedName name="_lijn" localSheetId="23" hidden="1">{"dep. full detail",#N/A,FALSE,"annex";"3cd annex",#N/A,FALSE,"annex";"co. dep.",#N/A,FALSE,"annex"}</definedName>
    <definedName name="_lijn" localSheetId="24" hidden="1">{"dep. full detail",#N/A,FALSE,"annex";"3cd annex",#N/A,FALSE,"annex";"co. dep.",#N/A,FALSE,"annex"}</definedName>
    <definedName name="_lijn" hidden="1">{"dep. full detail",#N/A,FALSE,"annex";"3cd annex",#N/A,FALSE,"annex";"co. dep.",#N/A,FALSE,"annex"}</definedName>
    <definedName name="_lk1" localSheetId="4"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10"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1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5"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1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14"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2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2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1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9"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6"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2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localSheetId="24"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op" localSheetId="4" hidden="1">'[11]MN T.B.'!#REF!</definedName>
    <definedName name="_lop" localSheetId="7" hidden="1">'[11]MN T.B.'!#REF!</definedName>
    <definedName name="_lop" localSheetId="10" hidden="1">'[11]MN T.B.'!#REF!</definedName>
    <definedName name="_lop" localSheetId="19" hidden="1">'[11]MN T.B.'!#REF!</definedName>
    <definedName name="_lop" localSheetId="5" hidden="1">'[11]MN T.B.'!#REF!</definedName>
    <definedName name="_lop" localSheetId="11" hidden="1">'[11]MN T.B.'!#REF!</definedName>
    <definedName name="_lop" localSheetId="8" hidden="1">'[11]MN T.B.'!#REF!</definedName>
    <definedName name="_lop" localSheetId="20" hidden="1">'[11]MN T.B.'!#REF!</definedName>
    <definedName name="_lop" localSheetId="21" hidden="1">'[11]MN T.B.'!#REF!</definedName>
    <definedName name="_lop" localSheetId="22" hidden="1">'[11]MN T.B.'!#REF!</definedName>
    <definedName name="_lop" localSheetId="3" hidden="1">'[11]MN T.B.'!#REF!</definedName>
    <definedName name="_lop" localSheetId="18" hidden="1">'[11]MN T.B.'!#REF!</definedName>
    <definedName name="_lop" localSheetId="9" hidden="1">'[11]MN T.B.'!#REF!</definedName>
    <definedName name="_lop" localSheetId="6" hidden="1">'[11]MN T.B.'!#REF!</definedName>
    <definedName name="_lop" localSheetId="23" hidden="1">'[11]MN T.B.'!#REF!</definedName>
    <definedName name="_lop" localSheetId="24" hidden="1">'[11]MN T.B.'!#REF!</definedName>
    <definedName name="_lop" hidden="1">'[11]MN T.B.'!#REF!</definedName>
    <definedName name="_milin" localSheetId="4" hidden="1">{#N/A,#N/A,FALSE,"Cover Sheet";#N/A,#N/A,FALSE,"Financial Assumptions";#N/A,#N/A,FALSE,"DCFOverviewPower";#N/A,#N/A,FALSE,"DCFOverviewGas";#N/A,#N/A,FALSE,"DCFOverviewWater";#N/A,#N/A,FALSE,"DCFOverviewVersorgung"}</definedName>
    <definedName name="_milin" localSheetId="7" hidden="1">{#N/A,#N/A,FALSE,"Cover Sheet";#N/A,#N/A,FALSE,"Financial Assumptions";#N/A,#N/A,FALSE,"DCFOverviewPower";#N/A,#N/A,FALSE,"DCFOverviewGas";#N/A,#N/A,FALSE,"DCFOverviewWater";#N/A,#N/A,FALSE,"DCFOverviewVersorgung"}</definedName>
    <definedName name="_milin" localSheetId="10" hidden="1">{#N/A,#N/A,FALSE,"Cover Sheet";#N/A,#N/A,FALSE,"Financial Assumptions";#N/A,#N/A,FALSE,"DCFOverviewPower";#N/A,#N/A,FALSE,"DCFOverviewGas";#N/A,#N/A,FALSE,"DCFOverviewWater";#N/A,#N/A,FALSE,"DCFOverviewVersorgung"}</definedName>
    <definedName name="_milin" localSheetId="13" hidden="1">{#N/A,#N/A,FALSE,"Cover Sheet";#N/A,#N/A,FALSE,"Financial Assumptions";#N/A,#N/A,FALSE,"DCFOverviewPower";#N/A,#N/A,FALSE,"DCFOverviewGas";#N/A,#N/A,FALSE,"DCFOverviewWater";#N/A,#N/A,FALSE,"DCFOverviewVersorgung"}</definedName>
    <definedName name="_milin" localSheetId="5" hidden="1">{#N/A,#N/A,FALSE,"Cover Sheet";#N/A,#N/A,FALSE,"Financial Assumptions";#N/A,#N/A,FALSE,"DCFOverviewPower";#N/A,#N/A,FALSE,"DCFOverviewGas";#N/A,#N/A,FALSE,"DCFOverviewWater";#N/A,#N/A,FALSE,"DCFOverviewVersorgung"}</definedName>
    <definedName name="_milin" localSheetId="11" hidden="1">{#N/A,#N/A,FALSE,"Cover Sheet";#N/A,#N/A,FALSE,"Financial Assumptions";#N/A,#N/A,FALSE,"DCFOverviewPower";#N/A,#N/A,FALSE,"DCFOverviewGas";#N/A,#N/A,FALSE,"DCFOverviewWater";#N/A,#N/A,FALSE,"DCFOverviewVersorgung"}</definedName>
    <definedName name="_milin" localSheetId="8" hidden="1">{#N/A,#N/A,FALSE,"Cover Sheet";#N/A,#N/A,FALSE,"Financial Assumptions";#N/A,#N/A,FALSE,"DCFOverviewPower";#N/A,#N/A,FALSE,"DCFOverviewGas";#N/A,#N/A,FALSE,"DCFOverviewWater";#N/A,#N/A,FALSE,"DCFOverviewVersorgung"}</definedName>
    <definedName name="_milin" localSheetId="14" hidden="1">{#N/A,#N/A,FALSE,"Cover Sheet";#N/A,#N/A,FALSE,"Financial Assumptions";#N/A,#N/A,FALSE,"DCFOverviewPower";#N/A,#N/A,FALSE,"DCFOverviewGas";#N/A,#N/A,FALSE,"DCFOverviewWater";#N/A,#N/A,FALSE,"DCFOverviewVersorgung"}</definedName>
    <definedName name="_milin" localSheetId="21" hidden="1">{#N/A,#N/A,FALSE,"Cover Sheet";#N/A,#N/A,FALSE,"Financial Assumptions";#N/A,#N/A,FALSE,"DCFOverviewPower";#N/A,#N/A,FALSE,"DCFOverviewGas";#N/A,#N/A,FALSE,"DCFOverviewWater";#N/A,#N/A,FALSE,"DCFOverviewVersorgung"}</definedName>
    <definedName name="_milin" localSheetId="22" hidden="1">{#N/A,#N/A,FALSE,"Cover Sheet";#N/A,#N/A,FALSE,"Financial Assumptions";#N/A,#N/A,FALSE,"DCFOverviewPower";#N/A,#N/A,FALSE,"DCFOverviewGas";#N/A,#N/A,FALSE,"DCFOverviewWater";#N/A,#N/A,FALSE,"DCFOverviewVersorgung"}</definedName>
    <definedName name="_milin" localSheetId="3" hidden="1">{#N/A,#N/A,FALSE,"Cover Sheet";#N/A,#N/A,FALSE,"Financial Assumptions";#N/A,#N/A,FALSE,"DCFOverviewPower";#N/A,#N/A,FALSE,"DCFOverviewGas";#N/A,#N/A,FALSE,"DCFOverviewWater";#N/A,#N/A,FALSE,"DCFOverviewVersorgung"}</definedName>
    <definedName name="_milin" localSheetId="12" hidden="1">{#N/A,#N/A,FALSE,"Cover Sheet";#N/A,#N/A,FALSE,"Financial Assumptions";#N/A,#N/A,FALSE,"DCFOverviewPower";#N/A,#N/A,FALSE,"DCFOverviewGas";#N/A,#N/A,FALSE,"DCFOverviewWater";#N/A,#N/A,FALSE,"DCFOverviewVersorgung"}</definedName>
    <definedName name="_milin" localSheetId="9" hidden="1">{#N/A,#N/A,FALSE,"Cover Sheet";#N/A,#N/A,FALSE,"Financial Assumptions";#N/A,#N/A,FALSE,"DCFOverviewPower";#N/A,#N/A,FALSE,"DCFOverviewGas";#N/A,#N/A,FALSE,"DCFOverviewWater";#N/A,#N/A,FALSE,"DCFOverviewVersorgung"}</definedName>
    <definedName name="_milin" localSheetId="6" hidden="1">{#N/A,#N/A,FALSE,"Cover Sheet";#N/A,#N/A,FALSE,"Financial Assumptions";#N/A,#N/A,FALSE,"DCFOverviewPower";#N/A,#N/A,FALSE,"DCFOverviewGas";#N/A,#N/A,FALSE,"DCFOverviewWater";#N/A,#N/A,FALSE,"DCFOverviewVersorgung"}</definedName>
    <definedName name="_milin" localSheetId="23" hidden="1">{#N/A,#N/A,FALSE,"Cover Sheet";#N/A,#N/A,FALSE,"Financial Assumptions";#N/A,#N/A,FALSE,"DCFOverviewPower";#N/A,#N/A,FALSE,"DCFOverviewGas";#N/A,#N/A,FALSE,"DCFOverviewWater";#N/A,#N/A,FALSE,"DCFOverviewVersorgung"}</definedName>
    <definedName name="_milin" localSheetId="24" hidden="1">{#N/A,#N/A,FALSE,"Cover Sheet";#N/A,#N/A,FALSE,"Financial Assumptions";#N/A,#N/A,FALSE,"DCFOverviewPower";#N/A,#N/A,FALSE,"DCFOverviewGas";#N/A,#N/A,FALSE,"DCFOverviewWater";#N/A,#N/A,FALSE,"DCFOverviewVersorgung"}</definedName>
    <definedName name="_milin" hidden="1">{#N/A,#N/A,FALSE,"Cover Sheet";#N/A,#N/A,FALSE,"Financial Assumptions";#N/A,#N/A,FALSE,"DCFOverviewPower";#N/A,#N/A,FALSE,"DCFOverviewGas";#N/A,#N/A,FALSE,"DCFOverviewWater";#N/A,#N/A,FALSE,"DCFOverviewVersorgung"}</definedName>
    <definedName name="_mpc2" localSheetId="4" hidden="1">{"PLANT BREAKUP",#N/A,FALSE,"E"}</definedName>
    <definedName name="_mpc2" localSheetId="7" hidden="1">{"PLANT BREAKUP",#N/A,FALSE,"E"}</definedName>
    <definedName name="_mpc2" localSheetId="10" hidden="1">{"PLANT BREAKUP",#N/A,FALSE,"E"}</definedName>
    <definedName name="_mpc2" localSheetId="13" hidden="1">{"PLANT BREAKUP",#N/A,FALSE,"E"}</definedName>
    <definedName name="_mpc2" localSheetId="5" hidden="1">{"PLANT BREAKUP",#N/A,FALSE,"E"}</definedName>
    <definedName name="_mpc2" localSheetId="11" hidden="1">{"PLANT BREAKUP",#N/A,FALSE,"E"}</definedName>
    <definedName name="_mpc2" localSheetId="8" hidden="1">{"PLANT BREAKUP",#N/A,FALSE,"E"}</definedName>
    <definedName name="_mpc2" localSheetId="14" hidden="1">{"PLANT BREAKUP",#N/A,FALSE,"E"}</definedName>
    <definedName name="_mpc2" localSheetId="21" hidden="1">{"PLANT BREAKUP",#N/A,FALSE,"E"}</definedName>
    <definedName name="_mpc2" localSheetId="22" hidden="1">{"PLANT BREAKUP",#N/A,FALSE,"E"}</definedName>
    <definedName name="_mpc2" localSheetId="3" hidden="1">{"PLANT BREAKUP",#N/A,FALSE,"E"}</definedName>
    <definedName name="_mpc2" localSheetId="12" hidden="1">{"PLANT BREAKUP",#N/A,FALSE,"E"}</definedName>
    <definedName name="_mpc2" localSheetId="9" hidden="1">{"PLANT BREAKUP",#N/A,FALSE,"E"}</definedName>
    <definedName name="_mpc2" localSheetId="6" hidden="1">{"PLANT BREAKUP",#N/A,FALSE,"E"}</definedName>
    <definedName name="_mpc2" localSheetId="23" hidden="1">{"PLANT BREAKUP",#N/A,FALSE,"E"}</definedName>
    <definedName name="_mpc2" localSheetId="24" hidden="1">{"PLANT BREAKUP",#N/A,FALSE,"E"}</definedName>
    <definedName name="_mpc2" hidden="1">{"PLANT BREAKUP",#N/A,FALSE,"E"}</definedName>
    <definedName name="_nex" localSheetId="4" hidden="1">[6]sheet6!#REF!</definedName>
    <definedName name="_nex" localSheetId="7" hidden="1">[6]sheet6!#REF!</definedName>
    <definedName name="_nex" localSheetId="10" hidden="1">[6]sheet6!#REF!</definedName>
    <definedName name="_nex" localSheetId="19" hidden="1">[6]sheet6!#REF!</definedName>
    <definedName name="_nex" localSheetId="5" hidden="1">[6]sheet6!#REF!</definedName>
    <definedName name="_nex" localSheetId="11" hidden="1">[6]sheet6!#REF!</definedName>
    <definedName name="_nex" localSheetId="8" hidden="1">[6]sheet6!#REF!</definedName>
    <definedName name="_nex" localSheetId="20" hidden="1">[6]sheet6!#REF!</definedName>
    <definedName name="_nex" localSheetId="21" hidden="1">[6]sheet6!#REF!</definedName>
    <definedName name="_nex" localSheetId="22" hidden="1">[6]sheet6!#REF!</definedName>
    <definedName name="_nex" localSheetId="3" hidden="1">[6]sheet6!#REF!</definedName>
    <definedName name="_nex" localSheetId="18" hidden="1">[6]sheet6!#REF!</definedName>
    <definedName name="_nex" localSheetId="9" hidden="1">[6]sheet6!#REF!</definedName>
    <definedName name="_nex" localSheetId="6" hidden="1">[6]sheet6!#REF!</definedName>
    <definedName name="_nex" localSheetId="23" hidden="1">[6]sheet6!#REF!</definedName>
    <definedName name="_nex" localSheetId="24" hidden="1">[6]sheet6!#REF!</definedName>
    <definedName name="_nex" hidden="1">[6]sheet6!#REF!</definedName>
    <definedName name="_nimish" localSheetId="4" hidden="1">'[11]MN T.B.'!#REF!</definedName>
    <definedName name="_nimish" localSheetId="7" hidden="1">'[11]MN T.B.'!#REF!</definedName>
    <definedName name="_nimish" localSheetId="10" hidden="1">'[11]MN T.B.'!#REF!</definedName>
    <definedName name="_nimish" localSheetId="19" hidden="1">'[11]MN T.B.'!#REF!</definedName>
    <definedName name="_nimish" localSheetId="5" hidden="1">'[11]MN T.B.'!#REF!</definedName>
    <definedName name="_nimish" localSheetId="11" hidden="1">'[11]MN T.B.'!#REF!</definedName>
    <definedName name="_nimish" localSheetId="8" hidden="1">'[11]MN T.B.'!#REF!</definedName>
    <definedName name="_nimish" localSheetId="20" hidden="1">'[11]MN T.B.'!#REF!</definedName>
    <definedName name="_nimish" localSheetId="21" hidden="1">'[11]MN T.B.'!#REF!</definedName>
    <definedName name="_nimish" localSheetId="22" hidden="1">'[11]MN T.B.'!#REF!</definedName>
    <definedName name="_nimish" localSheetId="3" hidden="1">'[11]MN T.B.'!#REF!</definedName>
    <definedName name="_nimish" localSheetId="18" hidden="1">'[11]MN T.B.'!#REF!</definedName>
    <definedName name="_nimish" localSheetId="9" hidden="1">'[11]MN T.B.'!#REF!</definedName>
    <definedName name="_nimish" localSheetId="6" hidden="1">'[11]MN T.B.'!#REF!</definedName>
    <definedName name="_nimish" localSheetId="23" hidden="1">'[11]MN T.B.'!#REF!</definedName>
    <definedName name="_nimish" localSheetId="24" hidden="1">'[11]MN T.B.'!#REF!</definedName>
    <definedName name="_nimish" hidden="1">'[11]MN T.B.'!#REF!</definedName>
    <definedName name="_nitin" localSheetId="4" hidden="1">{#N/A,#N/A,FALSE,"DCFCoverVersorgung";#N/A,#N/A,FALSE,"DCFOverviewVersorgung";#N/A,#N/A,FALSE,"PlanVersorgung";#N/A,#N/A,FALSE,"DCFVersorgung";#N/A,#N/A,FALSE,"ValueVersorgung";#N/A,#N/A,FALSE,"WaccVersorgung";#N/A,#N/A,FALSE,"WaccVersorgung";#N/A,#N/A,FALSE,"WaccCompVersorgung";#N/A,#N/A,FALSE,"MatrixVersorgung"}</definedName>
    <definedName name="_nitin" localSheetId="7" hidden="1">{#N/A,#N/A,FALSE,"DCFCoverVersorgung";#N/A,#N/A,FALSE,"DCFOverviewVersorgung";#N/A,#N/A,FALSE,"PlanVersorgung";#N/A,#N/A,FALSE,"DCFVersorgung";#N/A,#N/A,FALSE,"ValueVersorgung";#N/A,#N/A,FALSE,"WaccVersorgung";#N/A,#N/A,FALSE,"WaccVersorgung";#N/A,#N/A,FALSE,"WaccCompVersorgung";#N/A,#N/A,FALSE,"MatrixVersorgung"}</definedName>
    <definedName name="_nitin" localSheetId="10" hidden="1">{#N/A,#N/A,FALSE,"DCFCoverVersorgung";#N/A,#N/A,FALSE,"DCFOverviewVersorgung";#N/A,#N/A,FALSE,"PlanVersorgung";#N/A,#N/A,FALSE,"DCFVersorgung";#N/A,#N/A,FALSE,"ValueVersorgung";#N/A,#N/A,FALSE,"WaccVersorgung";#N/A,#N/A,FALSE,"WaccVersorgung";#N/A,#N/A,FALSE,"WaccCompVersorgung";#N/A,#N/A,FALSE,"MatrixVersorgung"}</definedName>
    <definedName name="_nitin" localSheetId="13" hidden="1">{#N/A,#N/A,FALSE,"DCFCoverVersorgung";#N/A,#N/A,FALSE,"DCFOverviewVersorgung";#N/A,#N/A,FALSE,"PlanVersorgung";#N/A,#N/A,FALSE,"DCFVersorgung";#N/A,#N/A,FALSE,"ValueVersorgung";#N/A,#N/A,FALSE,"WaccVersorgung";#N/A,#N/A,FALSE,"WaccVersorgung";#N/A,#N/A,FALSE,"WaccCompVersorgung";#N/A,#N/A,FALSE,"MatrixVersorgung"}</definedName>
    <definedName name="_nitin" localSheetId="5" hidden="1">{#N/A,#N/A,FALSE,"DCFCoverVersorgung";#N/A,#N/A,FALSE,"DCFOverviewVersorgung";#N/A,#N/A,FALSE,"PlanVersorgung";#N/A,#N/A,FALSE,"DCFVersorgung";#N/A,#N/A,FALSE,"ValueVersorgung";#N/A,#N/A,FALSE,"WaccVersorgung";#N/A,#N/A,FALSE,"WaccVersorgung";#N/A,#N/A,FALSE,"WaccCompVersorgung";#N/A,#N/A,FALSE,"MatrixVersorgung"}</definedName>
    <definedName name="_nitin" localSheetId="11" hidden="1">{#N/A,#N/A,FALSE,"DCFCoverVersorgung";#N/A,#N/A,FALSE,"DCFOverviewVersorgung";#N/A,#N/A,FALSE,"PlanVersorgung";#N/A,#N/A,FALSE,"DCFVersorgung";#N/A,#N/A,FALSE,"ValueVersorgung";#N/A,#N/A,FALSE,"WaccVersorgung";#N/A,#N/A,FALSE,"WaccVersorgung";#N/A,#N/A,FALSE,"WaccCompVersorgung";#N/A,#N/A,FALSE,"MatrixVersorgung"}</definedName>
    <definedName name="_nitin" localSheetId="8" hidden="1">{#N/A,#N/A,FALSE,"DCFCoverVersorgung";#N/A,#N/A,FALSE,"DCFOverviewVersorgung";#N/A,#N/A,FALSE,"PlanVersorgung";#N/A,#N/A,FALSE,"DCFVersorgung";#N/A,#N/A,FALSE,"ValueVersorgung";#N/A,#N/A,FALSE,"WaccVersorgung";#N/A,#N/A,FALSE,"WaccVersorgung";#N/A,#N/A,FALSE,"WaccCompVersorgung";#N/A,#N/A,FALSE,"MatrixVersorgung"}</definedName>
    <definedName name="_nitin" localSheetId="14" hidden="1">{#N/A,#N/A,FALSE,"DCFCoverVersorgung";#N/A,#N/A,FALSE,"DCFOverviewVersorgung";#N/A,#N/A,FALSE,"PlanVersorgung";#N/A,#N/A,FALSE,"DCFVersorgung";#N/A,#N/A,FALSE,"ValueVersorgung";#N/A,#N/A,FALSE,"WaccVersorgung";#N/A,#N/A,FALSE,"WaccVersorgung";#N/A,#N/A,FALSE,"WaccCompVersorgung";#N/A,#N/A,FALSE,"MatrixVersorgung"}</definedName>
    <definedName name="_nitin" localSheetId="21" hidden="1">{#N/A,#N/A,FALSE,"DCFCoverVersorgung";#N/A,#N/A,FALSE,"DCFOverviewVersorgung";#N/A,#N/A,FALSE,"PlanVersorgung";#N/A,#N/A,FALSE,"DCFVersorgung";#N/A,#N/A,FALSE,"ValueVersorgung";#N/A,#N/A,FALSE,"WaccVersorgung";#N/A,#N/A,FALSE,"WaccVersorgung";#N/A,#N/A,FALSE,"WaccCompVersorgung";#N/A,#N/A,FALSE,"MatrixVersorgung"}</definedName>
    <definedName name="_nitin" localSheetId="22" hidden="1">{#N/A,#N/A,FALSE,"DCFCoverVersorgung";#N/A,#N/A,FALSE,"DCFOverviewVersorgung";#N/A,#N/A,FALSE,"PlanVersorgung";#N/A,#N/A,FALSE,"DCFVersorgung";#N/A,#N/A,FALSE,"ValueVersorgung";#N/A,#N/A,FALSE,"WaccVersorgung";#N/A,#N/A,FALSE,"WaccVersorgung";#N/A,#N/A,FALSE,"WaccCompVersorgung";#N/A,#N/A,FALSE,"MatrixVersorgung"}</definedName>
    <definedName name="_nitin" localSheetId="3" hidden="1">{#N/A,#N/A,FALSE,"DCFCoverVersorgung";#N/A,#N/A,FALSE,"DCFOverviewVersorgung";#N/A,#N/A,FALSE,"PlanVersorgung";#N/A,#N/A,FALSE,"DCFVersorgung";#N/A,#N/A,FALSE,"ValueVersorgung";#N/A,#N/A,FALSE,"WaccVersorgung";#N/A,#N/A,FALSE,"WaccVersorgung";#N/A,#N/A,FALSE,"WaccCompVersorgung";#N/A,#N/A,FALSE,"MatrixVersorgung"}</definedName>
    <definedName name="_nitin" localSheetId="12" hidden="1">{#N/A,#N/A,FALSE,"DCFCoverVersorgung";#N/A,#N/A,FALSE,"DCFOverviewVersorgung";#N/A,#N/A,FALSE,"PlanVersorgung";#N/A,#N/A,FALSE,"DCFVersorgung";#N/A,#N/A,FALSE,"ValueVersorgung";#N/A,#N/A,FALSE,"WaccVersorgung";#N/A,#N/A,FALSE,"WaccVersorgung";#N/A,#N/A,FALSE,"WaccCompVersorgung";#N/A,#N/A,FALSE,"MatrixVersorgung"}</definedName>
    <definedName name="_nitin" localSheetId="9" hidden="1">{#N/A,#N/A,FALSE,"DCFCoverVersorgung";#N/A,#N/A,FALSE,"DCFOverviewVersorgung";#N/A,#N/A,FALSE,"PlanVersorgung";#N/A,#N/A,FALSE,"DCFVersorgung";#N/A,#N/A,FALSE,"ValueVersorgung";#N/A,#N/A,FALSE,"WaccVersorgung";#N/A,#N/A,FALSE,"WaccVersorgung";#N/A,#N/A,FALSE,"WaccCompVersorgung";#N/A,#N/A,FALSE,"MatrixVersorgung"}</definedName>
    <definedName name="_nitin" localSheetId="6" hidden="1">{#N/A,#N/A,FALSE,"DCFCoverVersorgung";#N/A,#N/A,FALSE,"DCFOverviewVersorgung";#N/A,#N/A,FALSE,"PlanVersorgung";#N/A,#N/A,FALSE,"DCFVersorgung";#N/A,#N/A,FALSE,"ValueVersorgung";#N/A,#N/A,FALSE,"WaccVersorgung";#N/A,#N/A,FALSE,"WaccVersorgung";#N/A,#N/A,FALSE,"WaccCompVersorgung";#N/A,#N/A,FALSE,"MatrixVersorgung"}</definedName>
    <definedName name="_nitin" localSheetId="23" hidden="1">{#N/A,#N/A,FALSE,"DCFCoverVersorgung";#N/A,#N/A,FALSE,"DCFOverviewVersorgung";#N/A,#N/A,FALSE,"PlanVersorgung";#N/A,#N/A,FALSE,"DCFVersorgung";#N/A,#N/A,FALSE,"ValueVersorgung";#N/A,#N/A,FALSE,"WaccVersorgung";#N/A,#N/A,FALSE,"WaccVersorgung";#N/A,#N/A,FALSE,"WaccCompVersorgung";#N/A,#N/A,FALSE,"MatrixVersorgung"}</definedName>
    <definedName name="_nitin" localSheetId="24" hidden="1">{#N/A,#N/A,FALSE,"DCFCoverVersorgung";#N/A,#N/A,FALSE,"DCFOverviewVersorgung";#N/A,#N/A,FALSE,"PlanVersorgung";#N/A,#N/A,FALSE,"DCFVersorgung";#N/A,#N/A,FALSE,"ValueVersorgung";#N/A,#N/A,FALSE,"WaccVersorgung";#N/A,#N/A,FALSE,"WaccVersorgung";#N/A,#N/A,FALSE,"WaccCompVersorgung";#N/A,#N/A,FALSE,"MatrixVersorgung"}</definedName>
    <definedName name="_nitin" hidden="1">{#N/A,#N/A,FALSE,"DCFCoverVersorgung";#N/A,#N/A,FALSE,"DCFOverviewVersorgung";#N/A,#N/A,FALSE,"PlanVersorgung";#N/A,#N/A,FALSE,"DCFVersorgung";#N/A,#N/A,FALSE,"ValueVersorgung";#N/A,#N/A,FALSE,"WaccVersorgung";#N/A,#N/A,FALSE,"WaccVersorgung";#N/A,#N/A,FALSE,"WaccCompVersorgung";#N/A,#N/A,FALSE,"MatrixVersorgung"}</definedName>
    <definedName name="_nwvuovhw" localSheetId="4" hidden="1">{"banks",#N/A,FALSE,"BASIC"}</definedName>
    <definedName name="_nwvuovhw" localSheetId="7" hidden="1">{"banks",#N/A,FALSE,"BASIC"}</definedName>
    <definedName name="_nwvuovhw" localSheetId="10" hidden="1">{"banks",#N/A,FALSE,"BASIC"}</definedName>
    <definedName name="_nwvuovhw" localSheetId="13" hidden="1">{"banks",#N/A,FALSE,"BASIC"}</definedName>
    <definedName name="_nwvuovhw" localSheetId="5" hidden="1">{"banks",#N/A,FALSE,"BASIC"}</definedName>
    <definedName name="_nwvuovhw" localSheetId="11" hidden="1">{"banks",#N/A,FALSE,"BASIC"}</definedName>
    <definedName name="_nwvuovhw" localSheetId="8" hidden="1">{"banks",#N/A,FALSE,"BASIC"}</definedName>
    <definedName name="_nwvuovhw" localSheetId="14" hidden="1">{"banks",#N/A,FALSE,"BASIC"}</definedName>
    <definedName name="_nwvuovhw" localSheetId="21" hidden="1">{"banks",#N/A,FALSE,"BASIC"}</definedName>
    <definedName name="_nwvuovhw" localSheetId="22" hidden="1">{"banks",#N/A,FALSE,"BASIC"}</definedName>
    <definedName name="_nwvuovhw" localSheetId="3" hidden="1">{"banks",#N/A,FALSE,"BASIC"}</definedName>
    <definedName name="_nwvuovhw" localSheetId="12" hidden="1">{"banks",#N/A,FALSE,"BASIC"}</definedName>
    <definedName name="_nwvuovhw" localSheetId="9" hidden="1">{"banks",#N/A,FALSE,"BASIC"}</definedName>
    <definedName name="_nwvuovhw" localSheetId="6" hidden="1">{"banks",#N/A,FALSE,"BASIC"}</definedName>
    <definedName name="_nwvuovhw" localSheetId="23" hidden="1">{"banks",#N/A,FALSE,"BASIC"}</definedName>
    <definedName name="_nwvuovhw" localSheetId="24" hidden="1">{"banks",#N/A,FALSE,"BASIC"}</definedName>
    <definedName name="_nwvuovhw" hidden="1">{"banks",#N/A,FALSE,"BASIC"}</definedName>
    <definedName name="_Order1" hidden="1">255</definedName>
    <definedName name="_Order2" hidden="1">255</definedName>
    <definedName name="_Parse_In" localSheetId="4" hidden="1">#REF!</definedName>
    <definedName name="_Parse_In" localSheetId="7" hidden="1">#REF!</definedName>
    <definedName name="_Parse_In" localSheetId="10" hidden="1">#REF!</definedName>
    <definedName name="_Parse_In" localSheetId="13" hidden="1">#REF!</definedName>
    <definedName name="_Parse_In" localSheetId="19" hidden="1">#REF!</definedName>
    <definedName name="_Parse_In" localSheetId="5" hidden="1">#REF!</definedName>
    <definedName name="_Parse_In" localSheetId="11" hidden="1">#REF!</definedName>
    <definedName name="_Parse_In" localSheetId="8" hidden="1">#REF!</definedName>
    <definedName name="_Parse_In" localSheetId="14" hidden="1">#REF!</definedName>
    <definedName name="_Parse_In" localSheetId="20" hidden="1">#REF!</definedName>
    <definedName name="_Parse_In" localSheetId="21" hidden="1">#REF!</definedName>
    <definedName name="_Parse_In" localSheetId="22" hidden="1">#REF!</definedName>
    <definedName name="_Parse_In" localSheetId="3" hidden="1">#REF!</definedName>
    <definedName name="_Parse_In" localSheetId="12" hidden="1">#REF!</definedName>
    <definedName name="_Parse_In" localSheetId="18" hidden="1">#REF!</definedName>
    <definedName name="_Parse_In" localSheetId="9" hidden="1">#REF!</definedName>
    <definedName name="_Parse_In" localSheetId="6" hidden="1">#REF!</definedName>
    <definedName name="_Parse_In" localSheetId="23" hidden="1">#REF!</definedName>
    <definedName name="_Parse_In" localSheetId="24" hidden="1">#REF!</definedName>
    <definedName name="_Parse_In" hidden="1">#REF!</definedName>
    <definedName name="_Parse_Out" localSheetId="4" hidden="1">#REF!</definedName>
    <definedName name="_Parse_Out" localSheetId="7" hidden="1">#REF!</definedName>
    <definedName name="_Parse_Out" localSheetId="10" hidden="1">#REF!</definedName>
    <definedName name="_Parse_Out" localSheetId="19" hidden="1">#REF!</definedName>
    <definedName name="_Parse_Out" localSheetId="5" hidden="1">#REF!</definedName>
    <definedName name="_Parse_Out" localSheetId="11" hidden="1">#REF!</definedName>
    <definedName name="_Parse_Out" localSheetId="8" hidden="1">#REF!</definedName>
    <definedName name="_Parse_Out" localSheetId="20" hidden="1">#REF!</definedName>
    <definedName name="_Parse_Out" localSheetId="21" hidden="1">#REF!</definedName>
    <definedName name="_Parse_Out" localSheetId="22" hidden="1">#REF!</definedName>
    <definedName name="_Parse_Out" localSheetId="3" hidden="1">#REF!</definedName>
    <definedName name="_Parse_Out" localSheetId="18" hidden="1">#REF!</definedName>
    <definedName name="_Parse_Out" localSheetId="9" hidden="1">#REF!</definedName>
    <definedName name="_Parse_Out" localSheetId="6" hidden="1">#REF!</definedName>
    <definedName name="_Parse_Out" localSheetId="23" hidden="1">#REF!</definedName>
    <definedName name="_Parse_Out" localSheetId="24" hidden="1">#REF!</definedName>
    <definedName name="_Parse_Out" hidden="1">#REF!</definedName>
    <definedName name="_ppa1" localSheetId="4" hidden="1">{#N/A,#N/A,FALSE,"Aging Summary";#N/A,#N/A,FALSE,"Ratio Analysis";#N/A,#N/A,FALSE,"Test 120 Day Accts";#N/A,#N/A,FALSE,"Tickmarks"}</definedName>
    <definedName name="_ppa1" localSheetId="7" hidden="1">{#N/A,#N/A,FALSE,"Aging Summary";#N/A,#N/A,FALSE,"Ratio Analysis";#N/A,#N/A,FALSE,"Test 120 Day Accts";#N/A,#N/A,FALSE,"Tickmarks"}</definedName>
    <definedName name="_ppa1" localSheetId="10" hidden="1">{#N/A,#N/A,FALSE,"Aging Summary";#N/A,#N/A,FALSE,"Ratio Analysis";#N/A,#N/A,FALSE,"Test 120 Day Accts";#N/A,#N/A,FALSE,"Tickmarks"}</definedName>
    <definedName name="_ppa1" localSheetId="13" hidden="1">{#N/A,#N/A,FALSE,"Aging Summary";#N/A,#N/A,FALSE,"Ratio Analysis";#N/A,#N/A,FALSE,"Test 120 Day Accts";#N/A,#N/A,FALSE,"Tickmarks"}</definedName>
    <definedName name="_ppa1" localSheetId="5" hidden="1">{#N/A,#N/A,FALSE,"Aging Summary";#N/A,#N/A,FALSE,"Ratio Analysis";#N/A,#N/A,FALSE,"Test 120 Day Accts";#N/A,#N/A,FALSE,"Tickmarks"}</definedName>
    <definedName name="_ppa1" localSheetId="11" hidden="1">{#N/A,#N/A,FALSE,"Aging Summary";#N/A,#N/A,FALSE,"Ratio Analysis";#N/A,#N/A,FALSE,"Test 120 Day Accts";#N/A,#N/A,FALSE,"Tickmarks"}</definedName>
    <definedName name="_ppa1" localSheetId="8" hidden="1">{#N/A,#N/A,FALSE,"Aging Summary";#N/A,#N/A,FALSE,"Ratio Analysis";#N/A,#N/A,FALSE,"Test 120 Day Accts";#N/A,#N/A,FALSE,"Tickmarks"}</definedName>
    <definedName name="_ppa1" localSheetId="14" hidden="1">{#N/A,#N/A,FALSE,"Aging Summary";#N/A,#N/A,FALSE,"Ratio Analysis";#N/A,#N/A,FALSE,"Test 120 Day Accts";#N/A,#N/A,FALSE,"Tickmarks"}</definedName>
    <definedName name="_ppa1" localSheetId="21" hidden="1">{#N/A,#N/A,FALSE,"Aging Summary";#N/A,#N/A,FALSE,"Ratio Analysis";#N/A,#N/A,FALSE,"Test 120 Day Accts";#N/A,#N/A,FALSE,"Tickmarks"}</definedName>
    <definedName name="_ppa1" localSheetId="22" hidden="1">{#N/A,#N/A,FALSE,"Aging Summary";#N/A,#N/A,FALSE,"Ratio Analysis";#N/A,#N/A,FALSE,"Test 120 Day Accts";#N/A,#N/A,FALSE,"Tickmarks"}</definedName>
    <definedName name="_ppa1" localSheetId="3" hidden="1">{#N/A,#N/A,FALSE,"Aging Summary";#N/A,#N/A,FALSE,"Ratio Analysis";#N/A,#N/A,FALSE,"Test 120 Day Accts";#N/A,#N/A,FALSE,"Tickmarks"}</definedName>
    <definedName name="_ppa1" localSheetId="12" hidden="1">{#N/A,#N/A,FALSE,"Aging Summary";#N/A,#N/A,FALSE,"Ratio Analysis";#N/A,#N/A,FALSE,"Test 120 Day Accts";#N/A,#N/A,FALSE,"Tickmarks"}</definedName>
    <definedName name="_ppa1" localSheetId="9" hidden="1">{#N/A,#N/A,FALSE,"Aging Summary";#N/A,#N/A,FALSE,"Ratio Analysis";#N/A,#N/A,FALSE,"Test 120 Day Accts";#N/A,#N/A,FALSE,"Tickmarks"}</definedName>
    <definedName name="_ppa1" localSheetId="6" hidden="1">{#N/A,#N/A,FALSE,"Aging Summary";#N/A,#N/A,FALSE,"Ratio Analysis";#N/A,#N/A,FALSE,"Test 120 Day Accts";#N/A,#N/A,FALSE,"Tickmarks"}</definedName>
    <definedName name="_ppa1" localSheetId="23" hidden="1">{#N/A,#N/A,FALSE,"Aging Summary";#N/A,#N/A,FALSE,"Ratio Analysis";#N/A,#N/A,FALSE,"Test 120 Day Accts";#N/A,#N/A,FALSE,"Tickmarks"}</definedName>
    <definedName name="_ppa1" localSheetId="24" hidden="1">{#N/A,#N/A,FALSE,"Aging Summary";#N/A,#N/A,FALSE,"Ratio Analysis";#N/A,#N/A,FALSE,"Test 120 Day Accts";#N/A,#N/A,FALSE,"Tickmarks"}</definedName>
    <definedName name="_ppa1" hidden="1">{#N/A,#N/A,FALSE,"Aging Summary";#N/A,#N/A,FALSE,"Ratio Analysis";#N/A,#N/A,FALSE,"Test 120 Day Accts";#N/A,#N/A,FALSE,"Tickmarks"}</definedName>
    <definedName name="_prisha" localSheetId="4" hidden="1">#REF!</definedName>
    <definedName name="_prisha" localSheetId="7" hidden="1">#REF!</definedName>
    <definedName name="_prisha" localSheetId="10" hidden="1">#REF!</definedName>
    <definedName name="_prisha" localSheetId="13" hidden="1">#REF!</definedName>
    <definedName name="_prisha" localSheetId="19" hidden="1">#REF!</definedName>
    <definedName name="_prisha" localSheetId="5" hidden="1">#REF!</definedName>
    <definedName name="_prisha" localSheetId="11" hidden="1">#REF!</definedName>
    <definedName name="_prisha" localSheetId="8" hidden="1">#REF!</definedName>
    <definedName name="_prisha" localSheetId="14" hidden="1">#REF!</definedName>
    <definedName name="_prisha" localSheetId="20" hidden="1">#REF!</definedName>
    <definedName name="_prisha" localSheetId="21" hidden="1">#REF!</definedName>
    <definedName name="_prisha" localSheetId="22" hidden="1">#REF!</definedName>
    <definedName name="_prisha" localSheetId="3" hidden="1">#REF!</definedName>
    <definedName name="_prisha" localSheetId="12" hidden="1">#REF!</definedName>
    <definedName name="_prisha" localSheetId="18" hidden="1">#REF!</definedName>
    <definedName name="_prisha" localSheetId="9" hidden="1">#REF!</definedName>
    <definedName name="_prisha" localSheetId="6" hidden="1">#REF!</definedName>
    <definedName name="_prisha" localSheetId="23" hidden="1">#REF!</definedName>
    <definedName name="_prisha" localSheetId="24" hidden="1">#REF!</definedName>
    <definedName name="_prisha" hidden="1">#REF!</definedName>
    <definedName name="_RAB002" localSheetId="4" hidden="1">{#N/A,#N/A,TRUE,"Front";#N/A,#N/A,TRUE,"Simple Letter";#N/A,#N/A,TRUE,"Inside";#N/A,#N/A,TRUE,"Contents";#N/A,#N/A,TRUE,"Basis";#N/A,#N/A,TRUE,"Inclusions";#N/A,#N/A,TRUE,"Exclusions";#N/A,#N/A,TRUE,"Areas";#N/A,#N/A,TRUE,"Summary";#N/A,#N/A,TRUE,"Detail"}</definedName>
    <definedName name="_RAB002" localSheetId="7" hidden="1">{#N/A,#N/A,TRUE,"Front";#N/A,#N/A,TRUE,"Simple Letter";#N/A,#N/A,TRUE,"Inside";#N/A,#N/A,TRUE,"Contents";#N/A,#N/A,TRUE,"Basis";#N/A,#N/A,TRUE,"Inclusions";#N/A,#N/A,TRUE,"Exclusions";#N/A,#N/A,TRUE,"Areas";#N/A,#N/A,TRUE,"Summary";#N/A,#N/A,TRUE,"Detail"}</definedName>
    <definedName name="_RAB002" localSheetId="10" hidden="1">{#N/A,#N/A,TRUE,"Front";#N/A,#N/A,TRUE,"Simple Letter";#N/A,#N/A,TRUE,"Inside";#N/A,#N/A,TRUE,"Contents";#N/A,#N/A,TRUE,"Basis";#N/A,#N/A,TRUE,"Inclusions";#N/A,#N/A,TRUE,"Exclusions";#N/A,#N/A,TRUE,"Areas";#N/A,#N/A,TRUE,"Summary";#N/A,#N/A,TRUE,"Detail"}</definedName>
    <definedName name="_RAB002" localSheetId="13" hidden="1">{#N/A,#N/A,TRUE,"Front";#N/A,#N/A,TRUE,"Simple Letter";#N/A,#N/A,TRUE,"Inside";#N/A,#N/A,TRUE,"Contents";#N/A,#N/A,TRUE,"Basis";#N/A,#N/A,TRUE,"Inclusions";#N/A,#N/A,TRUE,"Exclusions";#N/A,#N/A,TRUE,"Areas";#N/A,#N/A,TRUE,"Summary";#N/A,#N/A,TRUE,"Detail"}</definedName>
    <definedName name="_RAB002" localSheetId="5" hidden="1">{#N/A,#N/A,TRUE,"Front";#N/A,#N/A,TRUE,"Simple Letter";#N/A,#N/A,TRUE,"Inside";#N/A,#N/A,TRUE,"Contents";#N/A,#N/A,TRUE,"Basis";#N/A,#N/A,TRUE,"Inclusions";#N/A,#N/A,TRUE,"Exclusions";#N/A,#N/A,TRUE,"Areas";#N/A,#N/A,TRUE,"Summary";#N/A,#N/A,TRUE,"Detail"}</definedName>
    <definedName name="_RAB002" localSheetId="11" hidden="1">{#N/A,#N/A,TRUE,"Front";#N/A,#N/A,TRUE,"Simple Letter";#N/A,#N/A,TRUE,"Inside";#N/A,#N/A,TRUE,"Contents";#N/A,#N/A,TRUE,"Basis";#N/A,#N/A,TRUE,"Inclusions";#N/A,#N/A,TRUE,"Exclusions";#N/A,#N/A,TRUE,"Areas";#N/A,#N/A,TRUE,"Summary";#N/A,#N/A,TRUE,"Detail"}</definedName>
    <definedName name="_RAB002" localSheetId="8" hidden="1">{#N/A,#N/A,TRUE,"Front";#N/A,#N/A,TRUE,"Simple Letter";#N/A,#N/A,TRUE,"Inside";#N/A,#N/A,TRUE,"Contents";#N/A,#N/A,TRUE,"Basis";#N/A,#N/A,TRUE,"Inclusions";#N/A,#N/A,TRUE,"Exclusions";#N/A,#N/A,TRUE,"Areas";#N/A,#N/A,TRUE,"Summary";#N/A,#N/A,TRUE,"Detail"}</definedName>
    <definedName name="_RAB002" localSheetId="14" hidden="1">{#N/A,#N/A,TRUE,"Front";#N/A,#N/A,TRUE,"Simple Letter";#N/A,#N/A,TRUE,"Inside";#N/A,#N/A,TRUE,"Contents";#N/A,#N/A,TRUE,"Basis";#N/A,#N/A,TRUE,"Inclusions";#N/A,#N/A,TRUE,"Exclusions";#N/A,#N/A,TRUE,"Areas";#N/A,#N/A,TRUE,"Summary";#N/A,#N/A,TRUE,"Detail"}</definedName>
    <definedName name="_RAB002" localSheetId="21" hidden="1">{#N/A,#N/A,TRUE,"Front";#N/A,#N/A,TRUE,"Simple Letter";#N/A,#N/A,TRUE,"Inside";#N/A,#N/A,TRUE,"Contents";#N/A,#N/A,TRUE,"Basis";#N/A,#N/A,TRUE,"Inclusions";#N/A,#N/A,TRUE,"Exclusions";#N/A,#N/A,TRUE,"Areas";#N/A,#N/A,TRUE,"Summary";#N/A,#N/A,TRUE,"Detail"}</definedName>
    <definedName name="_RAB002" localSheetId="22" hidden="1">{#N/A,#N/A,TRUE,"Front";#N/A,#N/A,TRUE,"Simple Letter";#N/A,#N/A,TRUE,"Inside";#N/A,#N/A,TRUE,"Contents";#N/A,#N/A,TRUE,"Basis";#N/A,#N/A,TRUE,"Inclusions";#N/A,#N/A,TRUE,"Exclusions";#N/A,#N/A,TRUE,"Areas";#N/A,#N/A,TRUE,"Summary";#N/A,#N/A,TRUE,"Detail"}</definedName>
    <definedName name="_RAB002" localSheetId="3" hidden="1">{#N/A,#N/A,TRUE,"Front";#N/A,#N/A,TRUE,"Simple Letter";#N/A,#N/A,TRUE,"Inside";#N/A,#N/A,TRUE,"Contents";#N/A,#N/A,TRUE,"Basis";#N/A,#N/A,TRUE,"Inclusions";#N/A,#N/A,TRUE,"Exclusions";#N/A,#N/A,TRUE,"Areas";#N/A,#N/A,TRUE,"Summary";#N/A,#N/A,TRUE,"Detail"}</definedName>
    <definedName name="_RAB002" localSheetId="12" hidden="1">{#N/A,#N/A,TRUE,"Front";#N/A,#N/A,TRUE,"Simple Letter";#N/A,#N/A,TRUE,"Inside";#N/A,#N/A,TRUE,"Contents";#N/A,#N/A,TRUE,"Basis";#N/A,#N/A,TRUE,"Inclusions";#N/A,#N/A,TRUE,"Exclusions";#N/A,#N/A,TRUE,"Areas";#N/A,#N/A,TRUE,"Summary";#N/A,#N/A,TRUE,"Detail"}</definedName>
    <definedName name="_RAB002" localSheetId="9" hidden="1">{#N/A,#N/A,TRUE,"Front";#N/A,#N/A,TRUE,"Simple Letter";#N/A,#N/A,TRUE,"Inside";#N/A,#N/A,TRUE,"Contents";#N/A,#N/A,TRUE,"Basis";#N/A,#N/A,TRUE,"Inclusions";#N/A,#N/A,TRUE,"Exclusions";#N/A,#N/A,TRUE,"Areas";#N/A,#N/A,TRUE,"Summary";#N/A,#N/A,TRUE,"Detail"}</definedName>
    <definedName name="_RAB002" localSheetId="6" hidden="1">{#N/A,#N/A,TRUE,"Front";#N/A,#N/A,TRUE,"Simple Letter";#N/A,#N/A,TRUE,"Inside";#N/A,#N/A,TRUE,"Contents";#N/A,#N/A,TRUE,"Basis";#N/A,#N/A,TRUE,"Inclusions";#N/A,#N/A,TRUE,"Exclusions";#N/A,#N/A,TRUE,"Areas";#N/A,#N/A,TRUE,"Summary";#N/A,#N/A,TRUE,"Detail"}</definedName>
    <definedName name="_RAB002" localSheetId="23" hidden="1">{#N/A,#N/A,TRUE,"Front";#N/A,#N/A,TRUE,"Simple Letter";#N/A,#N/A,TRUE,"Inside";#N/A,#N/A,TRUE,"Contents";#N/A,#N/A,TRUE,"Basis";#N/A,#N/A,TRUE,"Inclusions";#N/A,#N/A,TRUE,"Exclusions";#N/A,#N/A,TRUE,"Areas";#N/A,#N/A,TRUE,"Summary";#N/A,#N/A,TRUE,"Detail"}</definedName>
    <definedName name="_RAB002" localSheetId="24" hidden="1">{#N/A,#N/A,TRUE,"Front";#N/A,#N/A,TRUE,"Simple Letter";#N/A,#N/A,TRUE,"Inside";#N/A,#N/A,TRUE,"Contents";#N/A,#N/A,TRUE,"Basis";#N/A,#N/A,TRUE,"Inclusions";#N/A,#N/A,TRUE,"Exclusions";#N/A,#N/A,TRUE,"Areas";#N/A,#N/A,TRUE,"Summary";#N/A,#N/A,TRUE,"Detail"}</definedName>
    <definedName name="_RAB002" hidden="1">{#N/A,#N/A,TRUE,"Front";#N/A,#N/A,TRUE,"Simple Letter";#N/A,#N/A,TRUE,"Inside";#N/A,#N/A,TRUE,"Contents";#N/A,#N/A,TRUE,"Basis";#N/A,#N/A,TRUE,"Inclusions";#N/A,#N/A,TRUE,"Exclusions";#N/A,#N/A,TRUE,"Areas";#N/A,#N/A,TRUE,"Summary";#N/A,#N/A,TRUE,"Detail"}</definedName>
    <definedName name="_Regression_X" localSheetId="4" hidden="1">#REF!</definedName>
    <definedName name="_Regression_X" localSheetId="7" hidden="1">#REF!</definedName>
    <definedName name="_Regression_X" localSheetId="10" hidden="1">#REF!</definedName>
    <definedName name="_Regression_X" localSheetId="13" hidden="1">#REF!</definedName>
    <definedName name="_Regression_X" localSheetId="19" hidden="1">#REF!</definedName>
    <definedName name="_Regression_X" localSheetId="5" hidden="1">#REF!</definedName>
    <definedName name="_Regression_X" localSheetId="11" hidden="1">#REF!</definedName>
    <definedName name="_Regression_X" localSheetId="8" hidden="1">#REF!</definedName>
    <definedName name="_Regression_X" localSheetId="14" hidden="1">#REF!</definedName>
    <definedName name="_Regression_X" localSheetId="20" hidden="1">#REF!</definedName>
    <definedName name="_Regression_X" localSheetId="21" hidden="1">#REF!</definedName>
    <definedName name="_Regression_X" localSheetId="22" hidden="1">#REF!</definedName>
    <definedName name="_Regression_X" localSheetId="3" hidden="1">#REF!</definedName>
    <definedName name="_Regression_X" localSheetId="12" hidden="1">#REF!</definedName>
    <definedName name="_Regression_X" localSheetId="18" hidden="1">#REF!</definedName>
    <definedName name="_Regression_X" localSheetId="9" hidden="1">#REF!</definedName>
    <definedName name="_Regression_X" localSheetId="6" hidden="1">#REF!</definedName>
    <definedName name="_Regression_X" localSheetId="23" hidden="1">#REF!</definedName>
    <definedName name="_Regression_X" localSheetId="24" hidden="1">#REF!</definedName>
    <definedName name="_Regression_X" hidden="1">#REF!</definedName>
    <definedName name="_sahfvu" localSheetId="4" hidden="1">{#N/A,#N/A,FALSE,"DCFCoverVersorgung";#N/A,#N/A,FALSE,"DCFOverviewVersorgung";#N/A,#N/A,FALSE,"PlanVersorgung";#N/A,#N/A,FALSE,"DCFVersorgung";#N/A,#N/A,FALSE,"ValueVersorgung";#N/A,#N/A,FALSE,"WaccVersorgung";#N/A,#N/A,FALSE,"WaccVersorgung";#N/A,#N/A,FALSE,"WaccCompVersorgung";#N/A,#N/A,FALSE,"MatrixVersorgung"}</definedName>
    <definedName name="_sahfvu" localSheetId="7" hidden="1">{#N/A,#N/A,FALSE,"DCFCoverVersorgung";#N/A,#N/A,FALSE,"DCFOverviewVersorgung";#N/A,#N/A,FALSE,"PlanVersorgung";#N/A,#N/A,FALSE,"DCFVersorgung";#N/A,#N/A,FALSE,"ValueVersorgung";#N/A,#N/A,FALSE,"WaccVersorgung";#N/A,#N/A,FALSE,"WaccVersorgung";#N/A,#N/A,FALSE,"WaccCompVersorgung";#N/A,#N/A,FALSE,"MatrixVersorgung"}</definedName>
    <definedName name="_sahfvu" localSheetId="10" hidden="1">{#N/A,#N/A,FALSE,"DCFCoverVersorgung";#N/A,#N/A,FALSE,"DCFOverviewVersorgung";#N/A,#N/A,FALSE,"PlanVersorgung";#N/A,#N/A,FALSE,"DCFVersorgung";#N/A,#N/A,FALSE,"ValueVersorgung";#N/A,#N/A,FALSE,"WaccVersorgung";#N/A,#N/A,FALSE,"WaccVersorgung";#N/A,#N/A,FALSE,"WaccCompVersorgung";#N/A,#N/A,FALSE,"MatrixVersorgung"}</definedName>
    <definedName name="_sahfvu" localSheetId="13" hidden="1">{#N/A,#N/A,FALSE,"DCFCoverVersorgung";#N/A,#N/A,FALSE,"DCFOverviewVersorgung";#N/A,#N/A,FALSE,"PlanVersorgung";#N/A,#N/A,FALSE,"DCFVersorgung";#N/A,#N/A,FALSE,"ValueVersorgung";#N/A,#N/A,FALSE,"WaccVersorgung";#N/A,#N/A,FALSE,"WaccVersorgung";#N/A,#N/A,FALSE,"WaccCompVersorgung";#N/A,#N/A,FALSE,"MatrixVersorgung"}</definedName>
    <definedName name="_sahfvu" localSheetId="5" hidden="1">{#N/A,#N/A,FALSE,"DCFCoverVersorgung";#N/A,#N/A,FALSE,"DCFOverviewVersorgung";#N/A,#N/A,FALSE,"PlanVersorgung";#N/A,#N/A,FALSE,"DCFVersorgung";#N/A,#N/A,FALSE,"ValueVersorgung";#N/A,#N/A,FALSE,"WaccVersorgung";#N/A,#N/A,FALSE,"WaccVersorgung";#N/A,#N/A,FALSE,"WaccCompVersorgung";#N/A,#N/A,FALSE,"MatrixVersorgung"}</definedName>
    <definedName name="_sahfvu" localSheetId="11" hidden="1">{#N/A,#N/A,FALSE,"DCFCoverVersorgung";#N/A,#N/A,FALSE,"DCFOverviewVersorgung";#N/A,#N/A,FALSE,"PlanVersorgung";#N/A,#N/A,FALSE,"DCFVersorgung";#N/A,#N/A,FALSE,"ValueVersorgung";#N/A,#N/A,FALSE,"WaccVersorgung";#N/A,#N/A,FALSE,"WaccVersorgung";#N/A,#N/A,FALSE,"WaccCompVersorgung";#N/A,#N/A,FALSE,"MatrixVersorgung"}</definedName>
    <definedName name="_sahfvu" localSheetId="8" hidden="1">{#N/A,#N/A,FALSE,"DCFCoverVersorgung";#N/A,#N/A,FALSE,"DCFOverviewVersorgung";#N/A,#N/A,FALSE,"PlanVersorgung";#N/A,#N/A,FALSE,"DCFVersorgung";#N/A,#N/A,FALSE,"ValueVersorgung";#N/A,#N/A,FALSE,"WaccVersorgung";#N/A,#N/A,FALSE,"WaccVersorgung";#N/A,#N/A,FALSE,"WaccCompVersorgung";#N/A,#N/A,FALSE,"MatrixVersorgung"}</definedName>
    <definedName name="_sahfvu" localSheetId="14" hidden="1">{#N/A,#N/A,FALSE,"DCFCoverVersorgung";#N/A,#N/A,FALSE,"DCFOverviewVersorgung";#N/A,#N/A,FALSE,"PlanVersorgung";#N/A,#N/A,FALSE,"DCFVersorgung";#N/A,#N/A,FALSE,"ValueVersorgung";#N/A,#N/A,FALSE,"WaccVersorgung";#N/A,#N/A,FALSE,"WaccVersorgung";#N/A,#N/A,FALSE,"WaccCompVersorgung";#N/A,#N/A,FALSE,"MatrixVersorgung"}</definedName>
    <definedName name="_sahfvu" localSheetId="21" hidden="1">{#N/A,#N/A,FALSE,"DCFCoverVersorgung";#N/A,#N/A,FALSE,"DCFOverviewVersorgung";#N/A,#N/A,FALSE,"PlanVersorgung";#N/A,#N/A,FALSE,"DCFVersorgung";#N/A,#N/A,FALSE,"ValueVersorgung";#N/A,#N/A,FALSE,"WaccVersorgung";#N/A,#N/A,FALSE,"WaccVersorgung";#N/A,#N/A,FALSE,"WaccCompVersorgung";#N/A,#N/A,FALSE,"MatrixVersorgung"}</definedName>
    <definedName name="_sahfvu" localSheetId="22" hidden="1">{#N/A,#N/A,FALSE,"DCFCoverVersorgung";#N/A,#N/A,FALSE,"DCFOverviewVersorgung";#N/A,#N/A,FALSE,"PlanVersorgung";#N/A,#N/A,FALSE,"DCFVersorgung";#N/A,#N/A,FALSE,"ValueVersorgung";#N/A,#N/A,FALSE,"WaccVersorgung";#N/A,#N/A,FALSE,"WaccVersorgung";#N/A,#N/A,FALSE,"WaccCompVersorgung";#N/A,#N/A,FALSE,"MatrixVersorgung"}</definedName>
    <definedName name="_sahfvu" localSheetId="3" hidden="1">{#N/A,#N/A,FALSE,"DCFCoverVersorgung";#N/A,#N/A,FALSE,"DCFOverviewVersorgung";#N/A,#N/A,FALSE,"PlanVersorgung";#N/A,#N/A,FALSE,"DCFVersorgung";#N/A,#N/A,FALSE,"ValueVersorgung";#N/A,#N/A,FALSE,"WaccVersorgung";#N/A,#N/A,FALSE,"WaccVersorgung";#N/A,#N/A,FALSE,"WaccCompVersorgung";#N/A,#N/A,FALSE,"MatrixVersorgung"}</definedName>
    <definedName name="_sahfvu" localSheetId="12" hidden="1">{#N/A,#N/A,FALSE,"DCFCoverVersorgung";#N/A,#N/A,FALSE,"DCFOverviewVersorgung";#N/A,#N/A,FALSE,"PlanVersorgung";#N/A,#N/A,FALSE,"DCFVersorgung";#N/A,#N/A,FALSE,"ValueVersorgung";#N/A,#N/A,FALSE,"WaccVersorgung";#N/A,#N/A,FALSE,"WaccVersorgung";#N/A,#N/A,FALSE,"WaccCompVersorgung";#N/A,#N/A,FALSE,"MatrixVersorgung"}</definedName>
    <definedName name="_sahfvu" localSheetId="9" hidden="1">{#N/A,#N/A,FALSE,"DCFCoverVersorgung";#N/A,#N/A,FALSE,"DCFOverviewVersorgung";#N/A,#N/A,FALSE,"PlanVersorgung";#N/A,#N/A,FALSE,"DCFVersorgung";#N/A,#N/A,FALSE,"ValueVersorgung";#N/A,#N/A,FALSE,"WaccVersorgung";#N/A,#N/A,FALSE,"WaccVersorgung";#N/A,#N/A,FALSE,"WaccCompVersorgung";#N/A,#N/A,FALSE,"MatrixVersorgung"}</definedName>
    <definedName name="_sahfvu" localSheetId="6" hidden="1">{#N/A,#N/A,FALSE,"DCFCoverVersorgung";#N/A,#N/A,FALSE,"DCFOverviewVersorgung";#N/A,#N/A,FALSE,"PlanVersorgung";#N/A,#N/A,FALSE,"DCFVersorgung";#N/A,#N/A,FALSE,"ValueVersorgung";#N/A,#N/A,FALSE,"WaccVersorgung";#N/A,#N/A,FALSE,"WaccVersorgung";#N/A,#N/A,FALSE,"WaccCompVersorgung";#N/A,#N/A,FALSE,"MatrixVersorgung"}</definedName>
    <definedName name="_sahfvu" localSheetId="23" hidden="1">{#N/A,#N/A,FALSE,"DCFCoverVersorgung";#N/A,#N/A,FALSE,"DCFOverviewVersorgung";#N/A,#N/A,FALSE,"PlanVersorgung";#N/A,#N/A,FALSE,"DCFVersorgung";#N/A,#N/A,FALSE,"ValueVersorgung";#N/A,#N/A,FALSE,"WaccVersorgung";#N/A,#N/A,FALSE,"WaccVersorgung";#N/A,#N/A,FALSE,"WaccCompVersorgung";#N/A,#N/A,FALSE,"MatrixVersorgung"}</definedName>
    <definedName name="_sahfvu" localSheetId="24" hidden="1">{#N/A,#N/A,FALSE,"DCFCoverVersorgung";#N/A,#N/A,FALSE,"DCFOverviewVersorgung";#N/A,#N/A,FALSE,"PlanVersorgung";#N/A,#N/A,FALSE,"DCFVersorgung";#N/A,#N/A,FALSE,"ValueVersorgung";#N/A,#N/A,FALSE,"WaccVersorgung";#N/A,#N/A,FALSE,"WaccVersorgung";#N/A,#N/A,FALSE,"WaccCompVersorgung";#N/A,#N/A,FALSE,"MatrixVersorgung"}</definedName>
    <definedName name="_sahfvu" hidden="1">{#N/A,#N/A,FALSE,"DCFCoverVersorgung";#N/A,#N/A,FALSE,"DCFOverviewVersorgung";#N/A,#N/A,FALSE,"PlanVersorgung";#N/A,#N/A,FALSE,"DCFVersorgung";#N/A,#N/A,FALSE,"ValueVersorgung";#N/A,#N/A,FALSE,"WaccVersorgung";#N/A,#N/A,FALSE,"WaccVersorgung";#N/A,#N/A,FALSE,"WaccCompVersorgung";#N/A,#N/A,FALSE,"MatrixVersorgung"}</definedName>
    <definedName name="_savh" localSheetId="4" hidden="1">{#N/A,#N/A,TRUE,"Financials";#N/A,#N/A,TRUE,"Operating Statistics";#N/A,#N/A,TRUE,"Capex &amp; Depreciation";#N/A,#N/A,TRUE,"Debt"}</definedName>
    <definedName name="_savh" localSheetId="7" hidden="1">{#N/A,#N/A,TRUE,"Financials";#N/A,#N/A,TRUE,"Operating Statistics";#N/A,#N/A,TRUE,"Capex &amp; Depreciation";#N/A,#N/A,TRUE,"Debt"}</definedName>
    <definedName name="_savh" localSheetId="10" hidden="1">{#N/A,#N/A,TRUE,"Financials";#N/A,#N/A,TRUE,"Operating Statistics";#N/A,#N/A,TRUE,"Capex &amp; Depreciation";#N/A,#N/A,TRUE,"Debt"}</definedName>
    <definedName name="_savh" localSheetId="13" hidden="1">{#N/A,#N/A,TRUE,"Financials";#N/A,#N/A,TRUE,"Operating Statistics";#N/A,#N/A,TRUE,"Capex &amp; Depreciation";#N/A,#N/A,TRUE,"Debt"}</definedName>
    <definedName name="_savh" localSheetId="5" hidden="1">{#N/A,#N/A,TRUE,"Financials";#N/A,#N/A,TRUE,"Operating Statistics";#N/A,#N/A,TRUE,"Capex &amp; Depreciation";#N/A,#N/A,TRUE,"Debt"}</definedName>
    <definedName name="_savh" localSheetId="11" hidden="1">{#N/A,#N/A,TRUE,"Financials";#N/A,#N/A,TRUE,"Operating Statistics";#N/A,#N/A,TRUE,"Capex &amp; Depreciation";#N/A,#N/A,TRUE,"Debt"}</definedName>
    <definedName name="_savh" localSheetId="8" hidden="1">{#N/A,#N/A,TRUE,"Financials";#N/A,#N/A,TRUE,"Operating Statistics";#N/A,#N/A,TRUE,"Capex &amp; Depreciation";#N/A,#N/A,TRUE,"Debt"}</definedName>
    <definedName name="_savh" localSheetId="14" hidden="1">{#N/A,#N/A,TRUE,"Financials";#N/A,#N/A,TRUE,"Operating Statistics";#N/A,#N/A,TRUE,"Capex &amp; Depreciation";#N/A,#N/A,TRUE,"Debt"}</definedName>
    <definedName name="_savh" localSheetId="21" hidden="1">{#N/A,#N/A,TRUE,"Financials";#N/A,#N/A,TRUE,"Operating Statistics";#N/A,#N/A,TRUE,"Capex &amp; Depreciation";#N/A,#N/A,TRUE,"Debt"}</definedName>
    <definedName name="_savh" localSheetId="22" hidden="1">{#N/A,#N/A,TRUE,"Financials";#N/A,#N/A,TRUE,"Operating Statistics";#N/A,#N/A,TRUE,"Capex &amp; Depreciation";#N/A,#N/A,TRUE,"Debt"}</definedName>
    <definedName name="_savh" localSheetId="3" hidden="1">{#N/A,#N/A,TRUE,"Financials";#N/A,#N/A,TRUE,"Operating Statistics";#N/A,#N/A,TRUE,"Capex &amp; Depreciation";#N/A,#N/A,TRUE,"Debt"}</definedName>
    <definedName name="_savh" localSheetId="12" hidden="1">{#N/A,#N/A,TRUE,"Financials";#N/A,#N/A,TRUE,"Operating Statistics";#N/A,#N/A,TRUE,"Capex &amp; Depreciation";#N/A,#N/A,TRUE,"Debt"}</definedName>
    <definedName name="_savh" localSheetId="9" hidden="1">{#N/A,#N/A,TRUE,"Financials";#N/A,#N/A,TRUE,"Operating Statistics";#N/A,#N/A,TRUE,"Capex &amp; Depreciation";#N/A,#N/A,TRUE,"Debt"}</definedName>
    <definedName name="_savh" localSheetId="6" hidden="1">{#N/A,#N/A,TRUE,"Financials";#N/A,#N/A,TRUE,"Operating Statistics";#N/A,#N/A,TRUE,"Capex &amp; Depreciation";#N/A,#N/A,TRUE,"Debt"}</definedName>
    <definedName name="_savh" localSheetId="23" hidden="1">{#N/A,#N/A,TRUE,"Financials";#N/A,#N/A,TRUE,"Operating Statistics";#N/A,#N/A,TRUE,"Capex &amp; Depreciation";#N/A,#N/A,TRUE,"Debt"}</definedName>
    <definedName name="_savh" localSheetId="24" hidden="1">{#N/A,#N/A,TRUE,"Financials";#N/A,#N/A,TRUE,"Operating Statistics";#N/A,#N/A,TRUE,"Capex &amp; Depreciation";#N/A,#N/A,TRUE,"Debt"}</definedName>
    <definedName name="_savh" hidden="1">{#N/A,#N/A,TRUE,"Financials";#N/A,#N/A,TRUE,"Operating Statistics";#N/A,#N/A,TRUE,"Capex &amp; Depreciation";#N/A,#N/A,TRUE,"Debt"}</definedName>
    <definedName name="_sex" localSheetId="4" hidden="1">{"dep. full detail",#N/A,FALSE,"annex";"3cd annex",#N/A,FALSE,"annex";"co. dep.",#N/A,FALSE,"annex"}</definedName>
    <definedName name="_sex" localSheetId="7" hidden="1">{"dep. full detail",#N/A,FALSE,"annex";"3cd annex",#N/A,FALSE,"annex";"co. dep.",#N/A,FALSE,"annex"}</definedName>
    <definedName name="_sex" localSheetId="10" hidden="1">{"dep. full detail",#N/A,FALSE,"annex";"3cd annex",#N/A,FALSE,"annex";"co. dep.",#N/A,FALSE,"annex"}</definedName>
    <definedName name="_sex" localSheetId="13" hidden="1">{"dep. full detail",#N/A,FALSE,"annex";"3cd annex",#N/A,FALSE,"annex";"co. dep.",#N/A,FALSE,"annex"}</definedName>
    <definedName name="_sex" localSheetId="5" hidden="1">{"dep. full detail",#N/A,FALSE,"annex";"3cd annex",#N/A,FALSE,"annex";"co. dep.",#N/A,FALSE,"annex"}</definedName>
    <definedName name="_sex" localSheetId="11" hidden="1">{"dep. full detail",#N/A,FALSE,"annex";"3cd annex",#N/A,FALSE,"annex";"co. dep.",#N/A,FALSE,"annex"}</definedName>
    <definedName name="_sex" localSheetId="8" hidden="1">{"dep. full detail",#N/A,FALSE,"annex";"3cd annex",#N/A,FALSE,"annex";"co. dep.",#N/A,FALSE,"annex"}</definedName>
    <definedName name="_sex" localSheetId="14" hidden="1">{"dep. full detail",#N/A,FALSE,"annex";"3cd annex",#N/A,FALSE,"annex";"co. dep.",#N/A,FALSE,"annex"}</definedName>
    <definedName name="_sex" localSheetId="21" hidden="1">{"dep. full detail",#N/A,FALSE,"annex";"3cd annex",#N/A,FALSE,"annex";"co. dep.",#N/A,FALSE,"annex"}</definedName>
    <definedName name="_sex" localSheetId="22" hidden="1">{"dep. full detail",#N/A,FALSE,"annex";"3cd annex",#N/A,FALSE,"annex";"co. dep.",#N/A,FALSE,"annex"}</definedName>
    <definedName name="_sex" localSheetId="3" hidden="1">{"dep. full detail",#N/A,FALSE,"annex";"3cd annex",#N/A,FALSE,"annex";"co. dep.",#N/A,FALSE,"annex"}</definedName>
    <definedName name="_sex" localSheetId="12" hidden="1">{"dep. full detail",#N/A,FALSE,"annex";"3cd annex",#N/A,FALSE,"annex";"co. dep.",#N/A,FALSE,"annex"}</definedName>
    <definedName name="_sex" localSheetId="9" hidden="1">{"dep. full detail",#N/A,FALSE,"annex";"3cd annex",#N/A,FALSE,"annex";"co. dep.",#N/A,FALSE,"annex"}</definedName>
    <definedName name="_sex" localSheetId="6" hidden="1">{"dep. full detail",#N/A,FALSE,"annex";"3cd annex",#N/A,FALSE,"annex";"co. dep.",#N/A,FALSE,"annex"}</definedName>
    <definedName name="_sex" localSheetId="23" hidden="1">{"dep. full detail",#N/A,FALSE,"annex";"3cd annex",#N/A,FALSE,"annex";"co. dep.",#N/A,FALSE,"annex"}</definedName>
    <definedName name="_sex" localSheetId="24" hidden="1">{"dep. full detail",#N/A,FALSE,"annex";"3cd annex",#N/A,FALSE,"annex";"co. dep.",#N/A,FALSE,"annex"}</definedName>
    <definedName name="_sex" hidden="1">{"dep. full detail",#N/A,FALSE,"annex";"3cd annex",#N/A,FALSE,"annex";"co. dep.",#N/A,FALSE,"annex"}</definedName>
    <definedName name="_sexal" localSheetId="4" hidden="1">#REF!</definedName>
    <definedName name="_sexal" localSheetId="7" hidden="1">#REF!</definedName>
    <definedName name="_sexal" localSheetId="10" hidden="1">#REF!</definedName>
    <definedName name="_sexal" localSheetId="13" hidden="1">#REF!</definedName>
    <definedName name="_sexal" localSheetId="19" hidden="1">#REF!</definedName>
    <definedName name="_sexal" localSheetId="5" hidden="1">#REF!</definedName>
    <definedName name="_sexal" localSheetId="11" hidden="1">#REF!</definedName>
    <definedName name="_sexal" localSheetId="8" hidden="1">#REF!</definedName>
    <definedName name="_sexal" localSheetId="14" hidden="1">#REF!</definedName>
    <definedName name="_sexal" localSheetId="20" hidden="1">#REF!</definedName>
    <definedName name="_sexal" localSheetId="21" hidden="1">#REF!</definedName>
    <definedName name="_sexal" localSheetId="22" hidden="1">#REF!</definedName>
    <definedName name="_sexal" localSheetId="3" hidden="1">#REF!</definedName>
    <definedName name="_sexal" localSheetId="12" hidden="1">#REF!</definedName>
    <definedName name="_sexal" localSheetId="18" hidden="1">#REF!</definedName>
    <definedName name="_sexal" localSheetId="9" hidden="1">#REF!</definedName>
    <definedName name="_sexal" localSheetId="6" hidden="1">#REF!</definedName>
    <definedName name="_sexal" localSheetId="23" hidden="1">#REF!</definedName>
    <definedName name="_sexal" localSheetId="24" hidden="1">#REF!</definedName>
    <definedName name="_sexal" hidden="1">#REF!</definedName>
    <definedName name="_shVDNio" localSheetId="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hVDNio" localSheetId="7"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hVDNio" localSheetId="10"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hVDNio" localSheetId="13"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hVDNio" localSheetId="5"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hVDNio" localSheetId="1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hVDNio" localSheetId="8"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hVDNio" localSheetId="1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hVDNio" localSheetId="2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hVDNio" localSheetId="22"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hVDNio" localSheetId="3"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hVDNio" localSheetId="12"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hVDNio" localSheetId="9"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hVDNio" localSheetId="6"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hVDNio" localSheetId="23"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hVDNio" localSheetId="2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hVDNio"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sjlc" localSheetId="4" hidden="1">{#N/A,#N/A,FALSE,"Model Assumptions"}</definedName>
    <definedName name="_sjlc" localSheetId="7" hidden="1">{#N/A,#N/A,FALSE,"Model Assumptions"}</definedName>
    <definedName name="_sjlc" localSheetId="10" hidden="1">{#N/A,#N/A,FALSE,"Model Assumptions"}</definedName>
    <definedName name="_sjlc" localSheetId="13" hidden="1">{#N/A,#N/A,FALSE,"Model Assumptions"}</definedName>
    <definedName name="_sjlc" localSheetId="5" hidden="1">{#N/A,#N/A,FALSE,"Model Assumptions"}</definedName>
    <definedName name="_sjlc" localSheetId="11" hidden="1">{#N/A,#N/A,FALSE,"Model Assumptions"}</definedName>
    <definedName name="_sjlc" localSheetId="8" hidden="1">{#N/A,#N/A,FALSE,"Model Assumptions"}</definedName>
    <definedName name="_sjlc" localSheetId="14" hidden="1">{#N/A,#N/A,FALSE,"Model Assumptions"}</definedName>
    <definedName name="_sjlc" localSheetId="21" hidden="1">{#N/A,#N/A,FALSE,"Model Assumptions"}</definedName>
    <definedName name="_sjlc" localSheetId="22" hidden="1">{#N/A,#N/A,FALSE,"Model Assumptions"}</definedName>
    <definedName name="_sjlc" localSheetId="3" hidden="1">{#N/A,#N/A,FALSE,"Model Assumptions"}</definedName>
    <definedName name="_sjlc" localSheetId="12" hidden="1">{#N/A,#N/A,FALSE,"Model Assumptions"}</definedName>
    <definedName name="_sjlc" localSheetId="9" hidden="1">{#N/A,#N/A,FALSE,"Model Assumptions"}</definedName>
    <definedName name="_sjlc" localSheetId="6" hidden="1">{#N/A,#N/A,FALSE,"Model Assumptions"}</definedName>
    <definedName name="_sjlc" localSheetId="23" hidden="1">{#N/A,#N/A,FALSE,"Model Assumptions"}</definedName>
    <definedName name="_sjlc" localSheetId="24" hidden="1">{#N/A,#N/A,FALSE,"Model Assumptions"}</definedName>
    <definedName name="_sjlc" hidden="1">{#N/A,#N/A,FALSE,"Model Assumptions"}</definedName>
    <definedName name="_Sort" localSheetId="4" hidden="1">#REF!</definedName>
    <definedName name="_Sort" localSheetId="7" hidden="1">#REF!</definedName>
    <definedName name="_Sort" localSheetId="10" hidden="1">#REF!</definedName>
    <definedName name="_Sort" localSheetId="13" hidden="1">#REF!</definedName>
    <definedName name="_Sort" localSheetId="19" hidden="1">#REF!</definedName>
    <definedName name="_Sort" localSheetId="5" hidden="1">#REF!</definedName>
    <definedName name="_Sort" localSheetId="11" hidden="1">#REF!</definedName>
    <definedName name="_Sort" localSheetId="8" hidden="1">#REF!</definedName>
    <definedName name="_Sort" localSheetId="14" hidden="1">#REF!</definedName>
    <definedName name="_Sort" localSheetId="20" hidden="1">#REF!</definedName>
    <definedName name="_Sort" localSheetId="21" hidden="1">#REF!</definedName>
    <definedName name="_Sort" localSheetId="22" hidden="1">#REF!</definedName>
    <definedName name="_Sort" localSheetId="3" hidden="1">#REF!</definedName>
    <definedName name="_Sort" localSheetId="12" hidden="1">#REF!</definedName>
    <definedName name="_Sort" localSheetId="18" hidden="1">#REF!</definedName>
    <definedName name="_Sort" localSheetId="9" hidden="1">#REF!</definedName>
    <definedName name="_Sort" localSheetId="6" hidden="1">#REF!</definedName>
    <definedName name="_Sort" localSheetId="23" hidden="1">#REF!</definedName>
    <definedName name="_Sort" localSheetId="24" hidden="1">#REF!</definedName>
    <definedName name="_Sort" hidden="1">#REF!</definedName>
    <definedName name="_SORT1" localSheetId="4" hidden="1">#REF!</definedName>
    <definedName name="_SORT1" localSheetId="7" hidden="1">#REF!</definedName>
    <definedName name="_SORT1" localSheetId="10" hidden="1">#REF!</definedName>
    <definedName name="_SORT1" localSheetId="19" hidden="1">#REF!</definedName>
    <definedName name="_SORT1" localSheetId="5" hidden="1">#REF!</definedName>
    <definedName name="_SORT1" localSheetId="11" hidden="1">#REF!</definedName>
    <definedName name="_SORT1" localSheetId="8" hidden="1">#REF!</definedName>
    <definedName name="_SORT1" localSheetId="20" hidden="1">#REF!</definedName>
    <definedName name="_SORT1" localSheetId="21" hidden="1">#REF!</definedName>
    <definedName name="_SORT1" localSheetId="22" hidden="1">#REF!</definedName>
    <definedName name="_SORT1" localSheetId="3" hidden="1">#REF!</definedName>
    <definedName name="_SORT1" localSheetId="18" hidden="1">#REF!</definedName>
    <definedName name="_SORT1" localSheetId="9" hidden="1">#REF!</definedName>
    <definedName name="_SORT1" localSheetId="6" hidden="1">#REF!</definedName>
    <definedName name="_SORT1" localSheetId="23" hidden="1">#REF!</definedName>
    <definedName name="_SORT1" localSheetId="24" hidden="1">#REF!</definedName>
    <definedName name="_SORT1" hidden="1">#REF!</definedName>
    <definedName name="_svhi" localSheetId="4" hidden="1">{"financials",#N/A,FALSE,"BASIC"}</definedName>
    <definedName name="_svhi" localSheetId="7" hidden="1">{"financials",#N/A,FALSE,"BASIC"}</definedName>
    <definedName name="_svhi" localSheetId="10" hidden="1">{"financials",#N/A,FALSE,"BASIC"}</definedName>
    <definedName name="_svhi" localSheetId="13" hidden="1">{"financials",#N/A,FALSE,"BASIC"}</definedName>
    <definedName name="_svhi" localSheetId="5" hidden="1">{"financials",#N/A,FALSE,"BASIC"}</definedName>
    <definedName name="_svhi" localSheetId="11" hidden="1">{"financials",#N/A,FALSE,"BASIC"}</definedName>
    <definedName name="_svhi" localSheetId="8" hidden="1">{"financials",#N/A,FALSE,"BASIC"}</definedName>
    <definedName name="_svhi" localSheetId="14" hidden="1">{"financials",#N/A,FALSE,"BASIC"}</definedName>
    <definedName name="_svhi" localSheetId="21" hidden="1">{"financials",#N/A,FALSE,"BASIC"}</definedName>
    <definedName name="_svhi" localSheetId="22" hidden="1">{"financials",#N/A,FALSE,"BASIC"}</definedName>
    <definedName name="_svhi" localSheetId="3" hidden="1">{"financials",#N/A,FALSE,"BASIC"}</definedName>
    <definedName name="_svhi" localSheetId="12" hidden="1">{"financials",#N/A,FALSE,"BASIC"}</definedName>
    <definedName name="_svhi" localSheetId="9" hidden="1">{"financials",#N/A,FALSE,"BASIC"}</definedName>
    <definedName name="_svhi" localSheetId="6" hidden="1">{"financials",#N/A,FALSE,"BASIC"}</definedName>
    <definedName name="_svhi" localSheetId="23" hidden="1">{"financials",#N/A,FALSE,"BASIC"}</definedName>
    <definedName name="_svhi" localSheetId="24" hidden="1">{"financials",#N/A,FALSE,"BASIC"}</definedName>
    <definedName name="_svhi" hidden="1">{"financials",#N/A,FALSE,"BASIC"}</definedName>
    <definedName name="_Table2_In1" localSheetId="4" hidden="1">#REF!</definedName>
    <definedName name="_Table2_In1" localSheetId="7" hidden="1">#REF!</definedName>
    <definedName name="_Table2_In1" localSheetId="10" hidden="1">#REF!</definedName>
    <definedName name="_Table2_In1" localSheetId="13" hidden="1">#REF!</definedName>
    <definedName name="_Table2_In1" localSheetId="19" hidden="1">#REF!</definedName>
    <definedName name="_Table2_In1" localSheetId="5" hidden="1">#REF!</definedName>
    <definedName name="_Table2_In1" localSheetId="11" hidden="1">#REF!</definedName>
    <definedName name="_Table2_In1" localSheetId="8" hidden="1">#REF!</definedName>
    <definedName name="_Table2_In1" localSheetId="14" hidden="1">#REF!</definedName>
    <definedName name="_Table2_In1" localSheetId="20" hidden="1">#REF!</definedName>
    <definedName name="_Table2_In1" localSheetId="21" hidden="1">#REF!</definedName>
    <definedName name="_Table2_In1" localSheetId="22" hidden="1">#REF!</definedName>
    <definedName name="_Table2_In1" localSheetId="3" hidden="1">#REF!</definedName>
    <definedName name="_Table2_In1" localSheetId="12" hidden="1">#REF!</definedName>
    <definedName name="_Table2_In1" localSheetId="18" hidden="1">#REF!</definedName>
    <definedName name="_Table2_In1" localSheetId="9" hidden="1">#REF!</definedName>
    <definedName name="_Table2_In1" localSheetId="6" hidden="1">#REF!</definedName>
    <definedName name="_Table2_In1" localSheetId="23" hidden="1">#REF!</definedName>
    <definedName name="_Table2_In1" localSheetId="24" hidden="1">#REF!</definedName>
    <definedName name="_Table2_In1" hidden="1">#REF!</definedName>
    <definedName name="_Table2_In2" localSheetId="4" hidden="1">#REF!</definedName>
    <definedName name="_Table2_In2" localSheetId="7" hidden="1">#REF!</definedName>
    <definedName name="_Table2_In2" localSheetId="10" hidden="1">#REF!</definedName>
    <definedName name="_Table2_In2" localSheetId="19" hidden="1">#REF!</definedName>
    <definedName name="_Table2_In2" localSheetId="5" hidden="1">#REF!</definedName>
    <definedName name="_Table2_In2" localSheetId="11" hidden="1">#REF!</definedName>
    <definedName name="_Table2_In2" localSheetId="8" hidden="1">#REF!</definedName>
    <definedName name="_Table2_In2" localSheetId="20" hidden="1">#REF!</definedName>
    <definedName name="_Table2_In2" localSheetId="21" hidden="1">#REF!</definedName>
    <definedName name="_Table2_In2" localSheetId="22" hidden="1">#REF!</definedName>
    <definedName name="_Table2_In2" localSheetId="3" hidden="1">#REF!</definedName>
    <definedName name="_Table2_In2" localSheetId="18" hidden="1">#REF!</definedName>
    <definedName name="_Table2_In2" localSheetId="9" hidden="1">#REF!</definedName>
    <definedName name="_Table2_In2" localSheetId="6" hidden="1">#REF!</definedName>
    <definedName name="_Table2_In2" localSheetId="23" hidden="1">#REF!</definedName>
    <definedName name="_Table2_In2" localSheetId="24" hidden="1">#REF!</definedName>
    <definedName name="_Table2_In2" hidden="1">#REF!</definedName>
    <definedName name="_Table2_Out" localSheetId="4" hidden="1">#REF!</definedName>
    <definedName name="_Table2_Out" localSheetId="7" hidden="1">#REF!</definedName>
    <definedName name="_Table2_Out" localSheetId="10" hidden="1">#REF!</definedName>
    <definedName name="_Table2_Out" localSheetId="19" hidden="1">#REF!</definedName>
    <definedName name="_Table2_Out" localSheetId="5" hidden="1">#REF!</definedName>
    <definedName name="_Table2_Out" localSheetId="11" hidden="1">#REF!</definedName>
    <definedName name="_Table2_Out" localSheetId="8" hidden="1">#REF!</definedName>
    <definedName name="_Table2_Out" localSheetId="20" hidden="1">#REF!</definedName>
    <definedName name="_Table2_Out" localSheetId="21" hidden="1">#REF!</definedName>
    <definedName name="_Table2_Out" localSheetId="22" hidden="1">#REF!</definedName>
    <definedName name="_Table2_Out" localSheetId="3" hidden="1">#REF!</definedName>
    <definedName name="_Table2_Out" localSheetId="18" hidden="1">#REF!</definedName>
    <definedName name="_Table2_Out" localSheetId="9" hidden="1">#REF!</definedName>
    <definedName name="_Table2_Out" localSheetId="6" hidden="1">#REF!</definedName>
    <definedName name="_Table2_Out" localSheetId="23" hidden="1">#REF!</definedName>
    <definedName name="_Table2_Out" localSheetId="24" hidden="1">#REF!</definedName>
    <definedName name="_Table2_Out" hidden="1">#REF!</definedName>
    <definedName name="_Table3_In2" localSheetId="4" hidden="1">#REF!</definedName>
    <definedName name="_Table3_In2" localSheetId="7" hidden="1">#REF!</definedName>
    <definedName name="_Table3_In2" localSheetId="10" hidden="1">#REF!</definedName>
    <definedName name="_Table3_In2" localSheetId="19" hidden="1">#REF!</definedName>
    <definedName name="_Table3_In2" localSheetId="5" hidden="1">#REF!</definedName>
    <definedName name="_Table3_In2" localSheetId="11" hidden="1">#REF!</definedName>
    <definedName name="_Table3_In2" localSheetId="8" hidden="1">#REF!</definedName>
    <definedName name="_Table3_In2" localSheetId="20" hidden="1">#REF!</definedName>
    <definedName name="_Table3_In2" localSheetId="21" hidden="1">#REF!</definedName>
    <definedName name="_Table3_In2" localSheetId="22" hidden="1">#REF!</definedName>
    <definedName name="_Table3_In2" localSheetId="3" hidden="1">#REF!</definedName>
    <definedName name="_Table3_In2" localSheetId="18" hidden="1">#REF!</definedName>
    <definedName name="_Table3_In2" localSheetId="9" hidden="1">#REF!</definedName>
    <definedName name="_Table3_In2" localSheetId="6" hidden="1">#REF!</definedName>
    <definedName name="_Table3_In2" localSheetId="23" hidden="1">#REF!</definedName>
    <definedName name="_Table3_In2" localSheetId="24" hidden="1">#REF!</definedName>
    <definedName name="_Table3_In2" hidden="1">#REF!</definedName>
    <definedName name="_tem1" localSheetId="4" hidden="1">{#N/A,#N/A,TRUE,"Front";#N/A,#N/A,TRUE,"Simple Letter";#N/A,#N/A,TRUE,"Inside";#N/A,#N/A,TRUE,"Contents";#N/A,#N/A,TRUE,"Basis";#N/A,#N/A,TRUE,"Inclusions";#N/A,#N/A,TRUE,"Exclusions";#N/A,#N/A,TRUE,"Areas";#N/A,#N/A,TRUE,"Summary";#N/A,#N/A,TRUE,"Detail"}</definedName>
    <definedName name="_tem1" localSheetId="7" hidden="1">{#N/A,#N/A,TRUE,"Front";#N/A,#N/A,TRUE,"Simple Letter";#N/A,#N/A,TRUE,"Inside";#N/A,#N/A,TRUE,"Contents";#N/A,#N/A,TRUE,"Basis";#N/A,#N/A,TRUE,"Inclusions";#N/A,#N/A,TRUE,"Exclusions";#N/A,#N/A,TRUE,"Areas";#N/A,#N/A,TRUE,"Summary";#N/A,#N/A,TRUE,"Detail"}</definedName>
    <definedName name="_tem1" localSheetId="10" hidden="1">{#N/A,#N/A,TRUE,"Front";#N/A,#N/A,TRUE,"Simple Letter";#N/A,#N/A,TRUE,"Inside";#N/A,#N/A,TRUE,"Contents";#N/A,#N/A,TRUE,"Basis";#N/A,#N/A,TRUE,"Inclusions";#N/A,#N/A,TRUE,"Exclusions";#N/A,#N/A,TRUE,"Areas";#N/A,#N/A,TRUE,"Summary";#N/A,#N/A,TRUE,"Detail"}</definedName>
    <definedName name="_tem1" localSheetId="13" hidden="1">{#N/A,#N/A,TRUE,"Front";#N/A,#N/A,TRUE,"Simple Letter";#N/A,#N/A,TRUE,"Inside";#N/A,#N/A,TRUE,"Contents";#N/A,#N/A,TRUE,"Basis";#N/A,#N/A,TRUE,"Inclusions";#N/A,#N/A,TRUE,"Exclusions";#N/A,#N/A,TRUE,"Areas";#N/A,#N/A,TRUE,"Summary";#N/A,#N/A,TRUE,"Detail"}</definedName>
    <definedName name="_tem1" localSheetId="5" hidden="1">{#N/A,#N/A,TRUE,"Front";#N/A,#N/A,TRUE,"Simple Letter";#N/A,#N/A,TRUE,"Inside";#N/A,#N/A,TRUE,"Contents";#N/A,#N/A,TRUE,"Basis";#N/A,#N/A,TRUE,"Inclusions";#N/A,#N/A,TRUE,"Exclusions";#N/A,#N/A,TRUE,"Areas";#N/A,#N/A,TRUE,"Summary";#N/A,#N/A,TRUE,"Detail"}</definedName>
    <definedName name="_tem1" localSheetId="11" hidden="1">{#N/A,#N/A,TRUE,"Front";#N/A,#N/A,TRUE,"Simple Letter";#N/A,#N/A,TRUE,"Inside";#N/A,#N/A,TRUE,"Contents";#N/A,#N/A,TRUE,"Basis";#N/A,#N/A,TRUE,"Inclusions";#N/A,#N/A,TRUE,"Exclusions";#N/A,#N/A,TRUE,"Areas";#N/A,#N/A,TRUE,"Summary";#N/A,#N/A,TRUE,"Detail"}</definedName>
    <definedName name="_tem1" localSheetId="8" hidden="1">{#N/A,#N/A,TRUE,"Front";#N/A,#N/A,TRUE,"Simple Letter";#N/A,#N/A,TRUE,"Inside";#N/A,#N/A,TRUE,"Contents";#N/A,#N/A,TRUE,"Basis";#N/A,#N/A,TRUE,"Inclusions";#N/A,#N/A,TRUE,"Exclusions";#N/A,#N/A,TRUE,"Areas";#N/A,#N/A,TRUE,"Summary";#N/A,#N/A,TRUE,"Detail"}</definedName>
    <definedName name="_tem1" localSheetId="14" hidden="1">{#N/A,#N/A,TRUE,"Front";#N/A,#N/A,TRUE,"Simple Letter";#N/A,#N/A,TRUE,"Inside";#N/A,#N/A,TRUE,"Contents";#N/A,#N/A,TRUE,"Basis";#N/A,#N/A,TRUE,"Inclusions";#N/A,#N/A,TRUE,"Exclusions";#N/A,#N/A,TRUE,"Areas";#N/A,#N/A,TRUE,"Summary";#N/A,#N/A,TRUE,"Detail"}</definedName>
    <definedName name="_tem1" localSheetId="21" hidden="1">{#N/A,#N/A,TRUE,"Front";#N/A,#N/A,TRUE,"Simple Letter";#N/A,#N/A,TRUE,"Inside";#N/A,#N/A,TRUE,"Contents";#N/A,#N/A,TRUE,"Basis";#N/A,#N/A,TRUE,"Inclusions";#N/A,#N/A,TRUE,"Exclusions";#N/A,#N/A,TRUE,"Areas";#N/A,#N/A,TRUE,"Summary";#N/A,#N/A,TRUE,"Detail"}</definedName>
    <definedName name="_tem1" localSheetId="22" hidden="1">{#N/A,#N/A,TRUE,"Front";#N/A,#N/A,TRUE,"Simple Letter";#N/A,#N/A,TRUE,"Inside";#N/A,#N/A,TRUE,"Contents";#N/A,#N/A,TRUE,"Basis";#N/A,#N/A,TRUE,"Inclusions";#N/A,#N/A,TRUE,"Exclusions";#N/A,#N/A,TRUE,"Areas";#N/A,#N/A,TRUE,"Summary";#N/A,#N/A,TRUE,"Detail"}</definedName>
    <definedName name="_tem1" localSheetId="3" hidden="1">{#N/A,#N/A,TRUE,"Front";#N/A,#N/A,TRUE,"Simple Letter";#N/A,#N/A,TRUE,"Inside";#N/A,#N/A,TRUE,"Contents";#N/A,#N/A,TRUE,"Basis";#N/A,#N/A,TRUE,"Inclusions";#N/A,#N/A,TRUE,"Exclusions";#N/A,#N/A,TRUE,"Areas";#N/A,#N/A,TRUE,"Summary";#N/A,#N/A,TRUE,"Detail"}</definedName>
    <definedName name="_tem1" localSheetId="12" hidden="1">{#N/A,#N/A,TRUE,"Front";#N/A,#N/A,TRUE,"Simple Letter";#N/A,#N/A,TRUE,"Inside";#N/A,#N/A,TRUE,"Contents";#N/A,#N/A,TRUE,"Basis";#N/A,#N/A,TRUE,"Inclusions";#N/A,#N/A,TRUE,"Exclusions";#N/A,#N/A,TRUE,"Areas";#N/A,#N/A,TRUE,"Summary";#N/A,#N/A,TRUE,"Detail"}</definedName>
    <definedName name="_tem1" localSheetId="9" hidden="1">{#N/A,#N/A,TRUE,"Front";#N/A,#N/A,TRUE,"Simple Letter";#N/A,#N/A,TRUE,"Inside";#N/A,#N/A,TRUE,"Contents";#N/A,#N/A,TRUE,"Basis";#N/A,#N/A,TRUE,"Inclusions";#N/A,#N/A,TRUE,"Exclusions";#N/A,#N/A,TRUE,"Areas";#N/A,#N/A,TRUE,"Summary";#N/A,#N/A,TRUE,"Detail"}</definedName>
    <definedName name="_tem1" localSheetId="6" hidden="1">{#N/A,#N/A,TRUE,"Front";#N/A,#N/A,TRUE,"Simple Letter";#N/A,#N/A,TRUE,"Inside";#N/A,#N/A,TRUE,"Contents";#N/A,#N/A,TRUE,"Basis";#N/A,#N/A,TRUE,"Inclusions";#N/A,#N/A,TRUE,"Exclusions";#N/A,#N/A,TRUE,"Areas";#N/A,#N/A,TRUE,"Summary";#N/A,#N/A,TRUE,"Detail"}</definedName>
    <definedName name="_tem1" localSheetId="23" hidden="1">{#N/A,#N/A,TRUE,"Front";#N/A,#N/A,TRUE,"Simple Letter";#N/A,#N/A,TRUE,"Inside";#N/A,#N/A,TRUE,"Contents";#N/A,#N/A,TRUE,"Basis";#N/A,#N/A,TRUE,"Inclusions";#N/A,#N/A,TRUE,"Exclusions";#N/A,#N/A,TRUE,"Areas";#N/A,#N/A,TRUE,"Summary";#N/A,#N/A,TRUE,"Detail"}</definedName>
    <definedName name="_tem1" localSheetId="24" hidden="1">{#N/A,#N/A,TRUE,"Front";#N/A,#N/A,TRUE,"Simple Letter";#N/A,#N/A,TRUE,"Inside";#N/A,#N/A,TRUE,"Contents";#N/A,#N/A,TRUE,"Basis";#N/A,#N/A,TRUE,"Inclusions";#N/A,#N/A,TRUE,"Exclusions";#N/A,#N/A,TRUE,"Areas";#N/A,#N/A,TRUE,"Summary";#N/A,#N/A,TRUE,"Detail"}</definedName>
    <definedName name="_tem1" hidden="1">{#N/A,#N/A,TRUE,"Front";#N/A,#N/A,TRUE,"Simple Letter";#N/A,#N/A,TRUE,"Inside";#N/A,#N/A,TRUE,"Contents";#N/A,#N/A,TRUE,"Basis";#N/A,#N/A,TRUE,"Inclusions";#N/A,#N/A,TRUE,"Exclusions";#N/A,#N/A,TRUE,"Areas";#N/A,#N/A,TRUE,"Summary";#N/A,#N/A,TRUE,"Detail"}</definedName>
    <definedName name="_tm3" localSheetId="4" hidden="1">{#N/A,#N/A,TRUE,"Front";#N/A,#N/A,TRUE,"Simple Letter";#N/A,#N/A,TRUE,"Inside";#N/A,#N/A,TRUE,"Contents";#N/A,#N/A,TRUE,"Basis";#N/A,#N/A,TRUE,"Inclusions";#N/A,#N/A,TRUE,"Exclusions";#N/A,#N/A,TRUE,"Areas";#N/A,#N/A,TRUE,"Summary";#N/A,#N/A,TRUE,"Detail"}</definedName>
    <definedName name="_tm3" localSheetId="7" hidden="1">{#N/A,#N/A,TRUE,"Front";#N/A,#N/A,TRUE,"Simple Letter";#N/A,#N/A,TRUE,"Inside";#N/A,#N/A,TRUE,"Contents";#N/A,#N/A,TRUE,"Basis";#N/A,#N/A,TRUE,"Inclusions";#N/A,#N/A,TRUE,"Exclusions";#N/A,#N/A,TRUE,"Areas";#N/A,#N/A,TRUE,"Summary";#N/A,#N/A,TRUE,"Detail"}</definedName>
    <definedName name="_tm3" localSheetId="10" hidden="1">{#N/A,#N/A,TRUE,"Front";#N/A,#N/A,TRUE,"Simple Letter";#N/A,#N/A,TRUE,"Inside";#N/A,#N/A,TRUE,"Contents";#N/A,#N/A,TRUE,"Basis";#N/A,#N/A,TRUE,"Inclusions";#N/A,#N/A,TRUE,"Exclusions";#N/A,#N/A,TRUE,"Areas";#N/A,#N/A,TRUE,"Summary";#N/A,#N/A,TRUE,"Detail"}</definedName>
    <definedName name="_tm3" localSheetId="13" hidden="1">{#N/A,#N/A,TRUE,"Front";#N/A,#N/A,TRUE,"Simple Letter";#N/A,#N/A,TRUE,"Inside";#N/A,#N/A,TRUE,"Contents";#N/A,#N/A,TRUE,"Basis";#N/A,#N/A,TRUE,"Inclusions";#N/A,#N/A,TRUE,"Exclusions";#N/A,#N/A,TRUE,"Areas";#N/A,#N/A,TRUE,"Summary";#N/A,#N/A,TRUE,"Detail"}</definedName>
    <definedName name="_tm3" localSheetId="5" hidden="1">{#N/A,#N/A,TRUE,"Front";#N/A,#N/A,TRUE,"Simple Letter";#N/A,#N/A,TRUE,"Inside";#N/A,#N/A,TRUE,"Contents";#N/A,#N/A,TRUE,"Basis";#N/A,#N/A,TRUE,"Inclusions";#N/A,#N/A,TRUE,"Exclusions";#N/A,#N/A,TRUE,"Areas";#N/A,#N/A,TRUE,"Summary";#N/A,#N/A,TRUE,"Detail"}</definedName>
    <definedName name="_tm3" localSheetId="11" hidden="1">{#N/A,#N/A,TRUE,"Front";#N/A,#N/A,TRUE,"Simple Letter";#N/A,#N/A,TRUE,"Inside";#N/A,#N/A,TRUE,"Contents";#N/A,#N/A,TRUE,"Basis";#N/A,#N/A,TRUE,"Inclusions";#N/A,#N/A,TRUE,"Exclusions";#N/A,#N/A,TRUE,"Areas";#N/A,#N/A,TRUE,"Summary";#N/A,#N/A,TRUE,"Detail"}</definedName>
    <definedName name="_tm3" localSheetId="8" hidden="1">{#N/A,#N/A,TRUE,"Front";#N/A,#N/A,TRUE,"Simple Letter";#N/A,#N/A,TRUE,"Inside";#N/A,#N/A,TRUE,"Contents";#N/A,#N/A,TRUE,"Basis";#N/A,#N/A,TRUE,"Inclusions";#N/A,#N/A,TRUE,"Exclusions";#N/A,#N/A,TRUE,"Areas";#N/A,#N/A,TRUE,"Summary";#N/A,#N/A,TRUE,"Detail"}</definedName>
    <definedName name="_tm3" localSheetId="14" hidden="1">{#N/A,#N/A,TRUE,"Front";#N/A,#N/A,TRUE,"Simple Letter";#N/A,#N/A,TRUE,"Inside";#N/A,#N/A,TRUE,"Contents";#N/A,#N/A,TRUE,"Basis";#N/A,#N/A,TRUE,"Inclusions";#N/A,#N/A,TRUE,"Exclusions";#N/A,#N/A,TRUE,"Areas";#N/A,#N/A,TRUE,"Summary";#N/A,#N/A,TRUE,"Detail"}</definedName>
    <definedName name="_tm3" localSheetId="21" hidden="1">{#N/A,#N/A,TRUE,"Front";#N/A,#N/A,TRUE,"Simple Letter";#N/A,#N/A,TRUE,"Inside";#N/A,#N/A,TRUE,"Contents";#N/A,#N/A,TRUE,"Basis";#N/A,#N/A,TRUE,"Inclusions";#N/A,#N/A,TRUE,"Exclusions";#N/A,#N/A,TRUE,"Areas";#N/A,#N/A,TRUE,"Summary";#N/A,#N/A,TRUE,"Detail"}</definedName>
    <definedName name="_tm3" localSheetId="22" hidden="1">{#N/A,#N/A,TRUE,"Front";#N/A,#N/A,TRUE,"Simple Letter";#N/A,#N/A,TRUE,"Inside";#N/A,#N/A,TRUE,"Contents";#N/A,#N/A,TRUE,"Basis";#N/A,#N/A,TRUE,"Inclusions";#N/A,#N/A,TRUE,"Exclusions";#N/A,#N/A,TRUE,"Areas";#N/A,#N/A,TRUE,"Summary";#N/A,#N/A,TRUE,"Detail"}</definedName>
    <definedName name="_tm3" localSheetId="3" hidden="1">{#N/A,#N/A,TRUE,"Front";#N/A,#N/A,TRUE,"Simple Letter";#N/A,#N/A,TRUE,"Inside";#N/A,#N/A,TRUE,"Contents";#N/A,#N/A,TRUE,"Basis";#N/A,#N/A,TRUE,"Inclusions";#N/A,#N/A,TRUE,"Exclusions";#N/A,#N/A,TRUE,"Areas";#N/A,#N/A,TRUE,"Summary";#N/A,#N/A,TRUE,"Detail"}</definedName>
    <definedName name="_tm3" localSheetId="12" hidden="1">{#N/A,#N/A,TRUE,"Front";#N/A,#N/A,TRUE,"Simple Letter";#N/A,#N/A,TRUE,"Inside";#N/A,#N/A,TRUE,"Contents";#N/A,#N/A,TRUE,"Basis";#N/A,#N/A,TRUE,"Inclusions";#N/A,#N/A,TRUE,"Exclusions";#N/A,#N/A,TRUE,"Areas";#N/A,#N/A,TRUE,"Summary";#N/A,#N/A,TRUE,"Detail"}</definedName>
    <definedName name="_tm3" localSheetId="9" hidden="1">{#N/A,#N/A,TRUE,"Front";#N/A,#N/A,TRUE,"Simple Letter";#N/A,#N/A,TRUE,"Inside";#N/A,#N/A,TRUE,"Contents";#N/A,#N/A,TRUE,"Basis";#N/A,#N/A,TRUE,"Inclusions";#N/A,#N/A,TRUE,"Exclusions";#N/A,#N/A,TRUE,"Areas";#N/A,#N/A,TRUE,"Summary";#N/A,#N/A,TRUE,"Detail"}</definedName>
    <definedName name="_tm3" localSheetId="6" hidden="1">{#N/A,#N/A,TRUE,"Front";#N/A,#N/A,TRUE,"Simple Letter";#N/A,#N/A,TRUE,"Inside";#N/A,#N/A,TRUE,"Contents";#N/A,#N/A,TRUE,"Basis";#N/A,#N/A,TRUE,"Inclusions";#N/A,#N/A,TRUE,"Exclusions";#N/A,#N/A,TRUE,"Areas";#N/A,#N/A,TRUE,"Summary";#N/A,#N/A,TRUE,"Detail"}</definedName>
    <definedName name="_tm3" localSheetId="23" hidden="1">{#N/A,#N/A,TRUE,"Front";#N/A,#N/A,TRUE,"Simple Letter";#N/A,#N/A,TRUE,"Inside";#N/A,#N/A,TRUE,"Contents";#N/A,#N/A,TRUE,"Basis";#N/A,#N/A,TRUE,"Inclusions";#N/A,#N/A,TRUE,"Exclusions";#N/A,#N/A,TRUE,"Areas";#N/A,#N/A,TRUE,"Summary";#N/A,#N/A,TRUE,"Detail"}</definedName>
    <definedName name="_tm3" localSheetId="24" hidden="1">{#N/A,#N/A,TRUE,"Front";#N/A,#N/A,TRUE,"Simple Letter";#N/A,#N/A,TRUE,"Inside";#N/A,#N/A,TRUE,"Contents";#N/A,#N/A,TRUE,"Basis";#N/A,#N/A,TRUE,"Inclusions";#N/A,#N/A,TRUE,"Exclusions";#N/A,#N/A,TRUE,"Areas";#N/A,#N/A,TRUE,"Summary";#N/A,#N/A,TRUE,"Detail"}</definedName>
    <definedName name="_tm3" hidden="1">{#N/A,#N/A,TRUE,"Front";#N/A,#N/A,TRUE,"Simple Letter";#N/A,#N/A,TRUE,"Inside";#N/A,#N/A,TRUE,"Contents";#N/A,#N/A,TRUE,"Basis";#N/A,#N/A,TRUE,"Inclusions";#N/A,#N/A,TRUE,"Exclusions";#N/A,#N/A,TRUE,"Areas";#N/A,#N/A,TRUE,"Summary";#N/A,#N/A,TRUE,"Detail"}</definedName>
    <definedName name="_vjsaj" localSheetId="4" hidden="1">{"basic",#N/A,FALSE,"BASIC"}</definedName>
    <definedName name="_vjsaj" localSheetId="7" hidden="1">{"basic",#N/A,FALSE,"BASIC"}</definedName>
    <definedName name="_vjsaj" localSheetId="10" hidden="1">{"basic",#N/A,FALSE,"BASIC"}</definedName>
    <definedName name="_vjsaj" localSheetId="13" hidden="1">{"basic",#N/A,FALSE,"BASIC"}</definedName>
    <definedName name="_vjsaj" localSheetId="5" hidden="1">{"basic",#N/A,FALSE,"BASIC"}</definedName>
    <definedName name="_vjsaj" localSheetId="11" hidden="1">{"basic",#N/A,FALSE,"BASIC"}</definedName>
    <definedName name="_vjsaj" localSheetId="8" hidden="1">{"basic",#N/A,FALSE,"BASIC"}</definedName>
    <definedName name="_vjsaj" localSheetId="14" hidden="1">{"basic",#N/A,FALSE,"BASIC"}</definedName>
    <definedName name="_vjsaj" localSheetId="21" hidden="1">{"basic",#N/A,FALSE,"BASIC"}</definedName>
    <definedName name="_vjsaj" localSheetId="22" hidden="1">{"basic",#N/A,FALSE,"BASIC"}</definedName>
    <definedName name="_vjsaj" localSheetId="3" hidden="1">{"basic",#N/A,FALSE,"BASIC"}</definedName>
    <definedName name="_vjsaj" localSheetId="12" hidden="1">{"basic",#N/A,FALSE,"BASIC"}</definedName>
    <definedName name="_vjsaj" localSheetId="9" hidden="1">{"basic",#N/A,FALSE,"BASIC"}</definedName>
    <definedName name="_vjsaj" localSheetId="6" hidden="1">{"basic",#N/A,FALSE,"BASIC"}</definedName>
    <definedName name="_vjsaj" localSheetId="23" hidden="1">{"basic",#N/A,FALSE,"BASIC"}</definedName>
    <definedName name="_vjsaj" localSheetId="24" hidden="1">{"basic",#N/A,FALSE,"BASIC"}</definedName>
    <definedName name="_vjsaj" hidden="1">{"basic",#N/A,FALSE,"BASIC"}</definedName>
    <definedName name="_vsahih" localSheetId="4" hidden="1">{#N/A,#N/A,FALSE,"gc (2)"}</definedName>
    <definedName name="_vsahih" localSheetId="7" hidden="1">{#N/A,#N/A,FALSE,"gc (2)"}</definedName>
    <definedName name="_vsahih" localSheetId="10" hidden="1">{#N/A,#N/A,FALSE,"gc (2)"}</definedName>
    <definedName name="_vsahih" localSheetId="13" hidden="1">{#N/A,#N/A,FALSE,"gc (2)"}</definedName>
    <definedName name="_vsahih" localSheetId="5" hidden="1">{#N/A,#N/A,FALSE,"gc (2)"}</definedName>
    <definedName name="_vsahih" localSheetId="11" hidden="1">{#N/A,#N/A,FALSE,"gc (2)"}</definedName>
    <definedName name="_vsahih" localSheetId="8" hidden="1">{#N/A,#N/A,FALSE,"gc (2)"}</definedName>
    <definedName name="_vsahih" localSheetId="14" hidden="1">{#N/A,#N/A,FALSE,"gc (2)"}</definedName>
    <definedName name="_vsahih" localSheetId="21" hidden="1">{#N/A,#N/A,FALSE,"gc (2)"}</definedName>
    <definedName name="_vsahih" localSheetId="22" hidden="1">{#N/A,#N/A,FALSE,"gc (2)"}</definedName>
    <definedName name="_vsahih" localSheetId="3" hidden="1">{#N/A,#N/A,FALSE,"gc (2)"}</definedName>
    <definedName name="_vsahih" localSheetId="12" hidden="1">{#N/A,#N/A,FALSE,"gc (2)"}</definedName>
    <definedName name="_vsahih" localSheetId="9" hidden="1">{#N/A,#N/A,FALSE,"gc (2)"}</definedName>
    <definedName name="_vsahih" localSheetId="6" hidden="1">{#N/A,#N/A,FALSE,"gc (2)"}</definedName>
    <definedName name="_vsahih" localSheetId="23" hidden="1">{#N/A,#N/A,FALSE,"gc (2)"}</definedName>
    <definedName name="_vsahih" localSheetId="24" hidden="1">{#N/A,#N/A,FALSE,"gc (2)"}</definedName>
    <definedName name="_vsahih" hidden="1">{#N/A,#N/A,FALSE,"gc (2)"}</definedName>
    <definedName name="_vwhc" localSheetId="4" hidden="1">{"dep. full detail",#N/A,FALSE,"annex";"3cd annex",#N/A,FALSE,"annex";"co. dep.",#N/A,FALSE,"annex"}</definedName>
    <definedName name="_vwhc" localSheetId="7" hidden="1">{"dep. full detail",#N/A,FALSE,"annex";"3cd annex",#N/A,FALSE,"annex";"co. dep.",#N/A,FALSE,"annex"}</definedName>
    <definedName name="_vwhc" localSheetId="10" hidden="1">{"dep. full detail",#N/A,FALSE,"annex";"3cd annex",#N/A,FALSE,"annex";"co. dep.",#N/A,FALSE,"annex"}</definedName>
    <definedName name="_vwhc" localSheetId="13" hidden="1">{"dep. full detail",#N/A,FALSE,"annex";"3cd annex",#N/A,FALSE,"annex";"co. dep.",#N/A,FALSE,"annex"}</definedName>
    <definedName name="_vwhc" localSheetId="5" hidden="1">{"dep. full detail",#N/A,FALSE,"annex";"3cd annex",#N/A,FALSE,"annex";"co. dep.",#N/A,FALSE,"annex"}</definedName>
    <definedName name="_vwhc" localSheetId="11" hidden="1">{"dep. full detail",#N/A,FALSE,"annex";"3cd annex",#N/A,FALSE,"annex";"co. dep.",#N/A,FALSE,"annex"}</definedName>
    <definedName name="_vwhc" localSheetId="8" hidden="1">{"dep. full detail",#N/A,FALSE,"annex";"3cd annex",#N/A,FALSE,"annex";"co. dep.",#N/A,FALSE,"annex"}</definedName>
    <definedName name="_vwhc" localSheetId="14" hidden="1">{"dep. full detail",#N/A,FALSE,"annex";"3cd annex",#N/A,FALSE,"annex";"co. dep.",#N/A,FALSE,"annex"}</definedName>
    <definedName name="_vwhc" localSheetId="21" hidden="1">{"dep. full detail",#N/A,FALSE,"annex";"3cd annex",#N/A,FALSE,"annex";"co. dep.",#N/A,FALSE,"annex"}</definedName>
    <definedName name="_vwhc" localSheetId="22" hidden="1">{"dep. full detail",#N/A,FALSE,"annex";"3cd annex",#N/A,FALSE,"annex";"co. dep.",#N/A,FALSE,"annex"}</definedName>
    <definedName name="_vwhc" localSheetId="3" hidden="1">{"dep. full detail",#N/A,FALSE,"annex";"3cd annex",#N/A,FALSE,"annex";"co. dep.",#N/A,FALSE,"annex"}</definedName>
    <definedName name="_vwhc" localSheetId="12" hidden="1">{"dep. full detail",#N/A,FALSE,"annex";"3cd annex",#N/A,FALSE,"annex";"co. dep.",#N/A,FALSE,"annex"}</definedName>
    <definedName name="_vwhc" localSheetId="9" hidden="1">{"dep. full detail",#N/A,FALSE,"annex";"3cd annex",#N/A,FALSE,"annex";"co. dep.",#N/A,FALSE,"annex"}</definedName>
    <definedName name="_vwhc" localSheetId="6" hidden="1">{"dep. full detail",#N/A,FALSE,"annex";"3cd annex",#N/A,FALSE,"annex";"co. dep.",#N/A,FALSE,"annex"}</definedName>
    <definedName name="_vwhc" localSheetId="23" hidden="1">{"dep. full detail",#N/A,FALSE,"annex";"3cd annex",#N/A,FALSE,"annex";"co. dep.",#N/A,FALSE,"annex"}</definedName>
    <definedName name="_vwhc" localSheetId="24" hidden="1">{"dep. full detail",#N/A,FALSE,"annex";"3cd annex",#N/A,FALSE,"annex";"co. dep.",#N/A,FALSE,"annex"}</definedName>
    <definedName name="_vwhc" hidden="1">{"dep. full detail",#N/A,FALSE,"annex";"3cd annex",#N/A,FALSE,"annex";"co. dep.",#N/A,FALSE,"annex"}</definedName>
    <definedName name="_vwvj" localSheetId="4" hidden="1">{"financials",#N/A,FALSE,"BASIC";"interest",#N/A,FALSE,"BASIC";"leasing and financing",#N/A,FALSE,"BASIC";"returns back up",#N/A,FALSE,"BASIC"}</definedName>
    <definedName name="_vwvj" localSheetId="7" hidden="1">{"financials",#N/A,FALSE,"BASIC";"interest",#N/A,FALSE,"BASIC";"leasing and financing",#N/A,FALSE,"BASIC";"returns back up",#N/A,FALSE,"BASIC"}</definedName>
    <definedName name="_vwvj" localSheetId="10" hidden="1">{"financials",#N/A,FALSE,"BASIC";"interest",#N/A,FALSE,"BASIC";"leasing and financing",#N/A,FALSE,"BASIC";"returns back up",#N/A,FALSE,"BASIC"}</definedName>
    <definedName name="_vwvj" localSheetId="13" hidden="1">{"financials",#N/A,FALSE,"BASIC";"interest",#N/A,FALSE,"BASIC";"leasing and financing",#N/A,FALSE,"BASIC";"returns back up",#N/A,FALSE,"BASIC"}</definedName>
    <definedName name="_vwvj" localSheetId="5" hidden="1">{"financials",#N/A,FALSE,"BASIC";"interest",#N/A,FALSE,"BASIC";"leasing and financing",#N/A,FALSE,"BASIC";"returns back up",#N/A,FALSE,"BASIC"}</definedName>
    <definedName name="_vwvj" localSheetId="11" hidden="1">{"financials",#N/A,FALSE,"BASIC";"interest",#N/A,FALSE,"BASIC";"leasing and financing",#N/A,FALSE,"BASIC";"returns back up",#N/A,FALSE,"BASIC"}</definedName>
    <definedName name="_vwvj" localSheetId="8" hidden="1">{"financials",#N/A,FALSE,"BASIC";"interest",#N/A,FALSE,"BASIC";"leasing and financing",#N/A,FALSE,"BASIC";"returns back up",#N/A,FALSE,"BASIC"}</definedName>
    <definedName name="_vwvj" localSheetId="14" hidden="1">{"financials",#N/A,FALSE,"BASIC";"interest",#N/A,FALSE,"BASIC";"leasing and financing",#N/A,FALSE,"BASIC";"returns back up",#N/A,FALSE,"BASIC"}</definedName>
    <definedName name="_vwvj" localSheetId="21" hidden="1">{"financials",#N/A,FALSE,"BASIC";"interest",#N/A,FALSE,"BASIC";"leasing and financing",#N/A,FALSE,"BASIC";"returns back up",#N/A,FALSE,"BASIC"}</definedName>
    <definedName name="_vwvj" localSheetId="22" hidden="1">{"financials",#N/A,FALSE,"BASIC";"interest",#N/A,FALSE,"BASIC";"leasing and financing",#N/A,FALSE,"BASIC";"returns back up",#N/A,FALSE,"BASIC"}</definedName>
    <definedName name="_vwvj" localSheetId="3" hidden="1">{"financials",#N/A,FALSE,"BASIC";"interest",#N/A,FALSE,"BASIC";"leasing and financing",#N/A,FALSE,"BASIC";"returns back up",#N/A,FALSE,"BASIC"}</definedName>
    <definedName name="_vwvj" localSheetId="12" hidden="1">{"financials",#N/A,FALSE,"BASIC";"interest",#N/A,FALSE,"BASIC";"leasing and financing",#N/A,FALSE,"BASIC";"returns back up",#N/A,FALSE,"BASIC"}</definedName>
    <definedName name="_vwvj" localSheetId="9" hidden="1">{"financials",#N/A,FALSE,"BASIC";"interest",#N/A,FALSE,"BASIC";"leasing and financing",#N/A,FALSE,"BASIC";"returns back up",#N/A,FALSE,"BASIC"}</definedName>
    <definedName name="_vwvj" localSheetId="6" hidden="1">{"financials",#N/A,FALSE,"BASIC";"interest",#N/A,FALSE,"BASIC";"leasing and financing",#N/A,FALSE,"BASIC";"returns back up",#N/A,FALSE,"BASIC"}</definedName>
    <definedName name="_vwvj" localSheetId="23" hidden="1">{"financials",#N/A,FALSE,"BASIC";"interest",#N/A,FALSE,"BASIC";"leasing and financing",#N/A,FALSE,"BASIC";"returns back up",#N/A,FALSE,"BASIC"}</definedName>
    <definedName name="_vwvj" localSheetId="24" hidden="1">{"financials",#N/A,FALSE,"BASIC";"interest",#N/A,FALSE,"BASIC";"leasing and financing",#N/A,FALSE,"BASIC";"returns back up",#N/A,FALSE,"BASIC"}</definedName>
    <definedName name="_vwvj" hidden="1">{"financials",#N/A,FALSE,"BASIC";"interest",#N/A,FALSE,"BASIC";"leasing and financing",#N/A,FALSE,"BASIC";"returns back up",#N/A,FALSE,"BASIC"}</definedName>
    <definedName name="_wae" localSheetId="4" hidden="1">{#N/A,#N/A,TRUE,"Financials";#N/A,#N/A,TRUE,"Operating Statistics";#N/A,#N/A,TRUE,"Capex &amp; Depreciation";#N/A,#N/A,TRUE,"Debt"}</definedName>
    <definedName name="_wae" localSheetId="7" hidden="1">{#N/A,#N/A,TRUE,"Financials";#N/A,#N/A,TRUE,"Operating Statistics";#N/A,#N/A,TRUE,"Capex &amp; Depreciation";#N/A,#N/A,TRUE,"Debt"}</definedName>
    <definedName name="_wae" localSheetId="10" hidden="1">{#N/A,#N/A,TRUE,"Financials";#N/A,#N/A,TRUE,"Operating Statistics";#N/A,#N/A,TRUE,"Capex &amp; Depreciation";#N/A,#N/A,TRUE,"Debt"}</definedName>
    <definedName name="_wae" localSheetId="13" hidden="1">{#N/A,#N/A,TRUE,"Financials";#N/A,#N/A,TRUE,"Operating Statistics";#N/A,#N/A,TRUE,"Capex &amp; Depreciation";#N/A,#N/A,TRUE,"Debt"}</definedName>
    <definedName name="_wae" localSheetId="5" hidden="1">{#N/A,#N/A,TRUE,"Financials";#N/A,#N/A,TRUE,"Operating Statistics";#N/A,#N/A,TRUE,"Capex &amp; Depreciation";#N/A,#N/A,TRUE,"Debt"}</definedName>
    <definedName name="_wae" localSheetId="11" hidden="1">{#N/A,#N/A,TRUE,"Financials";#N/A,#N/A,TRUE,"Operating Statistics";#N/A,#N/A,TRUE,"Capex &amp; Depreciation";#N/A,#N/A,TRUE,"Debt"}</definedName>
    <definedName name="_wae" localSheetId="8" hidden="1">{#N/A,#N/A,TRUE,"Financials";#N/A,#N/A,TRUE,"Operating Statistics";#N/A,#N/A,TRUE,"Capex &amp; Depreciation";#N/A,#N/A,TRUE,"Debt"}</definedName>
    <definedName name="_wae" localSheetId="14" hidden="1">{#N/A,#N/A,TRUE,"Financials";#N/A,#N/A,TRUE,"Operating Statistics";#N/A,#N/A,TRUE,"Capex &amp; Depreciation";#N/A,#N/A,TRUE,"Debt"}</definedName>
    <definedName name="_wae" localSheetId="21" hidden="1">{#N/A,#N/A,TRUE,"Financials";#N/A,#N/A,TRUE,"Operating Statistics";#N/A,#N/A,TRUE,"Capex &amp; Depreciation";#N/A,#N/A,TRUE,"Debt"}</definedName>
    <definedName name="_wae" localSheetId="22" hidden="1">{#N/A,#N/A,TRUE,"Financials";#N/A,#N/A,TRUE,"Operating Statistics";#N/A,#N/A,TRUE,"Capex &amp; Depreciation";#N/A,#N/A,TRUE,"Debt"}</definedName>
    <definedName name="_wae" localSheetId="3" hidden="1">{#N/A,#N/A,TRUE,"Financials";#N/A,#N/A,TRUE,"Operating Statistics";#N/A,#N/A,TRUE,"Capex &amp; Depreciation";#N/A,#N/A,TRUE,"Debt"}</definedName>
    <definedName name="_wae" localSheetId="12" hidden="1">{#N/A,#N/A,TRUE,"Financials";#N/A,#N/A,TRUE,"Operating Statistics";#N/A,#N/A,TRUE,"Capex &amp; Depreciation";#N/A,#N/A,TRUE,"Debt"}</definedName>
    <definedName name="_wae" localSheetId="9" hidden="1">{#N/A,#N/A,TRUE,"Financials";#N/A,#N/A,TRUE,"Operating Statistics";#N/A,#N/A,TRUE,"Capex &amp; Depreciation";#N/A,#N/A,TRUE,"Debt"}</definedName>
    <definedName name="_wae" localSheetId="6" hidden="1">{#N/A,#N/A,TRUE,"Financials";#N/A,#N/A,TRUE,"Operating Statistics";#N/A,#N/A,TRUE,"Capex &amp; Depreciation";#N/A,#N/A,TRUE,"Debt"}</definedName>
    <definedName name="_wae" localSheetId="23" hidden="1">{#N/A,#N/A,TRUE,"Financials";#N/A,#N/A,TRUE,"Operating Statistics";#N/A,#N/A,TRUE,"Capex &amp; Depreciation";#N/A,#N/A,TRUE,"Debt"}</definedName>
    <definedName name="_wae" localSheetId="24" hidden="1">{#N/A,#N/A,TRUE,"Financials";#N/A,#N/A,TRUE,"Operating Statistics";#N/A,#N/A,TRUE,"Capex &amp; Depreciation";#N/A,#N/A,TRUE,"Debt"}</definedName>
    <definedName name="_wae" hidden="1">{#N/A,#N/A,TRUE,"Financials";#N/A,#N/A,TRUE,"Operating Statistics";#N/A,#N/A,TRUE,"Capex &amp; Depreciation";#N/A,#N/A,TRUE,"Debt"}</definedName>
    <definedName name="_wahcbfyg" localSheetId="4" hidden="1">{#N/A,#N/A,FALSE,"gc (2)"}</definedName>
    <definedName name="_wahcbfyg" localSheetId="7" hidden="1">{#N/A,#N/A,FALSE,"gc (2)"}</definedName>
    <definedName name="_wahcbfyg" localSheetId="10" hidden="1">{#N/A,#N/A,FALSE,"gc (2)"}</definedName>
    <definedName name="_wahcbfyg" localSheetId="13" hidden="1">{#N/A,#N/A,FALSE,"gc (2)"}</definedName>
    <definedName name="_wahcbfyg" localSheetId="5" hidden="1">{#N/A,#N/A,FALSE,"gc (2)"}</definedName>
    <definedName name="_wahcbfyg" localSheetId="11" hidden="1">{#N/A,#N/A,FALSE,"gc (2)"}</definedName>
    <definedName name="_wahcbfyg" localSheetId="8" hidden="1">{#N/A,#N/A,FALSE,"gc (2)"}</definedName>
    <definedName name="_wahcbfyg" localSheetId="14" hidden="1">{#N/A,#N/A,FALSE,"gc (2)"}</definedName>
    <definedName name="_wahcbfyg" localSheetId="21" hidden="1">{#N/A,#N/A,FALSE,"gc (2)"}</definedName>
    <definedName name="_wahcbfyg" localSheetId="22" hidden="1">{#N/A,#N/A,FALSE,"gc (2)"}</definedName>
    <definedName name="_wahcbfyg" localSheetId="3" hidden="1">{#N/A,#N/A,FALSE,"gc (2)"}</definedName>
    <definedName name="_wahcbfyg" localSheetId="12" hidden="1">{#N/A,#N/A,FALSE,"gc (2)"}</definedName>
    <definedName name="_wahcbfyg" localSheetId="9" hidden="1">{#N/A,#N/A,FALSE,"gc (2)"}</definedName>
    <definedName name="_wahcbfyg" localSheetId="6" hidden="1">{#N/A,#N/A,FALSE,"gc (2)"}</definedName>
    <definedName name="_wahcbfyg" localSheetId="23" hidden="1">{#N/A,#N/A,FALSE,"gc (2)"}</definedName>
    <definedName name="_wahcbfyg" localSheetId="24" hidden="1">{#N/A,#N/A,FALSE,"gc (2)"}</definedName>
    <definedName name="_wahcbfyg" hidden="1">{#N/A,#N/A,FALSE,"gc (2)"}</definedName>
    <definedName name="_wcbsdf" localSheetId="4" hidden="1">{#N/A,#N/A,FALSE,"Cover Sheet";#N/A,#N/A,FALSE,"Financial Assumptions";#N/A,#N/A,FALSE,"DCFOverviewPower";#N/A,#N/A,FALSE,"DCFOverviewGas";#N/A,#N/A,FALSE,"DCFOverviewWater";#N/A,#N/A,FALSE,"DCFOverviewVersorgung"}</definedName>
    <definedName name="_wcbsdf" localSheetId="7" hidden="1">{#N/A,#N/A,FALSE,"Cover Sheet";#N/A,#N/A,FALSE,"Financial Assumptions";#N/A,#N/A,FALSE,"DCFOverviewPower";#N/A,#N/A,FALSE,"DCFOverviewGas";#N/A,#N/A,FALSE,"DCFOverviewWater";#N/A,#N/A,FALSE,"DCFOverviewVersorgung"}</definedName>
    <definedName name="_wcbsdf" localSheetId="10" hidden="1">{#N/A,#N/A,FALSE,"Cover Sheet";#N/A,#N/A,FALSE,"Financial Assumptions";#N/A,#N/A,FALSE,"DCFOverviewPower";#N/A,#N/A,FALSE,"DCFOverviewGas";#N/A,#N/A,FALSE,"DCFOverviewWater";#N/A,#N/A,FALSE,"DCFOverviewVersorgung"}</definedName>
    <definedName name="_wcbsdf" localSheetId="13" hidden="1">{#N/A,#N/A,FALSE,"Cover Sheet";#N/A,#N/A,FALSE,"Financial Assumptions";#N/A,#N/A,FALSE,"DCFOverviewPower";#N/A,#N/A,FALSE,"DCFOverviewGas";#N/A,#N/A,FALSE,"DCFOverviewWater";#N/A,#N/A,FALSE,"DCFOverviewVersorgung"}</definedName>
    <definedName name="_wcbsdf" localSheetId="5" hidden="1">{#N/A,#N/A,FALSE,"Cover Sheet";#N/A,#N/A,FALSE,"Financial Assumptions";#N/A,#N/A,FALSE,"DCFOverviewPower";#N/A,#N/A,FALSE,"DCFOverviewGas";#N/A,#N/A,FALSE,"DCFOverviewWater";#N/A,#N/A,FALSE,"DCFOverviewVersorgung"}</definedName>
    <definedName name="_wcbsdf" localSheetId="11" hidden="1">{#N/A,#N/A,FALSE,"Cover Sheet";#N/A,#N/A,FALSE,"Financial Assumptions";#N/A,#N/A,FALSE,"DCFOverviewPower";#N/A,#N/A,FALSE,"DCFOverviewGas";#N/A,#N/A,FALSE,"DCFOverviewWater";#N/A,#N/A,FALSE,"DCFOverviewVersorgung"}</definedName>
    <definedName name="_wcbsdf" localSheetId="8" hidden="1">{#N/A,#N/A,FALSE,"Cover Sheet";#N/A,#N/A,FALSE,"Financial Assumptions";#N/A,#N/A,FALSE,"DCFOverviewPower";#N/A,#N/A,FALSE,"DCFOverviewGas";#N/A,#N/A,FALSE,"DCFOverviewWater";#N/A,#N/A,FALSE,"DCFOverviewVersorgung"}</definedName>
    <definedName name="_wcbsdf" localSheetId="14" hidden="1">{#N/A,#N/A,FALSE,"Cover Sheet";#N/A,#N/A,FALSE,"Financial Assumptions";#N/A,#N/A,FALSE,"DCFOverviewPower";#N/A,#N/A,FALSE,"DCFOverviewGas";#N/A,#N/A,FALSE,"DCFOverviewWater";#N/A,#N/A,FALSE,"DCFOverviewVersorgung"}</definedName>
    <definedName name="_wcbsdf" localSheetId="21" hidden="1">{#N/A,#N/A,FALSE,"Cover Sheet";#N/A,#N/A,FALSE,"Financial Assumptions";#N/A,#N/A,FALSE,"DCFOverviewPower";#N/A,#N/A,FALSE,"DCFOverviewGas";#N/A,#N/A,FALSE,"DCFOverviewWater";#N/A,#N/A,FALSE,"DCFOverviewVersorgung"}</definedName>
    <definedName name="_wcbsdf" localSheetId="22" hidden="1">{#N/A,#N/A,FALSE,"Cover Sheet";#N/A,#N/A,FALSE,"Financial Assumptions";#N/A,#N/A,FALSE,"DCFOverviewPower";#N/A,#N/A,FALSE,"DCFOverviewGas";#N/A,#N/A,FALSE,"DCFOverviewWater";#N/A,#N/A,FALSE,"DCFOverviewVersorgung"}</definedName>
    <definedName name="_wcbsdf" localSheetId="3" hidden="1">{#N/A,#N/A,FALSE,"Cover Sheet";#N/A,#N/A,FALSE,"Financial Assumptions";#N/A,#N/A,FALSE,"DCFOverviewPower";#N/A,#N/A,FALSE,"DCFOverviewGas";#N/A,#N/A,FALSE,"DCFOverviewWater";#N/A,#N/A,FALSE,"DCFOverviewVersorgung"}</definedName>
    <definedName name="_wcbsdf" localSheetId="12" hidden="1">{#N/A,#N/A,FALSE,"Cover Sheet";#N/A,#N/A,FALSE,"Financial Assumptions";#N/A,#N/A,FALSE,"DCFOverviewPower";#N/A,#N/A,FALSE,"DCFOverviewGas";#N/A,#N/A,FALSE,"DCFOverviewWater";#N/A,#N/A,FALSE,"DCFOverviewVersorgung"}</definedName>
    <definedName name="_wcbsdf" localSheetId="9" hidden="1">{#N/A,#N/A,FALSE,"Cover Sheet";#N/A,#N/A,FALSE,"Financial Assumptions";#N/A,#N/A,FALSE,"DCFOverviewPower";#N/A,#N/A,FALSE,"DCFOverviewGas";#N/A,#N/A,FALSE,"DCFOverviewWater";#N/A,#N/A,FALSE,"DCFOverviewVersorgung"}</definedName>
    <definedName name="_wcbsdf" localSheetId="6" hidden="1">{#N/A,#N/A,FALSE,"Cover Sheet";#N/A,#N/A,FALSE,"Financial Assumptions";#N/A,#N/A,FALSE,"DCFOverviewPower";#N/A,#N/A,FALSE,"DCFOverviewGas";#N/A,#N/A,FALSE,"DCFOverviewWater";#N/A,#N/A,FALSE,"DCFOverviewVersorgung"}</definedName>
    <definedName name="_wcbsdf" localSheetId="23" hidden="1">{#N/A,#N/A,FALSE,"Cover Sheet";#N/A,#N/A,FALSE,"Financial Assumptions";#N/A,#N/A,FALSE,"DCFOverviewPower";#N/A,#N/A,FALSE,"DCFOverviewGas";#N/A,#N/A,FALSE,"DCFOverviewWater";#N/A,#N/A,FALSE,"DCFOverviewVersorgung"}</definedName>
    <definedName name="_wcbsdf" localSheetId="24" hidden="1">{#N/A,#N/A,FALSE,"Cover Sheet";#N/A,#N/A,FALSE,"Financial Assumptions";#N/A,#N/A,FALSE,"DCFOverviewPower";#N/A,#N/A,FALSE,"DCFOverviewGas";#N/A,#N/A,FALSE,"DCFOverviewWater";#N/A,#N/A,FALSE,"DCFOverviewVersorgung"}</definedName>
    <definedName name="_wcbsdf" hidden="1">{#N/A,#N/A,FALSE,"Cover Sheet";#N/A,#N/A,FALSE,"Financial Assumptions";#N/A,#N/A,FALSE,"DCFOverviewPower";#N/A,#N/A,FALSE,"DCFOverviewGas";#N/A,#N/A,FALSE,"DCFOverviewWater";#N/A,#N/A,FALSE,"DCFOverviewVersorgung"}</definedName>
    <definedName name="_wcdwkcfw" localSheetId="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cdwkcfw" localSheetId="7"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cdwkcfw" localSheetId="10"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cdwkcfw" localSheetId="13"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cdwkcfw" localSheetId="5"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cdwkcfw" localSheetId="1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cdwkcfw" localSheetId="8"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cdwkcfw" localSheetId="1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cdwkcfw" localSheetId="2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cdwkcfw" localSheetId="22"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cdwkcfw" localSheetId="3"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cdwkcfw" localSheetId="12"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cdwkcfw" localSheetId="9"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cdwkcfw" localSheetId="6"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cdwkcfw" localSheetId="23"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cdwkcfw" localSheetId="2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cdwkcfw"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_whbcr" localSheetId="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bcr" localSheetId="7"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bcr" localSheetId="10"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bcr" localSheetId="13"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bcr" localSheetId="5"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bcr" localSheetId="11"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bcr" localSheetId="8"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bcr" localSheetId="1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bcr" localSheetId="21"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bcr" localSheetId="22"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bcr" localSheetId="3"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bcr" localSheetId="12"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bcr" localSheetId="9"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bcr" localSheetId="6"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bcr" localSheetId="23"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bcr" localSheetId="2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bcr"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_whfwo"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fwo"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fwo" localSheetId="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fwo" localSheetId="1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fwo" localSheetId="5"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fwo"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fwo" localSheetId="8"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fwo"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fwo" localSheetId="2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fwo" localSheetId="2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fwo"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fwo" localSheetId="1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fwo" localSheetId="9"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fwo" localSheetId="6"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fwo" localSheetId="2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fwo" localSheetId="2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fwo"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localSheetId="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localSheetId="1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localSheetId="5"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localSheetId="8"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localSheetId="2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localSheetId="2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localSheetId="1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localSheetId="9"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localSheetId="6"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localSheetId="2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localSheetId="2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hvro"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wiuefg" localSheetId="4" hidden="1">[6]sheet6!#REF!</definedName>
    <definedName name="_wiuefg" localSheetId="7" hidden="1">[6]sheet6!#REF!</definedName>
    <definedName name="_wiuefg" localSheetId="10" hidden="1">[6]sheet6!#REF!</definedName>
    <definedName name="_wiuefg" localSheetId="19" hidden="1">[6]sheet6!#REF!</definedName>
    <definedName name="_wiuefg" localSheetId="5" hidden="1">[6]sheet6!#REF!</definedName>
    <definedName name="_wiuefg" localSheetId="11" hidden="1">[6]sheet6!#REF!</definedName>
    <definedName name="_wiuefg" localSheetId="8" hidden="1">[6]sheet6!#REF!</definedName>
    <definedName name="_wiuefg" localSheetId="20" hidden="1">[6]sheet6!#REF!</definedName>
    <definedName name="_wiuefg" localSheetId="21" hidden="1">[6]sheet6!#REF!</definedName>
    <definedName name="_wiuefg" localSheetId="22" hidden="1">[6]sheet6!#REF!</definedName>
    <definedName name="_wiuefg" localSheetId="3" hidden="1">[6]sheet6!#REF!</definedName>
    <definedName name="_wiuefg" localSheetId="18" hidden="1">[6]sheet6!#REF!</definedName>
    <definedName name="_wiuefg" localSheetId="9" hidden="1">[6]sheet6!#REF!</definedName>
    <definedName name="_wiuefg" localSheetId="6" hidden="1">[6]sheet6!#REF!</definedName>
    <definedName name="_wiuefg" localSheetId="23" hidden="1">[6]sheet6!#REF!</definedName>
    <definedName name="_wiuefg" localSheetId="24" hidden="1">[6]sheet6!#REF!</definedName>
    <definedName name="_wiuefg" hidden="1">[6]sheet6!#REF!</definedName>
    <definedName name="_wohcb3" localSheetId="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ohcb3" localSheetId="7"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ohcb3" localSheetId="10"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ohcb3" localSheetId="13"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ohcb3" localSheetId="5"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ohcb3" localSheetId="11"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ohcb3" localSheetId="8"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ohcb3" localSheetId="1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ohcb3" localSheetId="21"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ohcb3" localSheetId="22"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ohcb3" localSheetId="3"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ohcb3" localSheetId="12"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ohcb3" localSheetId="9"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ohcb3" localSheetId="6"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ohcb3" localSheetId="23"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ohcb3" localSheetId="2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ohcb3"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_wqhv" localSheetId="4" hidden="1">{#N/A,#N/A,FALSE,"Model Assumptions"}</definedName>
    <definedName name="_wqhv" localSheetId="7" hidden="1">{#N/A,#N/A,FALSE,"Model Assumptions"}</definedName>
    <definedName name="_wqhv" localSheetId="10" hidden="1">{#N/A,#N/A,FALSE,"Model Assumptions"}</definedName>
    <definedName name="_wqhv" localSheetId="13" hidden="1">{#N/A,#N/A,FALSE,"Model Assumptions"}</definedName>
    <definedName name="_wqhv" localSheetId="5" hidden="1">{#N/A,#N/A,FALSE,"Model Assumptions"}</definedName>
    <definedName name="_wqhv" localSheetId="11" hidden="1">{#N/A,#N/A,FALSE,"Model Assumptions"}</definedName>
    <definedName name="_wqhv" localSheetId="8" hidden="1">{#N/A,#N/A,FALSE,"Model Assumptions"}</definedName>
    <definedName name="_wqhv" localSheetId="14" hidden="1">{#N/A,#N/A,FALSE,"Model Assumptions"}</definedName>
    <definedName name="_wqhv" localSheetId="21" hidden="1">{#N/A,#N/A,FALSE,"Model Assumptions"}</definedName>
    <definedName name="_wqhv" localSheetId="22" hidden="1">{#N/A,#N/A,FALSE,"Model Assumptions"}</definedName>
    <definedName name="_wqhv" localSheetId="3" hidden="1">{#N/A,#N/A,FALSE,"Model Assumptions"}</definedName>
    <definedName name="_wqhv" localSheetId="12" hidden="1">{#N/A,#N/A,FALSE,"Model Assumptions"}</definedName>
    <definedName name="_wqhv" localSheetId="9" hidden="1">{#N/A,#N/A,FALSE,"Model Assumptions"}</definedName>
    <definedName name="_wqhv" localSheetId="6" hidden="1">{#N/A,#N/A,FALSE,"Model Assumptions"}</definedName>
    <definedName name="_wqhv" localSheetId="23" hidden="1">{#N/A,#N/A,FALSE,"Model Assumptions"}</definedName>
    <definedName name="_wqhv" localSheetId="24" hidden="1">{#N/A,#N/A,FALSE,"Model Assumptions"}</definedName>
    <definedName name="_wqhv" hidden="1">{#N/A,#N/A,FALSE,"Model Assumptions"}</definedName>
    <definedName name="_wrfhriufh" localSheetId="4" hidden="1">{#N/A,#N/A,FALSE,"DCFCoverVersorgung";#N/A,#N/A,FALSE,"DCFOverviewVersorgung";#N/A,#N/A,FALSE,"PlanVersorgung";#N/A,#N/A,FALSE,"DCFVersorgung";#N/A,#N/A,FALSE,"ValueVersorgung";#N/A,#N/A,FALSE,"WaccVersorgung";#N/A,#N/A,FALSE,"WaccVersorgung";#N/A,#N/A,FALSE,"WaccCompVersorgung";#N/A,#N/A,FALSE,"MatrixVersorgung"}</definedName>
    <definedName name="_wrfhriufh" localSheetId="7" hidden="1">{#N/A,#N/A,FALSE,"DCFCoverVersorgung";#N/A,#N/A,FALSE,"DCFOverviewVersorgung";#N/A,#N/A,FALSE,"PlanVersorgung";#N/A,#N/A,FALSE,"DCFVersorgung";#N/A,#N/A,FALSE,"ValueVersorgung";#N/A,#N/A,FALSE,"WaccVersorgung";#N/A,#N/A,FALSE,"WaccVersorgung";#N/A,#N/A,FALSE,"WaccCompVersorgung";#N/A,#N/A,FALSE,"MatrixVersorgung"}</definedName>
    <definedName name="_wrfhriufh" localSheetId="10" hidden="1">{#N/A,#N/A,FALSE,"DCFCoverVersorgung";#N/A,#N/A,FALSE,"DCFOverviewVersorgung";#N/A,#N/A,FALSE,"PlanVersorgung";#N/A,#N/A,FALSE,"DCFVersorgung";#N/A,#N/A,FALSE,"ValueVersorgung";#N/A,#N/A,FALSE,"WaccVersorgung";#N/A,#N/A,FALSE,"WaccVersorgung";#N/A,#N/A,FALSE,"WaccCompVersorgung";#N/A,#N/A,FALSE,"MatrixVersorgung"}</definedName>
    <definedName name="_wrfhriufh" localSheetId="13" hidden="1">{#N/A,#N/A,FALSE,"DCFCoverVersorgung";#N/A,#N/A,FALSE,"DCFOverviewVersorgung";#N/A,#N/A,FALSE,"PlanVersorgung";#N/A,#N/A,FALSE,"DCFVersorgung";#N/A,#N/A,FALSE,"ValueVersorgung";#N/A,#N/A,FALSE,"WaccVersorgung";#N/A,#N/A,FALSE,"WaccVersorgung";#N/A,#N/A,FALSE,"WaccCompVersorgung";#N/A,#N/A,FALSE,"MatrixVersorgung"}</definedName>
    <definedName name="_wrfhriufh" localSheetId="5" hidden="1">{#N/A,#N/A,FALSE,"DCFCoverVersorgung";#N/A,#N/A,FALSE,"DCFOverviewVersorgung";#N/A,#N/A,FALSE,"PlanVersorgung";#N/A,#N/A,FALSE,"DCFVersorgung";#N/A,#N/A,FALSE,"ValueVersorgung";#N/A,#N/A,FALSE,"WaccVersorgung";#N/A,#N/A,FALSE,"WaccVersorgung";#N/A,#N/A,FALSE,"WaccCompVersorgung";#N/A,#N/A,FALSE,"MatrixVersorgung"}</definedName>
    <definedName name="_wrfhriufh" localSheetId="11" hidden="1">{#N/A,#N/A,FALSE,"DCFCoverVersorgung";#N/A,#N/A,FALSE,"DCFOverviewVersorgung";#N/A,#N/A,FALSE,"PlanVersorgung";#N/A,#N/A,FALSE,"DCFVersorgung";#N/A,#N/A,FALSE,"ValueVersorgung";#N/A,#N/A,FALSE,"WaccVersorgung";#N/A,#N/A,FALSE,"WaccVersorgung";#N/A,#N/A,FALSE,"WaccCompVersorgung";#N/A,#N/A,FALSE,"MatrixVersorgung"}</definedName>
    <definedName name="_wrfhriufh" localSheetId="8" hidden="1">{#N/A,#N/A,FALSE,"DCFCoverVersorgung";#N/A,#N/A,FALSE,"DCFOverviewVersorgung";#N/A,#N/A,FALSE,"PlanVersorgung";#N/A,#N/A,FALSE,"DCFVersorgung";#N/A,#N/A,FALSE,"ValueVersorgung";#N/A,#N/A,FALSE,"WaccVersorgung";#N/A,#N/A,FALSE,"WaccVersorgung";#N/A,#N/A,FALSE,"WaccCompVersorgung";#N/A,#N/A,FALSE,"MatrixVersorgung"}</definedName>
    <definedName name="_wrfhriufh" localSheetId="14" hidden="1">{#N/A,#N/A,FALSE,"DCFCoverVersorgung";#N/A,#N/A,FALSE,"DCFOverviewVersorgung";#N/A,#N/A,FALSE,"PlanVersorgung";#N/A,#N/A,FALSE,"DCFVersorgung";#N/A,#N/A,FALSE,"ValueVersorgung";#N/A,#N/A,FALSE,"WaccVersorgung";#N/A,#N/A,FALSE,"WaccVersorgung";#N/A,#N/A,FALSE,"WaccCompVersorgung";#N/A,#N/A,FALSE,"MatrixVersorgung"}</definedName>
    <definedName name="_wrfhriufh" localSheetId="21" hidden="1">{#N/A,#N/A,FALSE,"DCFCoverVersorgung";#N/A,#N/A,FALSE,"DCFOverviewVersorgung";#N/A,#N/A,FALSE,"PlanVersorgung";#N/A,#N/A,FALSE,"DCFVersorgung";#N/A,#N/A,FALSE,"ValueVersorgung";#N/A,#N/A,FALSE,"WaccVersorgung";#N/A,#N/A,FALSE,"WaccVersorgung";#N/A,#N/A,FALSE,"WaccCompVersorgung";#N/A,#N/A,FALSE,"MatrixVersorgung"}</definedName>
    <definedName name="_wrfhriufh" localSheetId="22" hidden="1">{#N/A,#N/A,FALSE,"DCFCoverVersorgung";#N/A,#N/A,FALSE,"DCFOverviewVersorgung";#N/A,#N/A,FALSE,"PlanVersorgung";#N/A,#N/A,FALSE,"DCFVersorgung";#N/A,#N/A,FALSE,"ValueVersorgung";#N/A,#N/A,FALSE,"WaccVersorgung";#N/A,#N/A,FALSE,"WaccVersorgung";#N/A,#N/A,FALSE,"WaccCompVersorgung";#N/A,#N/A,FALSE,"MatrixVersorgung"}</definedName>
    <definedName name="_wrfhriufh" localSheetId="3" hidden="1">{#N/A,#N/A,FALSE,"DCFCoverVersorgung";#N/A,#N/A,FALSE,"DCFOverviewVersorgung";#N/A,#N/A,FALSE,"PlanVersorgung";#N/A,#N/A,FALSE,"DCFVersorgung";#N/A,#N/A,FALSE,"ValueVersorgung";#N/A,#N/A,FALSE,"WaccVersorgung";#N/A,#N/A,FALSE,"WaccVersorgung";#N/A,#N/A,FALSE,"WaccCompVersorgung";#N/A,#N/A,FALSE,"MatrixVersorgung"}</definedName>
    <definedName name="_wrfhriufh" localSheetId="12" hidden="1">{#N/A,#N/A,FALSE,"DCFCoverVersorgung";#N/A,#N/A,FALSE,"DCFOverviewVersorgung";#N/A,#N/A,FALSE,"PlanVersorgung";#N/A,#N/A,FALSE,"DCFVersorgung";#N/A,#N/A,FALSE,"ValueVersorgung";#N/A,#N/A,FALSE,"WaccVersorgung";#N/A,#N/A,FALSE,"WaccVersorgung";#N/A,#N/A,FALSE,"WaccCompVersorgung";#N/A,#N/A,FALSE,"MatrixVersorgung"}</definedName>
    <definedName name="_wrfhriufh" localSheetId="9" hidden="1">{#N/A,#N/A,FALSE,"DCFCoverVersorgung";#N/A,#N/A,FALSE,"DCFOverviewVersorgung";#N/A,#N/A,FALSE,"PlanVersorgung";#N/A,#N/A,FALSE,"DCFVersorgung";#N/A,#N/A,FALSE,"ValueVersorgung";#N/A,#N/A,FALSE,"WaccVersorgung";#N/A,#N/A,FALSE,"WaccVersorgung";#N/A,#N/A,FALSE,"WaccCompVersorgung";#N/A,#N/A,FALSE,"MatrixVersorgung"}</definedName>
    <definedName name="_wrfhriufh" localSheetId="6" hidden="1">{#N/A,#N/A,FALSE,"DCFCoverVersorgung";#N/A,#N/A,FALSE,"DCFOverviewVersorgung";#N/A,#N/A,FALSE,"PlanVersorgung";#N/A,#N/A,FALSE,"DCFVersorgung";#N/A,#N/A,FALSE,"ValueVersorgung";#N/A,#N/A,FALSE,"WaccVersorgung";#N/A,#N/A,FALSE,"WaccVersorgung";#N/A,#N/A,FALSE,"WaccCompVersorgung";#N/A,#N/A,FALSE,"MatrixVersorgung"}</definedName>
    <definedName name="_wrfhriufh" localSheetId="23" hidden="1">{#N/A,#N/A,FALSE,"DCFCoverVersorgung";#N/A,#N/A,FALSE,"DCFOverviewVersorgung";#N/A,#N/A,FALSE,"PlanVersorgung";#N/A,#N/A,FALSE,"DCFVersorgung";#N/A,#N/A,FALSE,"ValueVersorgung";#N/A,#N/A,FALSE,"WaccVersorgung";#N/A,#N/A,FALSE,"WaccVersorgung";#N/A,#N/A,FALSE,"WaccCompVersorgung";#N/A,#N/A,FALSE,"MatrixVersorgung"}</definedName>
    <definedName name="_wrfhriufh" localSheetId="24" hidden="1">{#N/A,#N/A,FALSE,"DCFCoverVersorgung";#N/A,#N/A,FALSE,"DCFOverviewVersorgung";#N/A,#N/A,FALSE,"PlanVersorgung";#N/A,#N/A,FALSE,"DCFVersorgung";#N/A,#N/A,FALSE,"ValueVersorgung";#N/A,#N/A,FALSE,"WaccVersorgung";#N/A,#N/A,FALSE,"WaccVersorgung";#N/A,#N/A,FALSE,"WaccCompVersorgung";#N/A,#N/A,FALSE,"MatrixVersorgung"}</definedName>
    <definedName name="_wrfhriufh" hidden="1">{#N/A,#N/A,FALSE,"DCFCoverVersorgung";#N/A,#N/A,FALSE,"DCFOverviewVersorgung";#N/A,#N/A,FALSE,"PlanVersorgung";#N/A,#N/A,FALSE,"DCFVersorgung";#N/A,#N/A,FALSE,"ValueVersorgung";#N/A,#N/A,FALSE,"WaccVersorgung";#N/A,#N/A,FALSE,"WaccVersorgung";#N/A,#N/A,FALSE,"WaccCompVersorgung";#N/A,#N/A,FALSE,"MatrixVersorgung"}</definedName>
    <definedName name="_wuecb" localSheetId="4" hidden="1">{#N/A,#N/A,FALSE,"One Pager";#N/A,#N/A,FALSE,"Technical"}</definedName>
    <definedName name="_wuecb" localSheetId="7" hidden="1">{#N/A,#N/A,FALSE,"One Pager";#N/A,#N/A,FALSE,"Technical"}</definedName>
    <definedName name="_wuecb" localSheetId="10" hidden="1">{#N/A,#N/A,FALSE,"One Pager";#N/A,#N/A,FALSE,"Technical"}</definedName>
    <definedName name="_wuecb" localSheetId="13" hidden="1">{#N/A,#N/A,FALSE,"One Pager";#N/A,#N/A,FALSE,"Technical"}</definedName>
    <definedName name="_wuecb" localSheetId="5" hidden="1">{#N/A,#N/A,FALSE,"One Pager";#N/A,#N/A,FALSE,"Technical"}</definedName>
    <definedName name="_wuecb" localSheetId="11" hidden="1">{#N/A,#N/A,FALSE,"One Pager";#N/A,#N/A,FALSE,"Technical"}</definedName>
    <definedName name="_wuecb" localSheetId="8" hidden="1">{#N/A,#N/A,FALSE,"One Pager";#N/A,#N/A,FALSE,"Technical"}</definedName>
    <definedName name="_wuecb" localSheetId="14" hidden="1">{#N/A,#N/A,FALSE,"One Pager";#N/A,#N/A,FALSE,"Technical"}</definedName>
    <definedName name="_wuecb" localSheetId="21" hidden="1">{#N/A,#N/A,FALSE,"One Pager";#N/A,#N/A,FALSE,"Technical"}</definedName>
    <definedName name="_wuecb" localSheetId="22" hidden="1">{#N/A,#N/A,FALSE,"One Pager";#N/A,#N/A,FALSE,"Technical"}</definedName>
    <definedName name="_wuecb" localSheetId="3" hidden="1">{#N/A,#N/A,FALSE,"One Pager";#N/A,#N/A,FALSE,"Technical"}</definedName>
    <definedName name="_wuecb" localSheetId="12" hidden="1">{#N/A,#N/A,FALSE,"One Pager";#N/A,#N/A,FALSE,"Technical"}</definedName>
    <definedName name="_wuecb" localSheetId="9" hidden="1">{#N/A,#N/A,FALSE,"One Pager";#N/A,#N/A,FALSE,"Technical"}</definedName>
    <definedName name="_wuecb" localSheetId="6" hidden="1">{#N/A,#N/A,FALSE,"One Pager";#N/A,#N/A,FALSE,"Technical"}</definedName>
    <definedName name="_wuecb" localSheetId="23" hidden="1">{#N/A,#N/A,FALSE,"One Pager";#N/A,#N/A,FALSE,"Technical"}</definedName>
    <definedName name="_wuecb" localSheetId="24" hidden="1">{#N/A,#N/A,FALSE,"One Pager";#N/A,#N/A,FALSE,"Technical"}</definedName>
    <definedName name="_wuecb" hidden="1">{#N/A,#N/A,FALSE,"One Pager";#N/A,#N/A,FALSE,"Technical"}</definedName>
    <definedName name="_wvhu" localSheetId="4" hidden="1">{"financials",#N/A,FALSE,"BASIC";"interest",#N/A,FALSE,"BASIC";"leasing and financing",#N/A,FALSE,"BASIC";"returns back up",#N/A,FALSE,"BASIC"}</definedName>
    <definedName name="_wvhu" localSheetId="7" hidden="1">{"financials",#N/A,FALSE,"BASIC";"interest",#N/A,FALSE,"BASIC";"leasing and financing",#N/A,FALSE,"BASIC";"returns back up",#N/A,FALSE,"BASIC"}</definedName>
    <definedName name="_wvhu" localSheetId="10" hidden="1">{"financials",#N/A,FALSE,"BASIC";"interest",#N/A,FALSE,"BASIC";"leasing and financing",#N/A,FALSE,"BASIC";"returns back up",#N/A,FALSE,"BASIC"}</definedName>
    <definedName name="_wvhu" localSheetId="13" hidden="1">{"financials",#N/A,FALSE,"BASIC";"interest",#N/A,FALSE,"BASIC";"leasing and financing",#N/A,FALSE,"BASIC";"returns back up",#N/A,FALSE,"BASIC"}</definedName>
    <definedName name="_wvhu" localSheetId="5" hidden="1">{"financials",#N/A,FALSE,"BASIC";"interest",#N/A,FALSE,"BASIC";"leasing and financing",#N/A,FALSE,"BASIC";"returns back up",#N/A,FALSE,"BASIC"}</definedName>
    <definedName name="_wvhu" localSheetId="11" hidden="1">{"financials",#N/A,FALSE,"BASIC";"interest",#N/A,FALSE,"BASIC";"leasing and financing",#N/A,FALSE,"BASIC";"returns back up",#N/A,FALSE,"BASIC"}</definedName>
    <definedName name="_wvhu" localSheetId="8" hidden="1">{"financials",#N/A,FALSE,"BASIC";"interest",#N/A,FALSE,"BASIC";"leasing and financing",#N/A,FALSE,"BASIC";"returns back up",#N/A,FALSE,"BASIC"}</definedName>
    <definedName name="_wvhu" localSheetId="14" hidden="1">{"financials",#N/A,FALSE,"BASIC";"interest",#N/A,FALSE,"BASIC";"leasing and financing",#N/A,FALSE,"BASIC";"returns back up",#N/A,FALSE,"BASIC"}</definedName>
    <definedName name="_wvhu" localSheetId="21" hidden="1">{"financials",#N/A,FALSE,"BASIC";"interest",#N/A,FALSE,"BASIC";"leasing and financing",#N/A,FALSE,"BASIC";"returns back up",#N/A,FALSE,"BASIC"}</definedName>
    <definedName name="_wvhu" localSheetId="22" hidden="1">{"financials",#N/A,FALSE,"BASIC";"interest",#N/A,FALSE,"BASIC";"leasing and financing",#N/A,FALSE,"BASIC";"returns back up",#N/A,FALSE,"BASIC"}</definedName>
    <definedName name="_wvhu" localSheetId="3" hidden="1">{"financials",#N/A,FALSE,"BASIC";"interest",#N/A,FALSE,"BASIC";"leasing and financing",#N/A,FALSE,"BASIC";"returns back up",#N/A,FALSE,"BASIC"}</definedName>
    <definedName name="_wvhu" localSheetId="12" hidden="1">{"financials",#N/A,FALSE,"BASIC";"interest",#N/A,FALSE,"BASIC";"leasing and financing",#N/A,FALSE,"BASIC";"returns back up",#N/A,FALSE,"BASIC"}</definedName>
    <definedName name="_wvhu" localSheetId="9" hidden="1">{"financials",#N/A,FALSE,"BASIC";"interest",#N/A,FALSE,"BASIC";"leasing and financing",#N/A,FALSE,"BASIC";"returns back up",#N/A,FALSE,"BASIC"}</definedName>
    <definedName name="_wvhu" localSheetId="6" hidden="1">{"financials",#N/A,FALSE,"BASIC";"interest",#N/A,FALSE,"BASIC";"leasing and financing",#N/A,FALSE,"BASIC";"returns back up",#N/A,FALSE,"BASIC"}</definedName>
    <definedName name="_wvhu" localSheetId="23" hidden="1">{"financials",#N/A,FALSE,"BASIC";"interest",#N/A,FALSE,"BASIC";"leasing and financing",#N/A,FALSE,"BASIC";"returns back up",#N/A,FALSE,"BASIC"}</definedName>
    <definedName name="_wvhu" localSheetId="24" hidden="1">{"financials",#N/A,FALSE,"BASIC";"interest",#N/A,FALSE,"BASIC";"leasing and financing",#N/A,FALSE,"BASIC";"returns back up",#N/A,FALSE,"BASIC"}</definedName>
    <definedName name="_wvhu" hidden="1">{"financials",#N/A,FALSE,"BASIC";"interest",#N/A,FALSE,"BASIC";"leasing and financing",#N/A,FALSE,"BASIC";"returns back up",#N/A,FALSE,"BASIC"}</definedName>
    <definedName name="AA" localSheetId="4" hidden="1">{#N/A,#N/A,FALSE,"VARIATIONS";#N/A,#N/A,FALSE,"BUDGET";#N/A,#N/A,FALSE,"CIVIL QNTY VAR";#N/A,#N/A,FALSE,"SUMMARY";#N/A,#N/A,FALSE,"MATERIAL VAR"}</definedName>
    <definedName name="AA" localSheetId="7" hidden="1">{#N/A,#N/A,FALSE,"VARIATIONS";#N/A,#N/A,FALSE,"BUDGET";#N/A,#N/A,FALSE,"CIVIL QNTY VAR";#N/A,#N/A,FALSE,"SUMMARY";#N/A,#N/A,FALSE,"MATERIAL VAR"}</definedName>
    <definedName name="AA" localSheetId="10" hidden="1">{#N/A,#N/A,FALSE,"VARIATIONS";#N/A,#N/A,FALSE,"BUDGET";#N/A,#N/A,FALSE,"CIVIL QNTY VAR";#N/A,#N/A,FALSE,"SUMMARY";#N/A,#N/A,FALSE,"MATERIAL VAR"}</definedName>
    <definedName name="AA" localSheetId="13" hidden="1">{#N/A,#N/A,FALSE,"VARIATIONS";#N/A,#N/A,FALSE,"BUDGET";#N/A,#N/A,FALSE,"CIVIL QNTY VAR";#N/A,#N/A,FALSE,"SUMMARY";#N/A,#N/A,FALSE,"MATERIAL VAR"}</definedName>
    <definedName name="AA" localSheetId="5" hidden="1">{#N/A,#N/A,FALSE,"VARIATIONS";#N/A,#N/A,FALSE,"BUDGET";#N/A,#N/A,FALSE,"CIVIL QNTY VAR";#N/A,#N/A,FALSE,"SUMMARY";#N/A,#N/A,FALSE,"MATERIAL VAR"}</definedName>
    <definedName name="AA" localSheetId="11" hidden="1">{#N/A,#N/A,FALSE,"VARIATIONS";#N/A,#N/A,FALSE,"BUDGET";#N/A,#N/A,FALSE,"CIVIL QNTY VAR";#N/A,#N/A,FALSE,"SUMMARY";#N/A,#N/A,FALSE,"MATERIAL VAR"}</definedName>
    <definedName name="AA" localSheetId="8" hidden="1">{#N/A,#N/A,FALSE,"VARIATIONS";#N/A,#N/A,FALSE,"BUDGET";#N/A,#N/A,FALSE,"CIVIL QNTY VAR";#N/A,#N/A,FALSE,"SUMMARY";#N/A,#N/A,FALSE,"MATERIAL VAR"}</definedName>
    <definedName name="AA" localSheetId="14" hidden="1">{#N/A,#N/A,FALSE,"VARIATIONS";#N/A,#N/A,FALSE,"BUDGET";#N/A,#N/A,FALSE,"CIVIL QNTY VAR";#N/A,#N/A,FALSE,"SUMMARY";#N/A,#N/A,FALSE,"MATERIAL VAR"}</definedName>
    <definedName name="AA" localSheetId="21" hidden="1">{#N/A,#N/A,FALSE,"VARIATIONS";#N/A,#N/A,FALSE,"BUDGET";#N/A,#N/A,FALSE,"CIVIL QNTY VAR";#N/A,#N/A,FALSE,"SUMMARY";#N/A,#N/A,FALSE,"MATERIAL VAR"}</definedName>
    <definedName name="AA" localSheetId="22" hidden="1">{#N/A,#N/A,FALSE,"VARIATIONS";#N/A,#N/A,FALSE,"BUDGET";#N/A,#N/A,FALSE,"CIVIL QNTY VAR";#N/A,#N/A,FALSE,"SUMMARY";#N/A,#N/A,FALSE,"MATERIAL VAR"}</definedName>
    <definedName name="AA" localSheetId="3" hidden="1">{#N/A,#N/A,FALSE,"VARIATIONS";#N/A,#N/A,FALSE,"BUDGET";#N/A,#N/A,FALSE,"CIVIL QNTY VAR";#N/A,#N/A,FALSE,"SUMMARY";#N/A,#N/A,FALSE,"MATERIAL VAR"}</definedName>
    <definedName name="AA" localSheetId="12" hidden="1">{#N/A,#N/A,FALSE,"VARIATIONS";#N/A,#N/A,FALSE,"BUDGET";#N/A,#N/A,FALSE,"CIVIL QNTY VAR";#N/A,#N/A,FALSE,"SUMMARY";#N/A,#N/A,FALSE,"MATERIAL VAR"}</definedName>
    <definedName name="AA" localSheetId="9" hidden="1">{#N/A,#N/A,FALSE,"VARIATIONS";#N/A,#N/A,FALSE,"BUDGET";#N/A,#N/A,FALSE,"CIVIL QNTY VAR";#N/A,#N/A,FALSE,"SUMMARY";#N/A,#N/A,FALSE,"MATERIAL VAR"}</definedName>
    <definedName name="AA" localSheetId="6" hidden="1">{#N/A,#N/A,FALSE,"VARIATIONS";#N/A,#N/A,FALSE,"BUDGET";#N/A,#N/A,FALSE,"CIVIL QNTY VAR";#N/A,#N/A,FALSE,"SUMMARY";#N/A,#N/A,FALSE,"MATERIAL VAR"}</definedName>
    <definedName name="AA" localSheetId="23" hidden="1">{#N/A,#N/A,FALSE,"VARIATIONS";#N/A,#N/A,FALSE,"BUDGET";#N/A,#N/A,FALSE,"CIVIL QNTY VAR";#N/A,#N/A,FALSE,"SUMMARY";#N/A,#N/A,FALSE,"MATERIAL VAR"}</definedName>
    <definedName name="AA" localSheetId="24" hidden="1">{#N/A,#N/A,FALSE,"VARIATIONS";#N/A,#N/A,FALSE,"BUDGET";#N/A,#N/A,FALSE,"CIVIL QNTY VAR";#N/A,#N/A,FALSE,"SUMMARY";#N/A,#N/A,FALSE,"MATERIAL VAR"}</definedName>
    <definedName name="AA" hidden="1">{#N/A,#N/A,FALSE,"VARIATIONS";#N/A,#N/A,FALSE,"BUDGET";#N/A,#N/A,FALSE,"CIVIL QNTY VAR";#N/A,#N/A,FALSE,"SUMMARY";#N/A,#N/A,FALSE,"MATERIAL VAR"}</definedName>
    <definedName name="aaa" localSheetId="4" hidden="1">{#N/A,#N/A,FALSE,"Balance Sheets";#N/A,#N/A,FALSE,"96 Conservative";#N/A,#N/A,FALSE,"96 Possible"}</definedName>
    <definedName name="aaa" localSheetId="7" hidden="1">{#N/A,#N/A,FALSE,"Balance Sheets";#N/A,#N/A,FALSE,"96 Conservative";#N/A,#N/A,FALSE,"96 Possible"}</definedName>
    <definedName name="aaa" localSheetId="10" hidden="1">{#N/A,#N/A,FALSE,"Balance Sheets";#N/A,#N/A,FALSE,"96 Conservative";#N/A,#N/A,FALSE,"96 Possible"}</definedName>
    <definedName name="aaa" localSheetId="13" hidden="1">{#N/A,#N/A,FALSE,"Balance Sheets";#N/A,#N/A,FALSE,"96 Conservative";#N/A,#N/A,FALSE,"96 Possible"}</definedName>
    <definedName name="aaa" localSheetId="5" hidden="1">{#N/A,#N/A,FALSE,"Balance Sheets";#N/A,#N/A,FALSE,"96 Conservative";#N/A,#N/A,FALSE,"96 Possible"}</definedName>
    <definedName name="aaa" localSheetId="11" hidden="1">{#N/A,#N/A,FALSE,"Balance Sheets";#N/A,#N/A,FALSE,"96 Conservative";#N/A,#N/A,FALSE,"96 Possible"}</definedName>
    <definedName name="aaa" localSheetId="8" hidden="1">{#N/A,#N/A,FALSE,"Balance Sheets";#N/A,#N/A,FALSE,"96 Conservative";#N/A,#N/A,FALSE,"96 Possible"}</definedName>
    <definedName name="aaa" localSheetId="14" hidden="1">{#N/A,#N/A,FALSE,"Balance Sheets";#N/A,#N/A,FALSE,"96 Conservative";#N/A,#N/A,FALSE,"96 Possible"}</definedName>
    <definedName name="aaa" localSheetId="21" hidden="1">{#N/A,#N/A,FALSE,"Balance Sheets";#N/A,#N/A,FALSE,"96 Conservative";#N/A,#N/A,FALSE,"96 Possible"}</definedName>
    <definedName name="aaa" localSheetId="22" hidden="1">{#N/A,#N/A,FALSE,"Balance Sheets";#N/A,#N/A,FALSE,"96 Conservative";#N/A,#N/A,FALSE,"96 Possible"}</definedName>
    <definedName name="aaa" localSheetId="3" hidden="1">{#N/A,#N/A,FALSE,"Balance Sheets";#N/A,#N/A,FALSE,"96 Conservative";#N/A,#N/A,FALSE,"96 Possible"}</definedName>
    <definedName name="aaa" localSheetId="12" hidden="1">{#N/A,#N/A,FALSE,"Balance Sheets";#N/A,#N/A,FALSE,"96 Conservative";#N/A,#N/A,FALSE,"96 Possible"}</definedName>
    <definedName name="aaa" localSheetId="9" hidden="1">{#N/A,#N/A,FALSE,"Balance Sheets";#N/A,#N/A,FALSE,"96 Conservative";#N/A,#N/A,FALSE,"96 Possible"}</definedName>
    <definedName name="aaa" localSheetId="6" hidden="1">{#N/A,#N/A,FALSE,"Balance Sheets";#N/A,#N/A,FALSE,"96 Conservative";#N/A,#N/A,FALSE,"96 Possible"}</definedName>
    <definedName name="aaa" localSheetId="23" hidden="1">{#N/A,#N/A,FALSE,"Balance Sheets";#N/A,#N/A,FALSE,"96 Conservative";#N/A,#N/A,FALSE,"96 Possible"}</definedName>
    <definedName name="aaa" localSheetId="24" hidden="1">{#N/A,#N/A,FALSE,"Balance Sheets";#N/A,#N/A,FALSE,"96 Conservative";#N/A,#N/A,FALSE,"96 Possible"}</definedName>
    <definedName name="aaa" hidden="1">{#N/A,#N/A,FALSE,"Balance Sheets";#N/A,#N/A,FALSE,"96 Conservative";#N/A,#N/A,FALSE,"96 Possible"}</definedName>
    <definedName name="aaaa" localSheetId="4" hidden="1">{#N/A,#N/A,FALSE,"VARIATIONS";#N/A,#N/A,FALSE,"BUDGET";#N/A,#N/A,FALSE,"CIVIL QNTY VAR";#N/A,#N/A,FALSE,"SUMMARY";#N/A,#N/A,FALSE,"MATERIAL VAR"}</definedName>
    <definedName name="aaaa" localSheetId="7" hidden="1">{#N/A,#N/A,FALSE,"VARIATIONS";#N/A,#N/A,FALSE,"BUDGET";#N/A,#N/A,FALSE,"CIVIL QNTY VAR";#N/A,#N/A,FALSE,"SUMMARY";#N/A,#N/A,FALSE,"MATERIAL VAR"}</definedName>
    <definedName name="aaaa" localSheetId="10" hidden="1">{#N/A,#N/A,FALSE,"VARIATIONS";#N/A,#N/A,FALSE,"BUDGET";#N/A,#N/A,FALSE,"CIVIL QNTY VAR";#N/A,#N/A,FALSE,"SUMMARY";#N/A,#N/A,FALSE,"MATERIAL VAR"}</definedName>
    <definedName name="aaaa" localSheetId="13" hidden="1">{#N/A,#N/A,FALSE,"VARIATIONS";#N/A,#N/A,FALSE,"BUDGET";#N/A,#N/A,FALSE,"CIVIL QNTY VAR";#N/A,#N/A,FALSE,"SUMMARY";#N/A,#N/A,FALSE,"MATERIAL VAR"}</definedName>
    <definedName name="aaaa" localSheetId="5" hidden="1">{#N/A,#N/A,FALSE,"VARIATIONS";#N/A,#N/A,FALSE,"BUDGET";#N/A,#N/A,FALSE,"CIVIL QNTY VAR";#N/A,#N/A,FALSE,"SUMMARY";#N/A,#N/A,FALSE,"MATERIAL VAR"}</definedName>
    <definedName name="aaaa" localSheetId="11" hidden="1">{#N/A,#N/A,FALSE,"VARIATIONS";#N/A,#N/A,FALSE,"BUDGET";#N/A,#N/A,FALSE,"CIVIL QNTY VAR";#N/A,#N/A,FALSE,"SUMMARY";#N/A,#N/A,FALSE,"MATERIAL VAR"}</definedName>
    <definedName name="aaaa" localSheetId="8" hidden="1">{#N/A,#N/A,FALSE,"VARIATIONS";#N/A,#N/A,FALSE,"BUDGET";#N/A,#N/A,FALSE,"CIVIL QNTY VAR";#N/A,#N/A,FALSE,"SUMMARY";#N/A,#N/A,FALSE,"MATERIAL VAR"}</definedName>
    <definedName name="aaaa" localSheetId="14" hidden="1">{#N/A,#N/A,FALSE,"VARIATIONS";#N/A,#N/A,FALSE,"BUDGET";#N/A,#N/A,FALSE,"CIVIL QNTY VAR";#N/A,#N/A,FALSE,"SUMMARY";#N/A,#N/A,FALSE,"MATERIAL VAR"}</definedName>
    <definedName name="aaaa" localSheetId="21" hidden="1">{#N/A,#N/A,FALSE,"VARIATIONS";#N/A,#N/A,FALSE,"BUDGET";#N/A,#N/A,FALSE,"CIVIL QNTY VAR";#N/A,#N/A,FALSE,"SUMMARY";#N/A,#N/A,FALSE,"MATERIAL VAR"}</definedName>
    <definedName name="aaaa" localSheetId="22" hidden="1">{#N/A,#N/A,FALSE,"VARIATIONS";#N/A,#N/A,FALSE,"BUDGET";#N/A,#N/A,FALSE,"CIVIL QNTY VAR";#N/A,#N/A,FALSE,"SUMMARY";#N/A,#N/A,FALSE,"MATERIAL VAR"}</definedName>
    <definedName name="aaaa" localSheetId="3" hidden="1">{#N/A,#N/A,FALSE,"VARIATIONS";#N/A,#N/A,FALSE,"BUDGET";#N/A,#N/A,FALSE,"CIVIL QNTY VAR";#N/A,#N/A,FALSE,"SUMMARY";#N/A,#N/A,FALSE,"MATERIAL VAR"}</definedName>
    <definedName name="aaaa" localSheetId="12" hidden="1">{#N/A,#N/A,FALSE,"VARIATIONS";#N/A,#N/A,FALSE,"BUDGET";#N/A,#N/A,FALSE,"CIVIL QNTY VAR";#N/A,#N/A,FALSE,"SUMMARY";#N/A,#N/A,FALSE,"MATERIAL VAR"}</definedName>
    <definedName name="aaaa" localSheetId="9" hidden="1">{#N/A,#N/A,FALSE,"VARIATIONS";#N/A,#N/A,FALSE,"BUDGET";#N/A,#N/A,FALSE,"CIVIL QNTY VAR";#N/A,#N/A,FALSE,"SUMMARY";#N/A,#N/A,FALSE,"MATERIAL VAR"}</definedName>
    <definedName name="aaaa" localSheetId="6" hidden="1">{#N/A,#N/A,FALSE,"VARIATIONS";#N/A,#N/A,FALSE,"BUDGET";#N/A,#N/A,FALSE,"CIVIL QNTY VAR";#N/A,#N/A,FALSE,"SUMMARY";#N/A,#N/A,FALSE,"MATERIAL VAR"}</definedName>
    <definedName name="aaaa" localSheetId="23" hidden="1">{#N/A,#N/A,FALSE,"VARIATIONS";#N/A,#N/A,FALSE,"BUDGET";#N/A,#N/A,FALSE,"CIVIL QNTY VAR";#N/A,#N/A,FALSE,"SUMMARY";#N/A,#N/A,FALSE,"MATERIAL VAR"}</definedName>
    <definedName name="aaaa" localSheetId="24" hidden="1">{#N/A,#N/A,FALSE,"VARIATIONS";#N/A,#N/A,FALSE,"BUDGET";#N/A,#N/A,FALSE,"CIVIL QNTY VAR";#N/A,#N/A,FALSE,"SUMMARY";#N/A,#N/A,FALSE,"MATERIAL VAR"}</definedName>
    <definedName name="aaaa" hidden="1">{#N/A,#N/A,FALSE,"VARIATIONS";#N/A,#N/A,FALSE,"BUDGET";#N/A,#N/A,FALSE,"CIVIL QNTY VAR";#N/A,#N/A,FALSE,"SUMMARY";#N/A,#N/A,FALSE,"MATERIAL VAR"}</definedName>
    <definedName name="aaaaaaaa" localSheetId="4" hidden="1">#REF!</definedName>
    <definedName name="aaaaaaaa" localSheetId="7" hidden="1">#REF!</definedName>
    <definedName name="aaaaaaaa" localSheetId="10" hidden="1">#REF!</definedName>
    <definedName name="aaaaaaaa" localSheetId="13" hidden="1">#REF!</definedName>
    <definedName name="aaaaaaaa" localSheetId="19" hidden="1">#REF!</definedName>
    <definedName name="aaaaaaaa" localSheetId="5" hidden="1">#REF!</definedName>
    <definedName name="aaaaaaaa" localSheetId="11" hidden="1">#REF!</definedName>
    <definedName name="aaaaaaaa" localSheetId="8" hidden="1">#REF!</definedName>
    <definedName name="aaaaaaaa" localSheetId="14" hidden="1">#REF!</definedName>
    <definedName name="aaaaaaaa" localSheetId="20" hidden="1">#REF!</definedName>
    <definedName name="aaaaaaaa" localSheetId="21" hidden="1">#REF!</definedName>
    <definedName name="aaaaaaaa" localSheetId="22" hidden="1">#REF!</definedName>
    <definedName name="aaaaaaaa" localSheetId="3" hidden="1">#REF!</definedName>
    <definedName name="aaaaaaaa" localSheetId="12" hidden="1">#REF!</definedName>
    <definedName name="aaaaaaaa" localSheetId="18" hidden="1">#REF!</definedName>
    <definedName name="aaaaaaaa" localSheetId="9" hidden="1">#REF!</definedName>
    <definedName name="aaaaaaaa" localSheetId="6" hidden="1">#REF!</definedName>
    <definedName name="aaaaaaaa" localSheetId="23" hidden="1">#REF!</definedName>
    <definedName name="aaaaaaaa" localSheetId="24" hidden="1">#REF!</definedName>
    <definedName name="aaaaaaaa" hidden="1">#REF!</definedName>
    <definedName name="AB" localSheetId="4" hidden="1">{#N/A,#N/A,FALSE,"VARIATIONS";#N/A,#N/A,FALSE,"BUDGET";#N/A,#N/A,FALSE,"CIVIL QNTY VAR";#N/A,#N/A,FALSE,"SUMMARY";#N/A,#N/A,FALSE,"MATERIAL VAR"}</definedName>
    <definedName name="AB" localSheetId="7" hidden="1">{#N/A,#N/A,FALSE,"VARIATIONS";#N/A,#N/A,FALSE,"BUDGET";#N/A,#N/A,FALSE,"CIVIL QNTY VAR";#N/A,#N/A,FALSE,"SUMMARY";#N/A,#N/A,FALSE,"MATERIAL VAR"}</definedName>
    <definedName name="AB" localSheetId="10" hidden="1">{#N/A,#N/A,FALSE,"VARIATIONS";#N/A,#N/A,FALSE,"BUDGET";#N/A,#N/A,FALSE,"CIVIL QNTY VAR";#N/A,#N/A,FALSE,"SUMMARY";#N/A,#N/A,FALSE,"MATERIAL VAR"}</definedName>
    <definedName name="AB" localSheetId="13" hidden="1">{#N/A,#N/A,FALSE,"VARIATIONS";#N/A,#N/A,FALSE,"BUDGET";#N/A,#N/A,FALSE,"CIVIL QNTY VAR";#N/A,#N/A,FALSE,"SUMMARY";#N/A,#N/A,FALSE,"MATERIAL VAR"}</definedName>
    <definedName name="AB" localSheetId="5" hidden="1">{#N/A,#N/A,FALSE,"VARIATIONS";#N/A,#N/A,FALSE,"BUDGET";#N/A,#N/A,FALSE,"CIVIL QNTY VAR";#N/A,#N/A,FALSE,"SUMMARY";#N/A,#N/A,FALSE,"MATERIAL VAR"}</definedName>
    <definedName name="AB" localSheetId="11" hidden="1">{#N/A,#N/A,FALSE,"VARIATIONS";#N/A,#N/A,FALSE,"BUDGET";#N/A,#N/A,FALSE,"CIVIL QNTY VAR";#N/A,#N/A,FALSE,"SUMMARY";#N/A,#N/A,FALSE,"MATERIAL VAR"}</definedName>
    <definedName name="AB" localSheetId="8" hidden="1">{#N/A,#N/A,FALSE,"VARIATIONS";#N/A,#N/A,FALSE,"BUDGET";#N/A,#N/A,FALSE,"CIVIL QNTY VAR";#N/A,#N/A,FALSE,"SUMMARY";#N/A,#N/A,FALSE,"MATERIAL VAR"}</definedName>
    <definedName name="AB" localSheetId="14" hidden="1">{#N/A,#N/A,FALSE,"VARIATIONS";#N/A,#N/A,FALSE,"BUDGET";#N/A,#N/A,FALSE,"CIVIL QNTY VAR";#N/A,#N/A,FALSE,"SUMMARY";#N/A,#N/A,FALSE,"MATERIAL VAR"}</definedName>
    <definedName name="AB" localSheetId="21" hidden="1">{#N/A,#N/A,FALSE,"VARIATIONS";#N/A,#N/A,FALSE,"BUDGET";#N/A,#N/A,FALSE,"CIVIL QNTY VAR";#N/A,#N/A,FALSE,"SUMMARY";#N/A,#N/A,FALSE,"MATERIAL VAR"}</definedName>
    <definedName name="AB" localSheetId="22" hidden="1">{#N/A,#N/A,FALSE,"VARIATIONS";#N/A,#N/A,FALSE,"BUDGET";#N/A,#N/A,FALSE,"CIVIL QNTY VAR";#N/A,#N/A,FALSE,"SUMMARY";#N/A,#N/A,FALSE,"MATERIAL VAR"}</definedName>
    <definedName name="AB" localSheetId="3" hidden="1">{#N/A,#N/A,FALSE,"VARIATIONS";#N/A,#N/A,FALSE,"BUDGET";#N/A,#N/A,FALSE,"CIVIL QNTY VAR";#N/A,#N/A,FALSE,"SUMMARY";#N/A,#N/A,FALSE,"MATERIAL VAR"}</definedName>
    <definedName name="AB" localSheetId="12" hidden="1">{#N/A,#N/A,FALSE,"VARIATIONS";#N/A,#N/A,FALSE,"BUDGET";#N/A,#N/A,FALSE,"CIVIL QNTY VAR";#N/A,#N/A,FALSE,"SUMMARY";#N/A,#N/A,FALSE,"MATERIAL VAR"}</definedName>
    <definedName name="AB" localSheetId="9" hidden="1">{#N/A,#N/A,FALSE,"VARIATIONS";#N/A,#N/A,FALSE,"BUDGET";#N/A,#N/A,FALSE,"CIVIL QNTY VAR";#N/A,#N/A,FALSE,"SUMMARY";#N/A,#N/A,FALSE,"MATERIAL VAR"}</definedName>
    <definedName name="AB" localSheetId="6" hidden="1">{#N/A,#N/A,FALSE,"VARIATIONS";#N/A,#N/A,FALSE,"BUDGET";#N/A,#N/A,FALSE,"CIVIL QNTY VAR";#N/A,#N/A,FALSE,"SUMMARY";#N/A,#N/A,FALSE,"MATERIAL VAR"}</definedName>
    <definedName name="AB" localSheetId="23" hidden="1">{#N/A,#N/A,FALSE,"VARIATIONS";#N/A,#N/A,FALSE,"BUDGET";#N/A,#N/A,FALSE,"CIVIL QNTY VAR";#N/A,#N/A,FALSE,"SUMMARY";#N/A,#N/A,FALSE,"MATERIAL VAR"}</definedName>
    <definedName name="AB" localSheetId="24" hidden="1">{#N/A,#N/A,FALSE,"VARIATIONS";#N/A,#N/A,FALSE,"BUDGET";#N/A,#N/A,FALSE,"CIVIL QNTY VAR";#N/A,#N/A,FALSE,"SUMMARY";#N/A,#N/A,FALSE,"MATERIAL VAR"}</definedName>
    <definedName name="AB" hidden="1">{#N/A,#N/A,FALSE,"VARIATIONS";#N/A,#N/A,FALSE,"BUDGET";#N/A,#N/A,FALSE,"CIVIL QNTY VAR";#N/A,#N/A,FALSE,"SUMMARY";#N/A,#N/A,FALSE,"MATERIAL VAR"}</definedName>
    <definedName name="ABC" localSheetId="4" hidden="1">{#N/A,#N/A,FALSE,"VARIATIONS";#N/A,#N/A,FALSE,"BUDGET";#N/A,#N/A,FALSE,"CIVIL QNTY VAR";#N/A,#N/A,FALSE,"SUMMARY";#N/A,#N/A,FALSE,"MATERIAL VAR"}</definedName>
    <definedName name="ABC" localSheetId="7" hidden="1">{#N/A,#N/A,FALSE,"VARIATIONS";#N/A,#N/A,FALSE,"BUDGET";#N/A,#N/A,FALSE,"CIVIL QNTY VAR";#N/A,#N/A,FALSE,"SUMMARY";#N/A,#N/A,FALSE,"MATERIAL VAR"}</definedName>
    <definedName name="ABC" localSheetId="10" hidden="1">{#N/A,#N/A,FALSE,"VARIATIONS";#N/A,#N/A,FALSE,"BUDGET";#N/A,#N/A,FALSE,"CIVIL QNTY VAR";#N/A,#N/A,FALSE,"SUMMARY";#N/A,#N/A,FALSE,"MATERIAL VAR"}</definedName>
    <definedName name="ABC" localSheetId="13" hidden="1">{#N/A,#N/A,FALSE,"VARIATIONS";#N/A,#N/A,FALSE,"BUDGET";#N/A,#N/A,FALSE,"CIVIL QNTY VAR";#N/A,#N/A,FALSE,"SUMMARY";#N/A,#N/A,FALSE,"MATERIAL VAR"}</definedName>
    <definedName name="ABC" localSheetId="5" hidden="1">{#N/A,#N/A,FALSE,"VARIATIONS";#N/A,#N/A,FALSE,"BUDGET";#N/A,#N/A,FALSE,"CIVIL QNTY VAR";#N/A,#N/A,FALSE,"SUMMARY";#N/A,#N/A,FALSE,"MATERIAL VAR"}</definedName>
    <definedName name="ABC" localSheetId="11" hidden="1">{#N/A,#N/A,FALSE,"VARIATIONS";#N/A,#N/A,FALSE,"BUDGET";#N/A,#N/A,FALSE,"CIVIL QNTY VAR";#N/A,#N/A,FALSE,"SUMMARY";#N/A,#N/A,FALSE,"MATERIAL VAR"}</definedName>
    <definedName name="ABC" localSheetId="8" hidden="1">{#N/A,#N/A,FALSE,"VARIATIONS";#N/A,#N/A,FALSE,"BUDGET";#N/A,#N/A,FALSE,"CIVIL QNTY VAR";#N/A,#N/A,FALSE,"SUMMARY";#N/A,#N/A,FALSE,"MATERIAL VAR"}</definedName>
    <definedName name="ABC" localSheetId="14" hidden="1">{#N/A,#N/A,FALSE,"VARIATIONS";#N/A,#N/A,FALSE,"BUDGET";#N/A,#N/A,FALSE,"CIVIL QNTY VAR";#N/A,#N/A,FALSE,"SUMMARY";#N/A,#N/A,FALSE,"MATERIAL VAR"}</definedName>
    <definedName name="ABC" localSheetId="21" hidden="1">{#N/A,#N/A,FALSE,"VARIATIONS";#N/A,#N/A,FALSE,"BUDGET";#N/A,#N/A,FALSE,"CIVIL QNTY VAR";#N/A,#N/A,FALSE,"SUMMARY";#N/A,#N/A,FALSE,"MATERIAL VAR"}</definedName>
    <definedName name="ABC" localSheetId="22" hidden="1">{#N/A,#N/A,FALSE,"VARIATIONS";#N/A,#N/A,FALSE,"BUDGET";#N/A,#N/A,FALSE,"CIVIL QNTY VAR";#N/A,#N/A,FALSE,"SUMMARY";#N/A,#N/A,FALSE,"MATERIAL VAR"}</definedName>
    <definedName name="ABC" localSheetId="3" hidden="1">{#N/A,#N/A,FALSE,"VARIATIONS";#N/A,#N/A,FALSE,"BUDGET";#N/A,#N/A,FALSE,"CIVIL QNTY VAR";#N/A,#N/A,FALSE,"SUMMARY";#N/A,#N/A,FALSE,"MATERIAL VAR"}</definedName>
    <definedName name="ABC" localSheetId="12" hidden="1">{#N/A,#N/A,FALSE,"VARIATIONS";#N/A,#N/A,FALSE,"BUDGET";#N/A,#N/A,FALSE,"CIVIL QNTY VAR";#N/A,#N/A,FALSE,"SUMMARY";#N/A,#N/A,FALSE,"MATERIAL VAR"}</definedName>
    <definedName name="ABC" localSheetId="9" hidden="1">{#N/A,#N/A,FALSE,"VARIATIONS";#N/A,#N/A,FALSE,"BUDGET";#N/A,#N/A,FALSE,"CIVIL QNTY VAR";#N/A,#N/A,FALSE,"SUMMARY";#N/A,#N/A,FALSE,"MATERIAL VAR"}</definedName>
    <definedName name="ABC" localSheetId="6" hidden="1">{#N/A,#N/A,FALSE,"VARIATIONS";#N/A,#N/A,FALSE,"BUDGET";#N/A,#N/A,FALSE,"CIVIL QNTY VAR";#N/A,#N/A,FALSE,"SUMMARY";#N/A,#N/A,FALSE,"MATERIAL VAR"}</definedName>
    <definedName name="ABC" localSheetId="23" hidden="1">{#N/A,#N/A,FALSE,"VARIATIONS";#N/A,#N/A,FALSE,"BUDGET";#N/A,#N/A,FALSE,"CIVIL QNTY VAR";#N/A,#N/A,FALSE,"SUMMARY";#N/A,#N/A,FALSE,"MATERIAL VAR"}</definedName>
    <definedName name="ABC" localSheetId="24" hidden="1">{#N/A,#N/A,FALSE,"VARIATIONS";#N/A,#N/A,FALSE,"BUDGET";#N/A,#N/A,FALSE,"CIVIL QNTY VAR";#N/A,#N/A,FALSE,"SUMMARY";#N/A,#N/A,FALSE,"MATERIAL VAR"}</definedName>
    <definedName name="ABC" hidden="1">{#N/A,#N/A,FALSE,"VARIATIONS";#N/A,#N/A,FALSE,"BUDGET";#N/A,#N/A,FALSE,"CIVIL QNTY VAR";#N/A,#N/A,FALSE,"SUMMARY";#N/A,#N/A,FALSE,"MATERIAL VAR"}</definedName>
    <definedName name="abcde" localSheetId="4" hidden="1">{#N/A,#N/A,FALSE,"VARIATIONS";#N/A,#N/A,FALSE,"BUDGET";#N/A,#N/A,FALSE,"CIVIL QNTY VAR";#N/A,#N/A,FALSE,"SUMMARY";#N/A,#N/A,FALSE,"MATERIAL VAR"}</definedName>
    <definedName name="abcde" localSheetId="7" hidden="1">{#N/A,#N/A,FALSE,"VARIATIONS";#N/A,#N/A,FALSE,"BUDGET";#N/A,#N/A,FALSE,"CIVIL QNTY VAR";#N/A,#N/A,FALSE,"SUMMARY";#N/A,#N/A,FALSE,"MATERIAL VAR"}</definedName>
    <definedName name="abcde" localSheetId="10" hidden="1">{#N/A,#N/A,FALSE,"VARIATIONS";#N/A,#N/A,FALSE,"BUDGET";#N/A,#N/A,FALSE,"CIVIL QNTY VAR";#N/A,#N/A,FALSE,"SUMMARY";#N/A,#N/A,FALSE,"MATERIAL VAR"}</definedName>
    <definedName name="abcde" localSheetId="13" hidden="1">{#N/A,#N/A,FALSE,"VARIATIONS";#N/A,#N/A,FALSE,"BUDGET";#N/A,#N/A,FALSE,"CIVIL QNTY VAR";#N/A,#N/A,FALSE,"SUMMARY";#N/A,#N/A,FALSE,"MATERIAL VAR"}</definedName>
    <definedName name="abcde" localSheetId="5" hidden="1">{#N/A,#N/A,FALSE,"VARIATIONS";#N/A,#N/A,FALSE,"BUDGET";#N/A,#N/A,FALSE,"CIVIL QNTY VAR";#N/A,#N/A,FALSE,"SUMMARY";#N/A,#N/A,FALSE,"MATERIAL VAR"}</definedName>
    <definedName name="abcde" localSheetId="11" hidden="1">{#N/A,#N/A,FALSE,"VARIATIONS";#N/A,#N/A,FALSE,"BUDGET";#N/A,#N/A,FALSE,"CIVIL QNTY VAR";#N/A,#N/A,FALSE,"SUMMARY";#N/A,#N/A,FALSE,"MATERIAL VAR"}</definedName>
    <definedName name="abcde" localSheetId="8" hidden="1">{#N/A,#N/A,FALSE,"VARIATIONS";#N/A,#N/A,FALSE,"BUDGET";#N/A,#N/A,FALSE,"CIVIL QNTY VAR";#N/A,#N/A,FALSE,"SUMMARY";#N/A,#N/A,FALSE,"MATERIAL VAR"}</definedName>
    <definedName name="abcde" localSheetId="14" hidden="1">{#N/A,#N/A,FALSE,"VARIATIONS";#N/A,#N/A,FALSE,"BUDGET";#N/A,#N/A,FALSE,"CIVIL QNTY VAR";#N/A,#N/A,FALSE,"SUMMARY";#N/A,#N/A,FALSE,"MATERIAL VAR"}</definedName>
    <definedName name="abcde" localSheetId="21" hidden="1">{#N/A,#N/A,FALSE,"VARIATIONS";#N/A,#N/A,FALSE,"BUDGET";#N/A,#N/A,FALSE,"CIVIL QNTY VAR";#N/A,#N/A,FALSE,"SUMMARY";#N/A,#N/A,FALSE,"MATERIAL VAR"}</definedName>
    <definedName name="abcde" localSheetId="22" hidden="1">{#N/A,#N/A,FALSE,"VARIATIONS";#N/A,#N/A,FALSE,"BUDGET";#N/A,#N/A,FALSE,"CIVIL QNTY VAR";#N/A,#N/A,FALSE,"SUMMARY";#N/A,#N/A,FALSE,"MATERIAL VAR"}</definedName>
    <definedName name="abcde" localSheetId="3" hidden="1">{#N/A,#N/A,FALSE,"VARIATIONS";#N/A,#N/A,FALSE,"BUDGET";#N/A,#N/A,FALSE,"CIVIL QNTY VAR";#N/A,#N/A,FALSE,"SUMMARY";#N/A,#N/A,FALSE,"MATERIAL VAR"}</definedName>
    <definedName name="abcde" localSheetId="12" hidden="1">{#N/A,#N/A,FALSE,"VARIATIONS";#N/A,#N/A,FALSE,"BUDGET";#N/A,#N/A,FALSE,"CIVIL QNTY VAR";#N/A,#N/A,FALSE,"SUMMARY";#N/A,#N/A,FALSE,"MATERIAL VAR"}</definedName>
    <definedName name="abcde" localSheetId="9" hidden="1">{#N/A,#N/A,FALSE,"VARIATIONS";#N/A,#N/A,FALSE,"BUDGET";#N/A,#N/A,FALSE,"CIVIL QNTY VAR";#N/A,#N/A,FALSE,"SUMMARY";#N/A,#N/A,FALSE,"MATERIAL VAR"}</definedName>
    <definedName name="abcde" localSheetId="6" hidden="1">{#N/A,#N/A,FALSE,"VARIATIONS";#N/A,#N/A,FALSE,"BUDGET";#N/A,#N/A,FALSE,"CIVIL QNTY VAR";#N/A,#N/A,FALSE,"SUMMARY";#N/A,#N/A,FALSE,"MATERIAL VAR"}</definedName>
    <definedName name="abcde" localSheetId="23" hidden="1">{#N/A,#N/A,FALSE,"VARIATIONS";#N/A,#N/A,FALSE,"BUDGET";#N/A,#N/A,FALSE,"CIVIL QNTY VAR";#N/A,#N/A,FALSE,"SUMMARY";#N/A,#N/A,FALSE,"MATERIAL VAR"}</definedName>
    <definedName name="abcde" localSheetId="24" hidden="1">{#N/A,#N/A,FALSE,"VARIATIONS";#N/A,#N/A,FALSE,"BUDGET";#N/A,#N/A,FALSE,"CIVIL QNTY VAR";#N/A,#N/A,FALSE,"SUMMARY";#N/A,#N/A,FALSE,"MATERIAL VAR"}</definedName>
    <definedName name="abcde" hidden="1">{#N/A,#N/A,FALSE,"VARIATIONS";#N/A,#N/A,FALSE,"BUDGET";#N/A,#N/A,FALSE,"CIVIL QNTY VAR";#N/A,#N/A,FALSE,"SUMMARY";#N/A,#N/A,FALSE,"MATERIAL VAR"}</definedName>
    <definedName name="Abs" localSheetId="4" hidden="1">#REF!</definedName>
    <definedName name="Abs" localSheetId="7" hidden="1">#REF!</definedName>
    <definedName name="Abs" localSheetId="10" hidden="1">#REF!</definedName>
    <definedName name="Abs" localSheetId="13" hidden="1">#REF!</definedName>
    <definedName name="Abs" localSheetId="19" hidden="1">#REF!</definedName>
    <definedName name="Abs" localSheetId="5" hidden="1">#REF!</definedName>
    <definedName name="Abs" localSheetId="11" hidden="1">#REF!</definedName>
    <definedName name="Abs" localSheetId="8" hidden="1">#REF!</definedName>
    <definedName name="Abs" localSheetId="14" hidden="1">#REF!</definedName>
    <definedName name="Abs" localSheetId="20" hidden="1">#REF!</definedName>
    <definedName name="Abs" localSheetId="21" hidden="1">#REF!</definedName>
    <definedName name="Abs" localSheetId="22" hidden="1">#REF!</definedName>
    <definedName name="Abs" localSheetId="3" hidden="1">#REF!</definedName>
    <definedName name="Abs" localSheetId="12" hidden="1">#REF!</definedName>
    <definedName name="Abs" localSheetId="18" hidden="1">#REF!</definedName>
    <definedName name="Abs" localSheetId="9" hidden="1">#REF!</definedName>
    <definedName name="Abs" localSheetId="6" hidden="1">#REF!</definedName>
    <definedName name="Abs" localSheetId="23" hidden="1">#REF!</definedName>
    <definedName name="Abs" localSheetId="24" hidden="1">#REF!</definedName>
    <definedName name="Abs" hidden="1">#REF!</definedName>
    <definedName name="abstractEB" localSheetId="4" hidden="1">{#N/A,#N/A,TRUE,"Front";#N/A,#N/A,TRUE,"Simple Letter";#N/A,#N/A,TRUE,"Inside";#N/A,#N/A,TRUE,"Contents";#N/A,#N/A,TRUE,"Basis";#N/A,#N/A,TRUE,"Inclusions";#N/A,#N/A,TRUE,"Exclusions";#N/A,#N/A,TRUE,"Areas";#N/A,#N/A,TRUE,"Summary";#N/A,#N/A,TRUE,"Detail"}</definedName>
    <definedName name="abstractEB" localSheetId="7" hidden="1">{#N/A,#N/A,TRUE,"Front";#N/A,#N/A,TRUE,"Simple Letter";#N/A,#N/A,TRUE,"Inside";#N/A,#N/A,TRUE,"Contents";#N/A,#N/A,TRUE,"Basis";#N/A,#N/A,TRUE,"Inclusions";#N/A,#N/A,TRUE,"Exclusions";#N/A,#N/A,TRUE,"Areas";#N/A,#N/A,TRUE,"Summary";#N/A,#N/A,TRUE,"Detail"}</definedName>
    <definedName name="abstractEB" localSheetId="10" hidden="1">{#N/A,#N/A,TRUE,"Front";#N/A,#N/A,TRUE,"Simple Letter";#N/A,#N/A,TRUE,"Inside";#N/A,#N/A,TRUE,"Contents";#N/A,#N/A,TRUE,"Basis";#N/A,#N/A,TRUE,"Inclusions";#N/A,#N/A,TRUE,"Exclusions";#N/A,#N/A,TRUE,"Areas";#N/A,#N/A,TRUE,"Summary";#N/A,#N/A,TRUE,"Detail"}</definedName>
    <definedName name="abstractEB" localSheetId="13" hidden="1">{#N/A,#N/A,TRUE,"Front";#N/A,#N/A,TRUE,"Simple Letter";#N/A,#N/A,TRUE,"Inside";#N/A,#N/A,TRUE,"Contents";#N/A,#N/A,TRUE,"Basis";#N/A,#N/A,TRUE,"Inclusions";#N/A,#N/A,TRUE,"Exclusions";#N/A,#N/A,TRUE,"Areas";#N/A,#N/A,TRUE,"Summary";#N/A,#N/A,TRUE,"Detail"}</definedName>
    <definedName name="abstractEB" localSheetId="5" hidden="1">{#N/A,#N/A,TRUE,"Front";#N/A,#N/A,TRUE,"Simple Letter";#N/A,#N/A,TRUE,"Inside";#N/A,#N/A,TRUE,"Contents";#N/A,#N/A,TRUE,"Basis";#N/A,#N/A,TRUE,"Inclusions";#N/A,#N/A,TRUE,"Exclusions";#N/A,#N/A,TRUE,"Areas";#N/A,#N/A,TRUE,"Summary";#N/A,#N/A,TRUE,"Detail"}</definedName>
    <definedName name="abstractEB" localSheetId="11" hidden="1">{#N/A,#N/A,TRUE,"Front";#N/A,#N/A,TRUE,"Simple Letter";#N/A,#N/A,TRUE,"Inside";#N/A,#N/A,TRUE,"Contents";#N/A,#N/A,TRUE,"Basis";#N/A,#N/A,TRUE,"Inclusions";#N/A,#N/A,TRUE,"Exclusions";#N/A,#N/A,TRUE,"Areas";#N/A,#N/A,TRUE,"Summary";#N/A,#N/A,TRUE,"Detail"}</definedName>
    <definedName name="abstractEB" localSheetId="8" hidden="1">{#N/A,#N/A,TRUE,"Front";#N/A,#N/A,TRUE,"Simple Letter";#N/A,#N/A,TRUE,"Inside";#N/A,#N/A,TRUE,"Contents";#N/A,#N/A,TRUE,"Basis";#N/A,#N/A,TRUE,"Inclusions";#N/A,#N/A,TRUE,"Exclusions";#N/A,#N/A,TRUE,"Areas";#N/A,#N/A,TRUE,"Summary";#N/A,#N/A,TRUE,"Detail"}</definedName>
    <definedName name="abstractEB" localSheetId="14" hidden="1">{#N/A,#N/A,TRUE,"Front";#N/A,#N/A,TRUE,"Simple Letter";#N/A,#N/A,TRUE,"Inside";#N/A,#N/A,TRUE,"Contents";#N/A,#N/A,TRUE,"Basis";#N/A,#N/A,TRUE,"Inclusions";#N/A,#N/A,TRUE,"Exclusions";#N/A,#N/A,TRUE,"Areas";#N/A,#N/A,TRUE,"Summary";#N/A,#N/A,TRUE,"Detail"}</definedName>
    <definedName name="abstractEB" localSheetId="21" hidden="1">{#N/A,#N/A,TRUE,"Front";#N/A,#N/A,TRUE,"Simple Letter";#N/A,#N/A,TRUE,"Inside";#N/A,#N/A,TRUE,"Contents";#N/A,#N/A,TRUE,"Basis";#N/A,#N/A,TRUE,"Inclusions";#N/A,#N/A,TRUE,"Exclusions";#N/A,#N/A,TRUE,"Areas";#N/A,#N/A,TRUE,"Summary";#N/A,#N/A,TRUE,"Detail"}</definedName>
    <definedName name="abstractEB" localSheetId="22" hidden="1">{#N/A,#N/A,TRUE,"Front";#N/A,#N/A,TRUE,"Simple Letter";#N/A,#N/A,TRUE,"Inside";#N/A,#N/A,TRUE,"Contents";#N/A,#N/A,TRUE,"Basis";#N/A,#N/A,TRUE,"Inclusions";#N/A,#N/A,TRUE,"Exclusions";#N/A,#N/A,TRUE,"Areas";#N/A,#N/A,TRUE,"Summary";#N/A,#N/A,TRUE,"Detail"}</definedName>
    <definedName name="abstractEB" localSheetId="3" hidden="1">{#N/A,#N/A,TRUE,"Front";#N/A,#N/A,TRUE,"Simple Letter";#N/A,#N/A,TRUE,"Inside";#N/A,#N/A,TRUE,"Contents";#N/A,#N/A,TRUE,"Basis";#N/A,#N/A,TRUE,"Inclusions";#N/A,#N/A,TRUE,"Exclusions";#N/A,#N/A,TRUE,"Areas";#N/A,#N/A,TRUE,"Summary";#N/A,#N/A,TRUE,"Detail"}</definedName>
    <definedName name="abstractEB" localSheetId="12" hidden="1">{#N/A,#N/A,TRUE,"Front";#N/A,#N/A,TRUE,"Simple Letter";#N/A,#N/A,TRUE,"Inside";#N/A,#N/A,TRUE,"Contents";#N/A,#N/A,TRUE,"Basis";#N/A,#N/A,TRUE,"Inclusions";#N/A,#N/A,TRUE,"Exclusions";#N/A,#N/A,TRUE,"Areas";#N/A,#N/A,TRUE,"Summary";#N/A,#N/A,TRUE,"Detail"}</definedName>
    <definedName name="abstractEB" localSheetId="9" hidden="1">{#N/A,#N/A,TRUE,"Front";#N/A,#N/A,TRUE,"Simple Letter";#N/A,#N/A,TRUE,"Inside";#N/A,#N/A,TRUE,"Contents";#N/A,#N/A,TRUE,"Basis";#N/A,#N/A,TRUE,"Inclusions";#N/A,#N/A,TRUE,"Exclusions";#N/A,#N/A,TRUE,"Areas";#N/A,#N/A,TRUE,"Summary";#N/A,#N/A,TRUE,"Detail"}</definedName>
    <definedName name="abstractEB" localSheetId="6" hidden="1">{#N/A,#N/A,TRUE,"Front";#N/A,#N/A,TRUE,"Simple Letter";#N/A,#N/A,TRUE,"Inside";#N/A,#N/A,TRUE,"Contents";#N/A,#N/A,TRUE,"Basis";#N/A,#N/A,TRUE,"Inclusions";#N/A,#N/A,TRUE,"Exclusions";#N/A,#N/A,TRUE,"Areas";#N/A,#N/A,TRUE,"Summary";#N/A,#N/A,TRUE,"Detail"}</definedName>
    <definedName name="abstractEB" localSheetId="23" hidden="1">{#N/A,#N/A,TRUE,"Front";#N/A,#N/A,TRUE,"Simple Letter";#N/A,#N/A,TRUE,"Inside";#N/A,#N/A,TRUE,"Contents";#N/A,#N/A,TRUE,"Basis";#N/A,#N/A,TRUE,"Inclusions";#N/A,#N/A,TRUE,"Exclusions";#N/A,#N/A,TRUE,"Areas";#N/A,#N/A,TRUE,"Summary";#N/A,#N/A,TRUE,"Detail"}</definedName>
    <definedName name="abstractEB" localSheetId="24" hidden="1">{#N/A,#N/A,TRUE,"Front";#N/A,#N/A,TRUE,"Simple Letter";#N/A,#N/A,TRUE,"Inside";#N/A,#N/A,TRUE,"Contents";#N/A,#N/A,TRUE,"Basis";#N/A,#N/A,TRUE,"Inclusions";#N/A,#N/A,TRUE,"Exclusions";#N/A,#N/A,TRUE,"Areas";#N/A,#N/A,TRUE,"Summary";#N/A,#N/A,TRUE,"Detail"}</definedName>
    <definedName name="abstractEB" hidden="1">{#N/A,#N/A,TRUE,"Front";#N/A,#N/A,TRUE,"Simple Letter";#N/A,#N/A,TRUE,"Inside";#N/A,#N/A,TRUE,"Contents";#N/A,#N/A,TRUE,"Basis";#N/A,#N/A,TRUE,"Inclusions";#N/A,#N/A,TRUE,"Exclusions";#N/A,#N/A,TRUE,"Areas";#N/A,#N/A,TRUE,"Summary";#N/A,#N/A,TRUE,"Detail"}</definedName>
    <definedName name="AccessDatabase" hidden="1">"D:\VOLTAGE DROP FOR THREE PHASE.mdb"</definedName>
    <definedName name="accomation" localSheetId="4" hidden="1">#REF!</definedName>
    <definedName name="accomation" localSheetId="7" hidden="1">#REF!</definedName>
    <definedName name="accomation" localSheetId="10" hidden="1">#REF!</definedName>
    <definedName name="accomation" localSheetId="13" hidden="1">#REF!</definedName>
    <definedName name="accomation" localSheetId="19" hidden="1">#REF!</definedName>
    <definedName name="accomation" localSheetId="5" hidden="1">#REF!</definedName>
    <definedName name="accomation" localSheetId="11" hidden="1">#REF!</definedName>
    <definedName name="accomation" localSheetId="8" hidden="1">#REF!</definedName>
    <definedName name="accomation" localSheetId="14" hidden="1">#REF!</definedName>
    <definedName name="accomation" localSheetId="20" hidden="1">#REF!</definedName>
    <definedName name="accomation" localSheetId="21" hidden="1">#REF!</definedName>
    <definedName name="accomation" localSheetId="22" hidden="1">#REF!</definedName>
    <definedName name="accomation" localSheetId="3" hidden="1">#REF!</definedName>
    <definedName name="accomation" localSheetId="12" hidden="1">#REF!</definedName>
    <definedName name="accomation" localSheetId="18" hidden="1">#REF!</definedName>
    <definedName name="accomation" localSheetId="9" hidden="1">#REF!</definedName>
    <definedName name="accomation" localSheetId="6" hidden="1">#REF!</definedName>
    <definedName name="accomation" localSheetId="23" hidden="1">#REF!</definedName>
    <definedName name="accomation" localSheetId="24" hidden="1">#REF!</definedName>
    <definedName name="accomation" hidden="1">#REF!</definedName>
    <definedName name="ad" localSheetId="4" hidden="1">[10]MARGIN!#REF!</definedName>
    <definedName name="ad" localSheetId="7" hidden="1">[10]MARGIN!#REF!</definedName>
    <definedName name="ad" localSheetId="10" hidden="1">[10]MARGIN!#REF!</definedName>
    <definedName name="ad" localSheetId="13" hidden="1">[10]MARGIN!#REF!</definedName>
    <definedName name="ad" localSheetId="19" hidden="1">[10]MARGIN!#REF!</definedName>
    <definedName name="ad" localSheetId="5" hidden="1">[10]MARGIN!#REF!</definedName>
    <definedName name="ad" localSheetId="11" hidden="1">[10]MARGIN!#REF!</definedName>
    <definedName name="ad" localSheetId="8" hidden="1">[10]MARGIN!#REF!</definedName>
    <definedName name="ad" localSheetId="14" hidden="1">[10]MARGIN!#REF!</definedName>
    <definedName name="ad" localSheetId="20" hidden="1">[10]MARGIN!#REF!</definedName>
    <definedName name="ad" localSheetId="21" hidden="1">[10]MARGIN!#REF!</definedName>
    <definedName name="ad" localSheetId="22" hidden="1">[10]MARGIN!#REF!</definedName>
    <definedName name="ad" localSheetId="3" hidden="1">[10]MARGIN!#REF!</definedName>
    <definedName name="ad" localSheetId="12" hidden="1">[10]MARGIN!#REF!</definedName>
    <definedName name="ad" localSheetId="18" hidden="1">[10]MARGIN!#REF!</definedName>
    <definedName name="ad" localSheetId="9" hidden="1">[10]MARGIN!#REF!</definedName>
    <definedName name="ad" localSheetId="6" hidden="1">[10]MARGIN!#REF!</definedName>
    <definedName name="ad" localSheetId="23" hidden="1">[10]MARGIN!#REF!</definedName>
    <definedName name="ad" localSheetId="24" hidden="1">[10]MARGIN!#REF!</definedName>
    <definedName name="ad" hidden="1">[10]MARGIN!#REF!</definedName>
    <definedName name="ADAM" localSheetId="4" hidden="1">{#N/A,#N/A,TRUE,"Front";#N/A,#N/A,TRUE,"Simple Letter";#N/A,#N/A,TRUE,"Inside";#N/A,#N/A,TRUE,"Contents";#N/A,#N/A,TRUE,"Basis";#N/A,#N/A,TRUE,"Inclusions";#N/A,#N/A,TRUE,"Exclusions";#N/A,#N/A,TRUE,"Areas";#N/A,#N/A,TRUE,"Summary";#N/A,#N/A,TRUE,"Detail"}</definedName>
    <definedName name="ADAM" localSheetId="7" hidden="1">{#N/A,#N/A,TRUE,"Front";#N/A,#N/A,TRUE,"Simple Letter";#N/A,#N/A,TRUE,"Inside";#N/A,#N/A,TRUE,"Contents";#N/A,#N/A,TRUE,"Basis";#N/A,#N/A,TRUE,"Inclusions";#N/A,#N/A,TRUE,"Exclusions";#N/A,#N/A,TRUE,"Areas";#N/A,#N/A,TRUE,"Summary";#N/A,#N/A,TRUE,"Detail"}</definedName>
    <definedName name="ADAM" localSheetId="10" hidden="1">{#N/A,#N/A,TRUE,"Front";#N/A,#N/A,TRUE,"Simple Letter";#N/A,#N/A,TRUE,"Inside";#N/A,#N/A,TRUE,"Contents";#N/A,#N/A,TRUE,"Basis";#N/A,#N/A,TRUE,"Inclusions";#N/A,#N/A,TRUE,"Exclusions";#N/A,#N/A,TRUE,"Areas";#N/A,#N/A,TRUE,"Summary";#N/A,#N/A,TRUE,"Detail"}</definedName>
    <definedName name="ADAM" localSheetId="13" hidden="1">{#N/A,#N/A,TRUE,"Front";#N/A,#N/A,TRUE,"Simple Letter";#N/A,#N/A,TRUE,"Inside";#N/A,#N/A,TRUE,"Contents";#N/A,#N/A,TRUE,"Basis";#N/A,#N/A,TRUE,"Inclusions";#N/A,#N/A,TRUE,"Exclusions";#N/A,#N/A,TRUE,"Areas";#N/A,#N/A,TRUE,"Summary";#N/A,#N/A,TRUE,"Detail"}</definedName>
    <definedName name="ADAM" localSheetId="5" hidden="1">{#N/A,#N/A,TRUE,"Front";#N/A,#N/A,TRUE,"Simple Letter";#N/A,#N/A,TRUE,"Inside";#N/A,#N/A,TRUE,"Contents";#N/A,#N/A,TRUE,"Basis";#N/A,#N/A,TRUE,"Inclusions";#N/A,#N/A,TRUE,"Exclusions";#N/A,#N/A,TRUE,"Areas";#N/A,#N/A,TRUE,"Summary";#N/A,#N/A,TRUE,"Detail"}</definedName>
    <definedName name="ADAM" localSheetId="11" hidden="1">{#N/A,#N/A,TRUE,"Front";#N/A,#N/A,TRUE,"Simple Letter";#N/A,#N/A,TRUE,"Inside";#N/A,#N/A,TRUE,"Contents";#N/A,#N/A,TRUE,"Basis";#N/A,#N/A,TRUE,"Inclusions";#N/A,#N/A,TRUE,"Exclusions";#N/A,#N/A,TRUE,"Areas";#N/A,#N/A,TRUE,"Summary";#N/A,#N/A,TRUE,"Detail"}</definedName>
    <definedName name="ADAM" localSheetId="8" hidden="1">{#N/A,#N/A,TRUE,"Front";#N/A,#N/A,TRUE,"Simple Letter";#N/A,#N/A,TRUE,"Inside";#N/A,#N/A,TRUE,"Contents";#N/A,#N/A,TRUE,"Basis";#N/A,#N/A,TRUE,"Inclusions";#N/A,#N/A,TRUE,"Exclusions";#N/A,#N/A,TRUE,"Areas";#N/A,#N/A,TRUE,"Summary";#N/A,#N/A,TRUE,"Detail"}</definedName>
    <definedName name="ADAM" localSheetId="14" hidden="1">{#N/A,#N/A,TRUE,"Front";#N/A,#N/A,TRUE,"Simple Letter";#N/A,#N/A,TRUE,"Inside";#N/A,#N/A,TRUE,"Contents";#N/A,#N/A,TRUE,"Basis";#N/A,#N/A,TRUE,"Inclusions";#N/A,#N/A,TRUE,"Exclusions";#N/A,#N/A,TRUE,"Areas";#N/A,#N/A,TRUE,"Summary";#N/A,#N/A,TRUE,"Detail"}</definedName>
    <definedName name="ADAM" localSheetId="21" hidden="1">{#N/A,#N/A,TRUE,"Front";#N/A,#N/A,TRUE,"Simple Letter";#N/A,#N/A,TRUE,"Inside";#N/A,#N/A,TRUE,"Contents";#N/A,#N/A,TRUE,"Basis";#N/A,#N/A,TRUE,"Inclusions";#N/A,#N/A,TRUE,"Exclusions";#N/A,#N/A,TRUE,"Areas";#N/A,#N/A,TRUE,"Summary";#N/A,#N/A,TRUE,"Detail"}</definedName>
    <definedName name="ADAM" localSheetId="22" hidden="1">{#N/A,#N/A,TRUE,"Front";#N/A,#N/A,TRUE,"Simple Letter";#N/A,#N/A,TRUE,"Inside";#N/A,#N/A,TRUE,"Contents";#N/A,#N/A,TRUE,"Basis";#N/A,#N/A,TRUE,"Inclusions";#N/A,#N/A,TRUE,"Exclusions";#N/A,#N/A,TRUE,"Areas";#N/A,#N/A,TRUE,"Summary";#N/A,#N/A,TRUE,"Detail"}</definedName>
    <definedName name="ADAM" localSheetId="3" hidden="1">{#N/A,#N/A,TRUE,"Front";#N/A,#N/A,TRUE,"Simple Letter";#N/A,#N/A,TRUE,"Inside";#N/A,#N/A,TRUE,"Contents";#N/A,#N/A,TRUE,"Basis";#N/A,#N/A,TRUE,"Inclusions";#N/A,#N/A,TRUE,"Exclusions";#N/A,#N/A,TRUE,"Areas";#N/A,#N/A,TRUE,"Summary";#N/A,#N/A,TRUE,"Detail"}</definedName>
    <definedName name="ADAM" localSheetId="12" hidden="1">{#N/A,#N/A,TRUE,"Front";#N/A,#N/A,TRUE,"Simple Letter";#N/A,#N/A,TRUE,"Inside";#N/A,#N/A,TRUE,"Contents";#N/A,#N/A,TRUE,"Basis";#N/A,#N/A,TRUE,"Inclusions";#N/A,#N/A,TRUE,"Exclusions";#N/A,#N/A,TRUE,"Areas";#N/A,#N/A,TRUE,"Summary";#N/A,#N/A,TRUE,"Detail"}</definedName>
    <definedName name="ADAM" localSheetId="9" hidden="1">{#N/A,#N/A,TRUE,"Front";#N/A,#N/A,TRUE,"Simple Letter";#N/A,#N/A,TRUE,"Inside";#N/A,#N/A,TRUE,"Contents";#N/A,#N/A,TRUE,"Basis";#N/A,#N/A,TRUE,"Inclusions";#N/A,#N/A,TRUE,"Exclusions";#N/A,#N/A,TRUE,"Areas";#N/A,#N/A,TRUE,"Summary";#N/A,#N/A,TRUE,"Detail"}</definedName>
    <definedName name="ADAM" localSheetId="6" hidden="1">{#N/A,#N/A,TRUE,"Front";#N/A,#N/A,TRUE,"Simple Letter";#N/A,#N/A,TRUE,"Inside";#N/A,#N/A,TRUE,"Contents";#N/A,#N/A,TRUE,"Basis";#N/A,#N/A,TRUE,"Inclusions";#N/A,#N/A,TRUE,"Exclusions";#N/A,#N/A,TRUE,"Areas";#N/A,#N/A,TRUE,"Summary";#N/A,#N/A,TRUE,"Detail"}</definedName>
    <definedName name="ADAM" localSheetId="23" hidden="1">{#N/A,#N/A,TRUE,"Front";#N/A,#N/A,TRUE,"Simple Letter";#N/A,#N/A,TRUE,"Inside";#N/A,#N/A,TRUE,"Contents";#N/A,#N/A,TRUE,"Basis";#N/A,#N/A,TRUE,"Inclusions";#N/A,#N/A,TRUE,"Exclusions";#N/A,#N/A,TRUE,"Areas";#N/A,#N/A,TRUE,"Summary";#N/A,#N/A,TRUE,"Detail"}</definedName>
    <definedName name="ADAM" localSheetId="24" hidden="1">{#N/A,#N/A,TRUE,"Front";#N/A,#N/A,TRUE,"Simple Letter";#N/A,#N/A,TRUE,"Inside";#N/A,#N/A,TRUE,"Contents";#N/A,#N/A,TRUE,"Basis";#N/A,#N/A,TRUE,"Inclusions";#N/A,#N/A,TRUE,"Exclusions";#N/A,#N/A,TRUE,"Areas";#N/A,#N/A,TRUE,"Summary";#N/A,#N/A,TRUE,"Detail"}</definedName>
    <definedName name="ADAM" hidden="1">{#N/A,#N/A,TRUE,"Front";#N/A,#N/A,TRUE,"Simple Letter";#N/A,#N/A,TRUE,"Inside";#N/A,#N/A,TRUE,"Contents";#N/A,#N/A,TRUE,"Basis";#N/A,#N/A,TRUE,"Inclusions";#N/A,#N/A,TRUE,"Exclusions";#N/A,#N/A,TRUE,"Areas";#N/A,#N/A,TRUE,"Summary";#N/A,#N/A,TRUE,"Detail"}</definedName>
    <definedName name="adbai" localSheetId="4" hidden="1">{#N/A,#N/A,TRUE,"Front";#N/A,#N/A,TRUE,"Simple Letter";#N/A,#N/A,TRUE,"Inside";#N/A,#N/A,TRUE,"Contents";#N/A,#N/A,TRUE,"Basis";#N/A,#N/A,TRUE,"Inclusions";#N/A,#N/A,TRUE,"Exclusions";#N/A,#N/A,TRUE,"Areas";#N/A,#N/A,TRUE,"Summary";#N/A,#N/A,TRUE,"Detail"}</definedName>
    <definedName name="adbai" localSheetId="7" hidden="1">{#N/A,#N/A,TRUE,"Front";#N/A,#N/A,TRUE,"Simple Letter";#N/A,#N/A,TRUE,"Inside";#N/A,#N/A,TRUE,"Contents";#N/A,#N/A,TRUE,"Basis";#N/A,#N/A,TRUE,"Inclusions";#N/A,#N/A,TRUE,"Exclusions";#N/A,#N/A,TRUE,"Areas";#N/A,#N/A,TRUE,"Summary";#N/A,#N/A,TRUE,"Detail"}</definedName>
    <definedName name="adbai" localSheetId="10" hidden="1">{#N/A,#N/A,TRUE,"Front";#N/A,#N/A,TRUE,"Simple Letter";#N/A,#N/A,TRUE,"Inside";#N/A,#N/A,TRUE,"Contents";#N/A,#N/A,TRUE,"Basis";#N/A,#N/A,TRUE,"Inclusions";#N/A,#N/A,TRUE,"Exclusions";#N/A,#N/A,TRUE,"Areas";#N/A,#N/A,TRUE,"Summary";#N/A,#N/A,TRUE,"Detail"}</definedName>
    <definedName name="adbai" localSheetId="13" hidden="1">{#N/A,#N/A,TRUE,"Front";#N/A,#N/A,TRUE,"Simple Letter";#N/A,#N/A,TRUE,"Inside";#N/A,#N/A,TRUE,"Contents";#N/A,#N/A,TRUE,"Basis";#N/A,#N/A,TRUE,"Inclusions";#N/A,#N/A,TRUE,"Exclusions";#N/A,#N/A,TRUE,"Areas";#N/A,#N/A,TRUE,"Summary";#N/A,#N/A,TRUE,"Detail"}</definedName>
    <definedName name="adbai" localSheetId="5" hidden="1">{#N/A,#N/A,TRUE,"Front";#N/A,#N/A,TRUE,"Simple Letter";#N/A,#N/A,TRUE,"Inside";#N/A,#N/A,TRUE,"Contents";#N/A,#N/A,TRUE,"Basis";#N/A,#N/A,TRUE,"Inclusions";#N/A,#N/A,TRUE,"Exclusions";#N/A,#N/A,TRUE,"Areas";#N/A,#N/A,TRUE,"Summary";#N/A,#N/A,TRUE,"Detail"}</definedName>
    <definedName name="adbai" localSheetId="11" hidden="1">{#N/A,#N/A,TRUE,"Front";#N/A,#N/A,TRUE,"Simple Letter";#N/A,#N/A,TRUE,"Inside";#N/A,#N/A,TRUE,"Contents";#N/A,#N/A,TRUE,"Basis";#N/A,#N/A,TRUE,"Inclusions";#N/A,#N/A,TRUE,"Exclusions";#N/A,#N/A,TRUE,"Areas";#N/A,#N/A,TRUE,"Summary";#N/A,#N/A,TRUE,"Detail"}</definedName>
    <definedName name="adbai" localSheetId="8" hidden="1">{#N/A,#N/A,TRUE,"Front";#N/A,#N/A,TRUE,"Simple Letter";#N/A,#N/A,TRUE,"Inside";#N/A,#N/A,TRUE,"Contents";#N/A,#N/A,TRUE,"Basis";#N/A,#N/A,TRUE,"Inclusions";#N/A,#N/A,TRUE,"Exclusions";#N/A,#N/A,TRUE,"Areas";#N/A,#N/A,TRUE,"Summary";#N/A,#N/A,TRUE,"Detail"}</definedName>
    <definedName name="adbai" localSheetId="14" hidden="1">{#N/A,#N/A,TRUE,"Front";#N/A,#N/A,TRUE,"Simple Letter";#N/A,#N/A,TRUE,"Inside";#N/A,#N/A,TRUE,"Contents";#N/A,#N/A,TRUE,"Basis";#N/A,#N/A,TRUE,"Inclusions";#N/A,#N/A,TRUE,"Exclusions";#N/A,#N/A,TRUE,"Areas";#N/A,#N/A,TRUE,"Summary";#N/A,#N/A,TRUE,"Detail"}</definedName>
    <definedName name="adbai" localSheetId="21" hidden="1">{#N/A,#N/A,TRUE,"Front";#N/A,#N/A,TRUE,"Simple Letter";#N/A,#N/A,TRUE,"Inside";#N/A,#N/A,TRUE,"Contents";#N/A,#N/A,TRUE,"Basis";#N/A,#N/A,TRUE,"Inclusions";#N/A,#N/A,TRUE,"Exclusions";#N/A,#N/A,TRUE,"Areas";#N/A,#N/A,TRUE,"Summary";#N/A,#N/A,TRUE,"Detail"}</definedName>
    <definedName name="adbai" localSheetId="22" hidden="1">{#N/A,#N/A,TRUE,"Front";#N/A,#N/A,TRUE,"Simple Letter";#N/A,#N/A,TRUE,"Inside";#N/A,#N/A,TRUE,"Contents";#N/A,#N/A,TRUE,"Basis";#N/A,#N/A,TRUE,"Inclusions";#N/A,#N/A,TRUE,"Exclusions";#N/A,#N/A,TRUE,"Areas";#N/A,#N/A,TRUE,"Summary";#N/A,#N/A,TRUE,"Detail"}</definedName>
    <definedName name="adbai" localSheetId="3" hidden="1">{#N/A,#N/A,TRUE,"Front";#N/A,#N/A,TRUE,"Simple Letter";#N/A,#N/A,TRUE,"Inside";#N/A,#N/A,TRUE,"Contents";#N/A,#N/A,TRUE,"Basis";#N/A,#N/A,TRUE,"Inclusions";#N/A,#N/A,TRUE,"Exclusions";#N/A,#N/A,TRUE,"Areas";#N/A,#N/A,TRUE,"Summary";#N/A,#N/A,TRUE,"Detail"}</definedName>
    <definedName name="adbai" localSheetId="12" hidden="1">{#N/A,#N/A,TRUE,"Front";#N/A,#N/A,TRUE,"Simple Letter";#N/A,#N/A,TRUE,"Inside";#N/A,#N/A,TRUE,"Contents";#N/A,#N/A,TRUE,"Basis";#N/A,#N/A,TRUE,"Inclusions";#N/A,#N/A,TRUE,"Exclusions";#N/A,#N/A,TRUE,"Areas";#N/A,#N/A,TRUE,"Summary";#N/A,#N/A,TRUE,"Detail"}</definedName>
    <definedName name="adbai" localSheetId="9" hidden="1">{#N/A,#N/A,TRUE,"Front";#N/A,#N/A,TRUE,"Simple Letter";#N/A,#N/A,TRUE,"Inside";#N/A,#N/A,TRUE,"Contents";#N/A,#N/A,TRUE,"Basis";#N/A,#N/A,TRUE,"Inclusions";#N/A,#N/A,TRUE,"Exclusions";#N/A,#N/A,TRUE,"Areas";#N/A,#N/A,TRUE,"Summary";#N/A,#N/A,TRUE,"Detail"}</definedName>
    <definedName name="adbai" localSheetId="6" hidden="1">{#N/A,#N/A,TRUE,"Front";#N/A,#N/A,TRUE,"Simple Letter";#N/A,#N/A,TRUE,"Inside";#N/A,#N/A,TRUE,"Contents";#N/A,#N/A,TRUE,"Basis";#N/A,#N/A,TRUE,"Inclusions";#N/A,#N/A,TRUE,"Exclusions";#N/A,#N/A,TRUE,"Areas";#N/A,#N/A,TRUE,"Summary";#N/A,#N/A,TRUE,"Detail"}</definedName>
    <definedName name="adbai" localSheetId="23" hidden="1">{#N/A,#N/A,TRUE,"Front";#N/A,#N/A,TRUE,"Simple Letter";#N/A,#N/A,TRUE,"Inside";#N/A,#N/A,TRUE,"Contents";#N/A,#N/A,TRUE,"Basis";#N/A,#N/A,TRUE,"Inclusions";#N/A,#N/A,TRUE,"Exclusions";#N/A,#N/A,TRUE,"Areas";#N/A,#N/A,TRUE,"Summary";#N/A,#N/A,TRUE,"Detail"}</definedName>
    <definedName name="adbai" localSheetId="24" hidden="1">{#N/A,#N/A,TRUE,"Front";#N/A,#N/A,TRUE,"Simple Letter";#N/A,#N/A,TRUE,"Inside";#N/A,#N/A,TRUE,"Contents";#N/A,#N/A,TRUE,"Basis";#N/A,#N/A,TRUE,"Inclusions";#N/A,#N/A,TRUE,"Exclusions";#N/A,#N/A,TRUE,"Areas";#N/A,#N/A,TRUE,"Summary";#N/A,#N/A,TRUE,"Detail"}</definedName>
    <definedName name="adbai" hidden="1">{#N/A,#N/A,TRUE,"Front";#N/A,#N/A,TRUE,"Simple Letter";#N/A,#N/A,TRUE,"Inside";#N/A,#N/A,TRUE,"Contents";#N/A,#N/A,TRUE,"Basis";#N/A,#N/A,TRUE,"Inclusions";#N/A,#N/A,TRUE,"Exclusions";#N/A,#N/A,TRUE,"Areas";#N/A,#N/A,TRUE,"Summary";#N/A,#N/A,TRUE,"Detail"}</definedName>
    <definedName name="ade" localSheetId="4" hidden="1">[12]MARGIN!#REF!</definedName>
    <definedName name="ade" localSheetId="7" hidden="1">[12]MARGIN!#REF!</definedName>
    <definedName name="ade" localSheetId="10" hidden="1">[12]MARGIN!#REF!</definedName>
    <definedName name="ade" localSheetId="19" hidden="1">[12]MARGIN!#REF!</definedName>
    <definedName name="ade" localSheetId="5" hidden="1">[12]MARGIN!#REF!</definedName>
    <definedName name="ade" localSheetId="11" hidden="1">[12]MARGIN!#REF!</definedName>
    <definedName name="ade" localSheetId="8" hidden="1">[12]MARGIN!#REF!</definedName>
    <definedName name="ade" localSheetId="20" hidden="1">[12]MARGIN!#REF!</definedName>
    <definedName name="ade" localSheetId="21" hidden="1">[12]MARGIN!#REF!</definedName>
    <definedName name="ade" localSheetId="22" hidden="1">[12]MARGIN!#REF!</definedName>
    <definedName name="ade" localSheetId="3" hidden="1">[12]MARGIN!#REF!</definedName>
    <definedName name="ade" localSheetId="18" hidden="1">[12]MARGIN!#REF!</definedName>
    <definedName name="ade" localSheetId="9" hidden="1">[12]MARGIN!#REF!</definedName>
    <definedName name="ade" localSheetId="6" hidden="1">[12]MARGIN!#REF!</definedName>
    <definedName name="ade" localSheetId="23" hidden="1">[12]MARGIN!#REF!</definedName>
    <definedName name="ade" localSheetId="24" hidden="1">[12]MARGIN!#REF!</definedName>
    <definedName name="ade" hidden="1">[12]MARGIN!#REF!</definedName>
    <definedName name="Adminexp" localSheetId="4" hidden="1">{#N/A,#N/A,TRUE,"Front";#N/A,#N/A,TRUE,"Simple Letter";#N/A,#N/A,TRUE,"Inside";#N/A,#N/A,TRUE,"Contents";#N/A,#N/A,TRUE,"Basis";#N/A,#N/A,TRUE,"Inclusions";#N/A,#N/A,TRUE,"Exclusions";#N/A,#N/A,TRUE,"Areas";#N/A,#N/A,TRUE,"Summary";#N/A,#N/A,TRUE,"Detail"}</definedName>
    <definedName name="Adminexp" localSheetId="7" hidden="1">{#N/A,#N/A,TRUE,"Front";#N/A,#N/A,TRUE,"Simple Letter";#N/A,#N/A,TRUE,"Inside";#N/A,#N/A,TRUE,"Contents";#N/A,#N/A,TRUE,"Basis";#N/A,#N/A,TRUE,"Inclusions";#N/A,#N/A,TRUE,"Exclusions";#N/A,#N/A,TRUE,"Areas";#N/A,#N/A,TRUE,"Summary";#N/A,#N/A,TRUE,"Detail"}</definedName>
    <definedName name="Adminexp" localSheetId="10" hidden="1">{#N/A,#N/A,TRUE,"Front";#N/A,#N/A,TRUE,"Simple Letter";#N/A,#N/A,TRUE,"Inside";#N/A,#N/A,TRUE,"Contents";#N/A,#N/A,TRUE,"Basis";#N/A,#N/A,TRUE,"Inclusions";#N/A,#N/A,TRUE,"Exclusions";#N/A,#N/A,TRUE,"Areas";#N/A,#N/A,TRUE,"Summary";#N/A,#N/A,TRUE,"Detail"}</definedName>
    <definedName name="Adminexp" localSheetId="13" hidden="1">{#N/A,#N/A,TRUE,"Front";#N/A,#N/A,TRUE,"Simple Letter";#N/A,#N/A,TRUE,"Inside";#N/A,#N/A,TRUE,"Contents";#N/A,#N/A,TRUE,"Basis";#N/A,#N/A,TRUE,"Inclusions";#N/A,#N/A,TRUE,"Exclusions";#N/A,#N/A,TRUE,"Areas";#N/A,#N/A,TRUE,"Summary";#N/A,#N/A,TRUE,"Detail"}</definedName>
    <definedName name="Adminexp" localSheetId="5" hidden="1">{#N/A,#N/A,TRUE,"Front";#N/A,#N/A,TRUE,"Simple Letter";#N/A,#N/A,TRUE,"Inside";#N/A,#N/A,TRUE,"Contents";#N/A,#N/A,TRUE,"Basis";#N/A,#N/A,TRUE,"Inclusions";#N/A,#N/A,TRUE,"Exclusions";#N/A,#N/A,TRUE,"Areas";#N/A,#N/A,TRUE,"Summary";#N/A,#N/A,TRUE,"Detail"}</definedName>
    <definedName name="Adminexp" localSheetId="11" hidden="1">{#N/A,#N/A,TRUE,"Front";#N/A,#N/A,TRUE,"Simple Letter";#N/A,#N/A,TRUE,"Inside";#N/A,#N/A,TRUE,"Contents";#N/A,#N/A,TRUE,"Basis";#N/A,#N/A,TRUE,"Inclusions";#N/A,#N/A,TRUE,"Exclusions";#N/A,#N/A,TRUE,"Areas";#N/A,#N/A,TRUE,"Summary";#N/A,#N/A,TRUE,"Detail"}</definedName>
    <definedName name="Adminexp" localSheetId="8" hidden="1">{#N/A,#N/A,TRUE,"Front";#N/A,#N/A,TRUE,"Simple Letter";#N/A,#N/A,TRUE,"Inside";#N/A,#N/A,TRUE,"Contents";#N/A,#N/A,TRUE,"Basis";#N/A,#N/A,TRUE,"Inclusions";#N/A,#N/A,TRUE,"Exclusions";#N/A,#N/A,TRUE,"Areas";#N/A,#N/A,TRUE,"Summary";#N/A,#N/A,TRUE,"Detail"}</definedName>
    <definedName name="Adminexp" localSheetId="14" hidden="1">{#N/A,#N/A,TRUE,"Front";#N/A,#N/A,TRUE,"Simple Letter";#N/A,#N/A,TRUE,"Inside";#N/A,#N/A,TRUE,"Contents";#N/A,#N/A,TRUE,"Basis";#N/A,#N/A,TRUE,"Inclusions";#N/A,#N/A,TRUE,"Exclusions";#N/A,#N/A,TRUE,"Areas";#N/A,#N/A,TRUE,"Summary";#N/A,#N/A,TRUE,"Detail"}</definedName>
    <definedName name="Adminexp" localSheetId="21" hidden="1">{#N/A,#N/A,TRUE,"Front";#N/A,#N/A,TRUE,"Simple Letter";#N/A,#N/A,TRUE,"Inside";#N/A,#N/A,TRUE,"Contents";#N/A,#N/A,TRUE,"Basis";#N/A,#N/A,TRUE,"Inclusions";#N/A,#N/A,TRUE,"Exclusions";#N/A,#N/A,TRUE,"Areas";#N/A,#N/A,TRUE,"Summary";#N/A,#N/A,TRUE,"Detail"}</definedName>
    <definedName name="Adminexp" localSheetId="22" hidden="1">{#N/A,#N/A,TRUE,"Front";#N/A,#N/A,TRUE,"Simple Letter";#N/A,#N/A,TRUE,"Inside";#N/A,#N/A,TRUE,"Contents";#N/A,#N/A,TRUE,"Basis";#N/A,#N/A,TRUE,"Inclusions";#N/A,#N/A,TRUE,"Exclusions";#N/A,#N/A,TRUE,"Areas";#N/A,#N/A,TRUE,"Summary";#N/A,#N/A,TRUE,"Detail"}</definedName>
    <definedName name="Adminexp" localSheetId="3" hidden="1">{#N/A,#N/A,TRUE,"Front";#N/A,#N/A,TRUE,"Simple Letter";#N/A,#N/A,TRUE,"Inside";#N/A,#N/A,TRUE,"Contents";#N/A,#N/A,TRUE,"Basis";#N/A,#N/A,TRUE,"Inclusions";#N/A,#N/A,TRUE,"Exclusions";#N/A,#N/A,TRUE,"Areas";#N/A,#N/A,TRUE,"Summary";#N/A,#N/A,TRUE,"Detail"}</definedName>
    <definedName name="Adminexp" localSheetId="12" hidden="1">{#N/A,#N/A,TRUE,"Front";#N/A,#N/A,TRUE,"Simple Letter";#N/A,#N/A,TRUE,"Inside";#N/A,#N/A,TRUE,"Contents";#N/A,#N/A,TRUE,"Basis";#N/A,#N/A,TRUE,"Inclusions";#N/A,#N/A,TRUE,"Exclusions";#N/A,#N/A,TRUE,"Areas";#N/A,#N/A,TRUE,"Summary";#N/A,#N/A,TRUE,"Detail"}</definedName>
    <definedName name="Adminexp" localSheetId="9" hidden="1">{#N/A,#N/A,TRUE,"Front";#N/A,#N/A,TRUE,"Simple Letter";#N/A,#N/A,TRUE,"Inside";#N/A,#N/A,TRUE,"Contents";#N/A,#N/A,TRUE,"Basis";#N/A,#N/A,TRUE,"Inclusions";#N/A,#N/A,TRUE,"Exclusions";#N/A,#N/A,TRUE,"Areas";#N/A,#N/A,TRUE,"Summary";#N/A,#N/A,TRUE,"Detail"}</definedName>
    <definedName name="Adminexp" localSheetId="6" hidden="1">{#N/A,#N/A,TRUE,"Front";#N/A,#N/A,TRUE,"Simple Letter";#N/A,#N/A,TRUE,"Inside";#N/A,#N/A,TRUE,"Contents";#N/A,#N/A,TRUE,"Basis";#N/A,#N/A,TRUE,"Inclusions";#N/A,#N/A,TRUE,"Exclusions";#N/A,#N/A,TRUE,"Areas";#N/A,#N/A,TRUE,"Summary";#N/A,#N/A,TRUE,"Detail"}</definedName>
    <definedName name="Adminexp" localSheetId="23" hidden="1">{#N/A,#N/A,TRUE,"Front";#N/A,#N/A,TRUE,"Simple Letter";#N/A,#N/A,TRUE,"Inside";#N/A,#N/A,TRUE,"Contents";#N/A,#N/A,TRUE,"Basis";#N/A,#N/A,TRUE,"Inclusions";#N/A,#N/A,TRUE,"Exclusions";#N/A,#N/A,TRUE,"Areas";#N/A,#N/A,TRUE,"Summary";#N/A,#N/A,TRUE,"Detail"}</definedName>
    <definedName name="Adminexp" localSheetId="24" hidden="1">{#N/A,#N/A,TRUE,"Front";#N/A,#N/A,TRUE,"Simple Letter";#N/A,#N/A,TRUE,"Inside";#N/A,#N/A,TRUE,"Contents";#N/A,#N/A,TRUE,"Basis";#N/A,#N/A,TRUE,"Inclusions";#N/A,#N/A,TRUE,"Exclusions";#N/A,#N/A,TRUE,"Areas";#N/A,#N/A,TRUE,"Summary";#N/A,#N/A,TRUE,"Detail"}</definedName>
    <definedName name="Adminexp" hidden="1">{#N/A,#N/A,TRUE,"Front";#N/A,#N/A,TRUE,"Simple Letter";#N/A,#N/A,TRUE,"Inside";#N/A,#N/A,TRUE,"Contents";#N/A,#N/A,TRUE,"Basis";#N/A,#N/A,TRUE,"Inclusions";#N/A,#N/A,TRUE,"Exclusions";#N/A,#N/A,TRUE,"Areas";#N/A,#N/A,TRUE,"Summary";#N/A,#N/A,TRUE,"Detail"}</definedName>
    <definedName name="afsdfadsf" localSheetId="4" hidden="1">[11]sheet6!#REF!</definedName>
    <definedName name="afsdfadsf" localSheetId="7" hidden="1">[11]sheet6!#REF!</definedName>
    <definedName name="afsdfadsf" localSheetId="10" hidden="1">[11]sheet6!#REF!</definedName>
    <definedName name="afsdfadsf" localSheetId="19" hidden="1">[11]sheet6!#REF!</definedName>
    <definedName name="afsdfadsf" localSheetId="5" hidden="1">[11]sheet6!#REF!</definedName>
    <definedName name="afsdfadsf" localSheetId="11" hidden="1">[11]sheet6!#REF!</definedName>
    <definedName name="afsdfadsf" localSheetId="8" hidden="1">[11]sheet6!#REF!</definedName>
    <definedName name="afsdfadsf" localSheetId="20" hidden="1">[11]sheet6!#REF!</definedName>
    <definedName name="afsdfadsf" localSheetId="21" hidden="1">[11]sheet6!#REF!</definedName>
    <definedName name="afsdfadsf" localSheetId="22" hidden="1">[11]sheet6!#REF!</definedName>
    <definedName name="afsdfadsf" localSheetId="3" hidden="1">[11]sheet6!#REF!</definedName>
    <definedName name="afsdfadsf" localSheetId="18" hidden="1">[11]sheet6!#REF!</definedName>
    <definedName name="afsdfadsf" localSheetId="9" hidden="1">[11]sheet6!#REF!</definedName>
    <definedName name="afsdfadsf" localSheetId="6" hidden="1">[11]sheet6!#REF!</definedName>
    <definedName name="afsdfadsf" localSheetId="23" hidden="1">[11]sheet6!#REF!</definedName>
    <definedName name="afsdfadsf" localSheetId="24" hidden="1">[11]sheet6!#REF!</definedName>
    <definedName name="afsdfadsf" hidden="1">[11]sheet6!#REF!</definedName>
    <definedName name="ALLLLLLLLL" localSheetId="4" hidden="1">{#N/A,#N/A,TRUE,"Front";#N/A,#N/A,TRUE,"Simple Letter";#N/A,#N/A,TRUE,"Inside";#N/A,#N/A,TRUE,"Contents";#N/A,#N/A,TRUE,"Basis";#N/A,#N/A,TRUE,"Inclusions";#N/A,#N/A,TRUE,"Exclusions";#N/A,#N/A,TRUE,"Areas";#N/A,#N/A,TRUE,"Summary";#N/A,#N/A,TRUE,"Detail"}</definedName>
    <definedName name="ALLLLLLLLL" localSheetId="7" hidden="1">{#N/A,#N/A,TRUE,"Front";#N/A,#N/A,TRUE,"Simple Letter";#N/A,#N/A,TRUE,"Inside";#N/A,#N/A,TRUE,"Contents";#N/A,#N/A,TRUE,"Basis";#N/A,#N/A,TRUE,"Inclusions";#N/A,#N/A,TRUE,"Exclusions";#N/A,#N/A,TRUE,"Areas";#N/A,#N/A,TRUE,"Summary";#N/A,#N/A,TRUE,"Detail"}</definedName>
    <definedName name="ALLLLLLLLL" localSheetId="10" hidden="1">{#N/A,#N/A,TRUE,"Front";#N/A,#N/A,TRUE,"Simple Letter";#N/A,#N/A,TRUE,"Inside";#N/A,#N/A,TRUE,"Contents";#N/A,#N/A,TRUE,"Basis";#N/A,#N/A,TRUE,"Inclusions";#N/A,#N/A,TRUE,"Exclusions";#N/A,#N/A,TRUE,"Areas";#N/A,#N/A,TRUE,"Summary";#N/A,#N/A,TRUE,"Detail"}</definedName>
    <definedName name="ALLLLLLLLL" localSheetId="13" hidden="1">{#N/A,#N/A,TRUE,"Front";#N/A,#N/A,TRUE,"Simple Letter";#N/A,#N/A,TRUE,"Inside";#N/A,#N/A,TRUE,"Contents";#N/A,#N/A,TRUE,"Basis";#N/A,#N/A,TRUE,"Inclusions";#N/A,#N/A,TRUE,"Exclusions";#N/A,#N/A,TRUE,"Areas";#N/A,#N/A,TRUE,"Summary";#N/A,#N/A,TRUE,"Detail"}</definedName>
    <definedName name="ALLLLLLLLL" localSheetId="5" hidden="1">{#N/A,#N/A,TRUE,"Front";#N/A,#N/A,TRUE,"Simple Letter";#N/A,#N/A,TRUE,"Inside";#N/A,#N/A,TRUE,"Contents";#N/A,#N/A,TRUE,"Basis";#N/A,#N/A,TRUE,"Inclusions";#N/A,#N/A,TRUE,"Exclusions";#N/A,#N/A,TRUE,"Areas";#N/A,#N/A,TRUE,"Summary";#N/A,#N/A,TRUE,"Detail"}</definedName>
    <definedName name="ALLLLLLLLL" localSheetId="11" hidden="1">{#N/A,#N/A,TRUE,"Front";#N/A,#N/A,TRUE,"Simple Letter";#N/A,#N/A,TRUE,"Inside";#N/A,#N/A,TRUE,"Contents";#N/A,#N/A,TRUE,"Basis";#N/A,#N/A,TRUE,"Inclusions";#N/A,#N/A,TRUE,"Exclusions";#N/A,#N/A,TRUE,"Areas";#N/A,#N/A,TRUE,"Summary";#N/A,#N/A,TRUE,"Detail"}</definedName>
    <definedName name="ALLLLLLLLL" localSheetId="8" hidden="1">{#N/A,#N/A,TRUE,"Front";#N/A,#N/A,TRUE,"Simple Letter";#N/A,#N/A,TRUE,"Inside";#N/A,#N/A,TRUE,"Contents";#N/A,#N/A,TRUE,"Basis";#N/A,#N/A,TRUE,"Inclusions";#N/A,#N/A,TRUE,"Exclusions";#N/A,#N/A,TRUE,"Areas";#N/A,#N/A,TRUE,"Summary";#N/A,#N/A,TRUE,"Detail"}</definedName>
    <definedName name="ALLLLLLLLL" localSheetId="14" hidden="1">{#N/A,#N/A,TRUE,"Front";#N/A,#N/A,TRUE,"Simple Letter";#N/A,#N/A,TRUE,"Inside";#N/A,#N/A,TRUE,"Contents";#N/A,#N/A,TRUE,"Basis";#N/A,#N/A,TRUE,"Inclusions";#N/A,#N/A,TRUE,"Exclusions";#N/A,#N/A,TRUE,"Areas";#N/A,#N/A,TRUE,"Summary";#N/A,#N/A,TRUE,"Detail"}</definedName>
    <definedName name="ALLLLLLLLL" localSheetId="21" hidden="1">{#N/A,#N/A,TRUE,"Front";#N/A,#N/A,TRUE,"Simple Letter";#N/A,#N/A,TRUE,"Inside";#N/A,#N/A,TRUE,"Contents";#N/A,#N/A,TRUE,"Basis";#N/A,#N/A,TRUE,"Inclusions";#N/A,#N/A,TRUE,"Exclusions";#N/A,#N/A,TRUE,"Areas";#N/A,#N/A,TRUE,"Summary";#N/A,#N/A,TRUE,"Detail"}</definedName>
    <definedName name="ALLLLLLLLL" localSheetId="22" hidden="1">{#N/A,#N/A,TRUE,"Front";#N/A,#N/A,TRUE,"Simple Letter";#N/A,#N/A,TRUE,"Inside";#N/A,#N/A,TRUE,"Contents";#N/A,#N/A,TRUE,"Basis";#N/A,#N/A,TRUE,"Inclusions";#N/A,#N/A,TRUE,"Exclusions";#N/A,#N/A,TRUE,"Areas";#N/A,#N/A,TRUE,"Summary";#N/A,#N/A,TRUE,"Detail"}</definedName>
    <definedName name="ALLLLLLLLL" localSheetId="3" hidden="1">{#N/A,#N/A,TRUE,"Front";#N/A,#N/A,TRUE,"Simple Letter";#N/A,#N/A,TRUE,"Inside";#N/A,#N/A,TRUE,"Contents";#N/A,#N/A,TRUE,"Basis";#N/A,#N/A,TRUE,"Inclusions";#N/A,#N/A,TRUE,"Exclusions";#N/A,#N/A,TRUE,"Areas";#N/A,#N/A,TRUE,"Summary";#N/A,#N/A,TRUE,"Detail"}</definedName>
    <definedName name="ALLLLLLLLL" localSheetId="12" hidden="1">{#N/A,#N/A,TRUE,"Front";#N/A,#N/A,TRUE,"Simple Letter";#N/A,#N/A,TRUE,"Inside";#N/A,#N/A,TRUE,"Contents";#N/A,#N/A,TRUE,"Basis";#N/A,#N/A,TRUE,"Inclusions";#N/A,#N/A,TRUE,"Exclusions";#N/A,#N/A,TRUE,"Areas";#N/A,#N/A,TRUE,"Summary";#N/A,#N/A,TRUE,"Detail"}</definedName>
    <definedName name="ALLLLLLLLL" localSheetId="9" hidden="1">{#N/A,#N/A,TRUE,"Front";#N/A,#N/A,TRUE,"Simple Letter";#N/A,#N/A,TRUE,"Inside";#N/A,#N/A,TRUE,"Contents";#N/A,#N/A,TRUE,"Basis";#N/A,#N/A,TRUE,"Inclusions";#N/A,#N/A,TRUE,"Exclusions";#N/A,#N/A,TRUE,"Areas";#N/A,#N/A,TRUE,"Summary";#N/A,#N/A,TRUE,"Detail"}</definedName>
    <definedName name="ALLLLLLLLL" localSheetId="6" hidden="1">{#N/A,#N/A,TRUE,"Front";#N/A,#N/A,TRUE,"Simple Letter";#N/A,#N/A,TRUE,"Inside";#N/A,#N/A,TRUE,"Contents";#N/A,#N/A,TRUE,"Basis";#N/A,#N/A,TRUE,"Inclusions";#N/A,#N/A,TRUE,"Exclusions";#N/A,#N/A,TRUE,"Areas";#N/A,#N/A,TRUE,"Summary";#N/A,#N/A,TRUE,"Detail"}</definedName>
    <definedName name="ALLLLLLLLL" localSheetId="23" hidden="1">{#N/A,#N/A,TRUE,"Front";#N/A,#N/A,TRUE,"Simple Letter";#N/A,#N/A,TRUE,"Inside";#N/A,#N/A,TRUE,"Contents";#N/A,#N/A,TRUE,"Basis";#N/A,#N/A,TRUE,"Inclusions";#N/A,#N/A,TRUE,"Exclusions";#N/A,#N/A,TRUE,"Areas";#N/A,#N/A,TRUE,"Summary";#N/A,#N/A,TRUE,"Detail"}</definedName>
    <definedName name="ALLLLLLLLL" localSheetId="24" hidden="1">{#N/A,#N/A,TRUE,"Front";#N/A,#N/A,TRUE,"Simple Letter";#N/A,#N/A,TRUE,"Inside";#N/A,#N/A,TRUE,"Contents";#N/A,#N/A,TRUE,"Basis";#N/A,#N/A,TRUE,"Inclusions";#N/A,#N/A,TRUE,"Exclusions";#N/A,#N/A,TRUE,"Areas";#N/A,#N/A,TRUE,"Summary";#N/A,#N/A,TRUE,"Detail"}</definedName>
    <definedName name="ALLLLLLLLL" hidden="1">{#N/A,#N/A,TRUE,"Front";#N/A,#N/A,TRUE,"Simple Letter";#N/A,#N/A,TRUE,"Inside";#N/A,#N/A,TRUE,"Contents";#N/A,#N/A,TRUE,"Basis";#N/A,#N/A,TRUE,"Inclusions";#N/A,#N/A,TRUE,"Exclusions";#N/A,#N/A,TRUE,"Areas";#N/A,#N/A,TRUE,"Summary";#N/A,#N/A,TRUE,"Detail"}</definedName>
    <definedName name="allSegments" hidden="1">OFFSET([13]TSegDetails!$A$1,0,0,COUNTA([13]TSegDetails!$A$1:$A$65536),1)</definedName>
    <definedName name="AllSegmentss" localSheetId="4" hidden="1">OFFSET(#REF!,0,0,COUNTA(#REF!),1)</definedName>
    <definedName name="AllSegmentss" localSheetId="7" hidden="1">OFFSET(#REF!,0,0,COUNTA(#REF!),1)</definedName>
    <definedName name="AllSegmentss" localSheetId="10" hidden="1">OFFSET(#REF!,0,0,COUNTA(#REF!),1)</definedName>
    <definedName name="AllSegmentss" localSheetId="19" hidden="1">OFFSET(#REF!,0,0,COUNTA(#REF!),1)</definedName>
    <definedName name="AllSegmentss" localSheetId="5" hidden="1">OFFSET(#REF!,0,0,COUNTA(#REF!),1)</definedName>
    <definedName name="AllSegmentss" localSheetId="11" hidden="1">OFFSET(#REF!,0,0,COUNTA(#REF!),1)</definedName>
    <definedName name="AllSegmentss" localSheetId="8" hidden="1">OFFSET(#REF!,0,0,COUNTA(#REF!),1)</definedName>
    <definedName name="AllSegmentss" localSheetId="20" hidden="1">OFFSET(#REF!,0,0,COUNTA(#REF!),1)</definedName>
    <definedName name="AllSegmentss" localSheetId="21" hidden="1">OFFSET(#REF!,0,0,COUNTA(#REF!),1)</definedName>
    <definedName name="AllSegmentss" localSheetId="22" hidden="1">OFFSET(#REF!,0,0,COUNTA(#REF!),1)</definedName>
    <definedName name="AllSegmentss" localSheetId="3" hidden="1">OFFSET(#REF!,0,0,COUNTA(#REF!),1)</definedName>
    <definedName name="AllSegmentss" localSheetId="18" hidden="1">OFFSET(#REF!,0,0,COUNTA(#REF!),1)</definedName>
    <definedName name="AllSegmentss" localSheetId="9" hidden="1">OFFSET(#REF!,0,0,COUNTA(#REF!),1)</definedName>
    <definedName name="AllSegmentss" localSheetId="6" hidden="1">OFFSET(#REF!,0,0,COUNTA(#REF!),1)</definedName>
    <definedName name="AllSegmentss" localSheetId="23" hidden="1">OFFSET(#REF!,0,0,COUNTA(#REF!),1)</definedName>
    <definedName name="AllSegmentss" localSheetId="24" hidden="1">OFFSET(#REF!,0,0,COUNTA(#REF!),1)</definedName>
    <definedName name="AllSegmentss" hidden="1">OFFSET(#REF!,0,0,COUNTA(#REF!),1)</definedName>
    <definedName name="Annexure" localSheetId="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exure" localSheetId="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exure" localSheetId="10"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exure" localSheetId="1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exure" localSheetId="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exure" localSheetId="1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exure" localSheetId="8"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exure" localSheetId="1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exure" localSheetId="2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exure" localSheetId="2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exure"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exure" localSheetId="1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exure" localSheetId="9"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exure" localSheetId="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exure" localSheetId="2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exure" localSheetId="2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exure"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NNHSOS" localSheetId="4" hidden="1">{#N/A,#N/A,TRUE,"Front";#N/A,#N/A,TRUE,"Simple Letter";#N/A,#N/A,TRUE,"Inside";#N/A,#N/A,TRUE,"Contents";#N/A,#N/A,TRUE,"Basis";#N/A,#N/A,TRUE,"Inclusions";#N/A,#N/A,TRUE,"Exclusions";#N/A,#N/A,TRUE,"Areas";#N/A,#N/A,TRUE,"Summary";#N/A,#N/A,TRUE,"Detail"}</definedName>
    <definedName name="ANNHSOS" localSheetId="7" hidden="1">{#N/A,#N/A,TRUE,"Front";#N/A,#N/A,TRUE,"Simple Letter";#N/A,#N/A,TRUE,"Inside";#N/A,#N/A,TRUE,"Contents";#N/A,#N/A,TRUE,"Basis";#N/A,#N/A,TRUE,"Inclusions";#N/A,#N/A,TRUE,"Exclusions";#N/A,#N/A,TRUE,"Areas";#N/A,#N/A,TRUE,"Summary";#N/A,#N/A,TRUE,"Detail"}</definedName>
    <definedName name="ANNHSOS" localSheetId="10" hidden="1">{#N/A,#N/A,TRUE,"Front";#N/A,#N/A,TRUE,"Simple Letter";#N/A,#N/A,TRUE,"Inside";#N/A,#N/A,TRUE,"Contents";#N/A,#N/A,TRUE,"Basis";#N/A,#N/A,TRUE,"Inclusions";#N/A,#N/A,TRUE,"Exclusions";#N/A,#N/A,TRUE,"Areas";#N/A,#N/A,TRUE,"Summary";#N/A,#N/A,TRUE,"Detail"}</definedName>
    <definedName name="ANNHSOS" localSheetId="13" hidden="1">{#N/A,#N/A,TRUE,"Front";#N/A,#N/A,TRUE,"Simple Letter";#N/A,#N/A,TRUE,"Inside";#N/A,#N/A,TRUE,"Contents";#N/A,#N/A,TRUE,"Basis";#N/A,#N/A,TRUE,"Inclusions";#N/A,#N/A,TRUE,"Exclusions";#N/A,#N/A,TRUE,"Areas";#N/A,#N/A,TRUE,"Summary";#N/A,#N/A,TRUE,"Detail"}</definedName>
    <definedName name="ANNHSOS" localSheetId="5" hidden="1">{#N/A,#N/A,TRUE,"Front";#N/A,#N/A,TRUE,"Simple Letter";#N/A,#N/A,TRUE,"Inside";#N/A,#N/A,TRUE,"Contents";#N/A,#N/A,TRUE,"Basis";#N/A,#N/A,TRUE,"Inclusions";#N/A,#N/A,TRUE,"Exclusions";#N/A,#N/A,TRUE,"Areas";#N/A,#N/A,TRUE,"Summary";#N/A,#N/A,TRUE,"Detail"}</definedName>
    <definedName name="ANNHSOS" localSheetId="11" hidden="1">{#N/A,#N/A,TRUE,"Front";#N/A,#N/A,TRUE,"Simple Letter";#N/A,#N/A,TRUE,"Inside";#N/A,#N/A,TRUE,"Contents";#N/A,#N/A,TRUE,"Basis";#N/A,#N/A,TRUE,"Inclusions";#N/A,#N/A,TRUE,"Exclusions";#N/A,#N/A,TRUE,"Areas";#N/A,#N/A,TRUE,"Summary";#N/A,#N/A,TRUE,"Detail"}</definedName>
    <definedName name="ANNHSOS" localSheetId="8" hidden="1">{#N/A,#N/A,TRUE,"Front";#N/A,#N/A,TRUE,"Simple Letter";#N/A,#N/A,TRUE,"Inside";#N/A,#N/A,TRUE,"Contents";#N/A,#N/A,TRUE,"Basis";#N/A,#N/A,TRUE,"Inclusions";#N/A,#N/A,TRUE,"Exclusions";#N/A,#N/A,TRUE,"Areas";#N/A,#N/A,TRUE,"Summary";#N/A,#N/A,TRUE,"Detail"}</definedName>
    <definedName name="ANNHSOS" localSheetId="14" hidden="1">{#N/A,#N/A,TRUE,"Front";#N/A,#N/A,TRUE,"Simple Letter";#N/A,#N/A,TRUE,"Inside";#N/A,#N/A,TRUE,"Contents";#N/A,#N/A,TRUE,"Basis";#N/A,#N/A,TRUE,"Inclusions";#N/A,#N/A,TRUE,"Exclusions";#N/A,#N/A,TRUE,"Areas";#N/A,#N/A,TRUE,"Summary";#N/A,#N/A,TRUE,"Detail"}</definedName>
    <definedName name="ANNHSOS" localSheetId="21" hidden="1">{#N/A,#N/A,TRUE,"Front";#N/A,#N/A,TRUE,"Simple Letter";#N/A,#N/A,TRUE,"Inside";#N/A,#N/A,TRUE,"Contents";#N/A,#N/A,TRUE,"Basis";#N/A,#N/A,TRUE,"Inclusions";#N/A,#N/A,TRUE,"Exclusions";#N/A,#N/A,TRUE,"Areas";#N/A,#N/A,TRUE,"Summary";#N/A,#N/A,TRUE,"Detail"}</definedName>
    <definedName name="ANNHSOS" localSheetId="22" hidden="1">{#N/A,#N/A,TRUE,"Front";#N/A,#N/A,TRUE,"Simple Letter";#N/A,#N/A,TRUE,"Inside";#N/A,#N/A,TRUE,"Contents";#N/A,#N/A,TRUE,"Basis";#N/A,#N/A,TRUE,"Inclusions";#N/A,#N/A,TRUE,"Exclusions";#N/A,#N/A,TRUE,"Areas";#N/A,#N/A,TRUE,"Summary";#N/A,#N/A,TRUE,"Detail"}</definedName>
    <definedName name="ANNHSOS" localSheetId="3" hidden="1">{#N/A,#N/A,TRUE,"Front";#N/A,#N/A,TRUE,"Simple Letter";#N/A,#N/A,TRUE,"Inside";#N/A,#N/A,TRUE,"Contents";#N/A,#N/A,TRUE,"Basis";#N/A,#N/A,TRUE,"Inclusions";#N/A,#N/A,TRUE,"Exclusions";#N/A,#N/A,TRUE,"Areas";#N/A,#N/A,TRUE,"Summary";#N/A,#N/A,TRUE,"Detail"}</definedName>
    <definedName name="ANNHSOS" localSheetId="12" hidden="1">{#N/A,#N/A,TRUE,"Front";#N/A,#N/A,TRUE,"Simple Letter";#N/A,#N/A,TRUE,"Inside";#N/A,#N/A,TRUE,"Contents";#N/A,#N/A,TRUE,"Basis";#N/A,#N/A,TRUE,"Inclusions";#N/A,#N/A,TRUE,"Exclusions";#N/A,#N/A,TRUE,"Areas";#N/A,#N/A,TRUE,"Summary";#N/A,#N/A,TRUE,"Detail"}</definedName>
    <definedName name="ANNHSOS" localSheetId="9" hidden="1">{#N/A,#N/A,TRUE,"Front";#N/A,#N/A,TRUE,"Simple Letter";#N/A,#N/A,TRUE,"Inside";#N/A,#N/A,TRUE,"Contents";#N/A,#N/A,TRUE,"Basis";#N/A,#N/A,TRUE,"Inclusions";#N/A,#N/A,TRUE,"Exclusions";#N/A,#N/A,TRUE,"Areas";#N/A,#N/A,TRUE,"Summary";#N/A,#N/A,TRUE,"Detail"}</definedName>
    <definedName name="ANNHSOS" localSheetId="6" hidden="1">{#N/A,#N/A,TRUE,"Front";#N/A,#N/A,TRUE,"Simple Letter";#N/A,#N/A,TRUE,"Inside";#N/A,#N/A,TRUE,"Contents";#N/A,#N/A,TRUE,"Basis";#N/A,#N/A,TRUE,"Inclusions";#N/A,#N/A,TRUE,"Exclusions";#N/A,#N/A,TRUE,"Areas";#N/A,#N/A,TRUE,"Summary";#N/A,#N/A,TRUE,"Detail"}</definedName>
    <definedName name="ANNHSOS" localSheetId="23" hidden="1">{#N/A,#N/A,TRUE,"Front";#N/A,#N/A,TRUE,"Simple Letter";#N/A,#N/A,TRUE,"Inside";#N/A,#N/A,TRUE,"Contents";#N/A,#N/A,TRUE,"Basis";#N/A,#N/A,TRUE,"Inclusions";#N/A,#N/A,TRUE,"Exclusions";#N/A,#N/A,TRUE,"Areas";#N/A,#N/A,TRUE,"Summary";#N/A,#N/A,TRUE,"Detail"}</definedName>
    <definedName name="ANNHSOS" localSheetId="24" hidden="1">{#N/A,#N/A,TRUE,"Front";#N/A,#N/A,TRUE,"Simple Letter";#N/A,#N/A,TRUE,"Inside";#N/A,#N/A,TRUE,"Contents";#N/A,#N/A,TRUE,"Basis";#N/A,#N/A,TRUE,"Inclusions";#N/A,#N/A,TRUE,"Exclusions";#N/A,#N/A,TRUE,"Areas";#N/A,#N/A,TRUE,"Summary";#N/A,#N/A,TRUE,"Detail"}</definedName>
    <definedName name="ANNHSOS" hidden="1">{#N/A,#N/A,TRUE,"Front";#N/A,#N/A,TRUE,"Simple Letter";#N/A,#N/A,TRUE,"Inside";#N/A,#N/A,TRUE,"Contents";#N/A,#N/A,TRUE,"Basis";#N/A,#N/A,TRUE,"Inclusions";#N/A,#N/A,TRUE,"Exclusions";#N/A,#N/A,TRUE,"Areas";#N/A,#N/A,TRUE,"Summary";#N/A,#N/A,TRUE,"Detail"}</definedName>
    <definedName name="anscount" hidden="1">1</definedName>
    <definedName name="appan" localSheetId="4" hidden="1">{#N/A,#N/A,FALSE,"VARIATIONS";#N/A,#N/A,FALSE,"BUDGET";#N/A,#N/A,FALSE,"CIVIL QNTY VAR";#N/A,#N/A,FALSE,"SUMMARY";#N/A,#N/A,FALSE,"MATERIAL VAR"}</definedName>
    <definedName name="appan" localSheetId="7" hidden="1">{#N/A,#N/A,FALSE,"VARIATIONS";#N/A,#N/A,FALSE,"BUDGET";#N/A,#N/A,FALSE,"CIVIL QNTY VAR";#N/A,#N/A,FALSE,"SUMMARY";#N/A,#N/A,FALSE,"MATERIAL VAR"}</definedName>
    <definedName name="appan" localSheetId="10" hidden="1">{#N/A,#N/A,FALSE,"VARIATIONS";#N/A,#N/A,FALSE,"BUDGET";#N/A,#N/A,FALSE,"CIVIL QNTY VAR";#N/A,#N/A,FALSE,"SUMMARY";#N/A,#N/A,FALSE,"MATERIAL VAR"}</definedName>
    <definedName name="appan" localSheetId="13" hidden="1">{#N/A,#N/A,FALSE,"VARIATIONS";#N/A,#N/A,FALSE,"BUDGET";#N/A,#N/A,FALSE,"CIVIL QNTY VAR";#N/A,#N/A,FALSE,"SUMMARY";#N/A,#N/A,FALSE,"MATERIAL VAR"}</definedName>
    <definedName name="appan" localSheetId="5" hidden="1">{#N/A,#N/A,FALSE,"VARIATIONS";#N/A,#N/A,FALSE,"BUDGET";#N/A,#N/A,FALSE,"CIVIL QNTY VAR";#N/A,#N/A,FALSE,"SUMMARY";#N/A,#N/A,FALSE,"MATERIAL VAR"}</definedName>
    <definedName name="appan" localSheetId="11" hidden="1">{#N/A,#N/A,FALSE,"VARIATIONS";#N/A,#N/A,FALSE,"BUDGET";#N/A,#N/A,FALSE,"CIVIL QNTY VAR";#N/A,#N/A,FALSE,"SUMMARY";#N/A,#N/A,FALSE,"MATERIAL VAR"}</definedName>
    <definedName name="appan" localSheetId="8" hidden="1">{#N/A,#N/A,FALSE,"VARIATIONS";#N/A,#N/A,FALSE,"BUDGET";#N/A,#N/A,FALSE,"CIVIL QNTY VAR";#N/A,#N/A,FALSE,"SUMMARY";#N/A,#N/A,FALSE,"MATERIAL VAR"}</definedName>
    <definedName name="appan" localSheetId="14" hidden="1">{#N/A,#N/A,FALSE,"VARIATIONS";#N/A,#N/A,FALSE,"BUDGET";#N/A,#N/A,FALSE,"CIVIL QNTY VAR";#N/A,#N/A,FALSE,"SUMMARY";#N/A,#N/A,FALSE,"MATERIAL VAR"}</definedName>
    <definedName name="appan" localSheetId="21" hidden="1">{#N/A,#N/A,FALSE,"VARIATIONS";#N/A,#N/A,FALSE,"BUDGET";#N/A,#N/A,FALSE,"CIVIL QNTY VAR";#N/A,#N/A,FALSE,"SUMMARY";#N/A,#N/A,FALSE,"MATERIAL VAR"}</definedName>
    <definedName name="appan" localSheetId="22" hidden="1">{#N/A,#N/A,FALSE,"VARIATIONS";#N/A,#N/A,FALSE,"BUDGET";#N/A,#N/A,FALSE,"CIVIL QNTY VAR";#N/A,#N/A,FALSE,"SUMMARY";#N/A,#N/A,FALSE,"MATERIAL VAR"}</definedName>
    <definedName name="appan" localSheetId="3" hidden="1">{#N/A,#N/A,FALSE,"VARIATIONS";#N/A,#N/A,FALSE,"BUDGET";#N/A,#N/A,FALSE,"CIVIL QNTY VAR";#N/A,#N/A,FALSE,"SUMMARY";#N/A,#N/A,FALSE,"MATERIAL VAR"}</definedName>
    <definedName name="appan" localSheetId="12" hidden="1">{#N/A,#N/A,FALSE,"VARIATIONS";#N/A,#N/A,FALSE,"BUDGET";#N/A,#N/A,FALSE,"CIVIL QNTY VAR";#N/A,#N/A,FALSE,"SUMMARY";#N/A,#N/A,FALSE,"MATERIAL VAR"}</definedName>
    <definedName name="appan" localSheetId="9" hidden="1">{#N/A,#N/A,FALSE,"VARIATIONS";#N/A,#N/A,FALSE,"BUDGET";#N/A,#N/A,FALSE,"CIVIL QNTY VAR";#N/A,#N/A,FALSE,"SUMMARY";#N/A,#N/A,FALSE,"MATERIAL VAR"}</definedName>
    <definedName name="appan" localSheetId="6" hidden="1">{#N/A,#N/A,FALSE,"VARIATIONS";#N/A,#N/A,FALSE,"BUDGET";#N/A,#N/A,FALSE,"CIVIL QNTY VAR";#N/A,#N/A,FALSE,"SUMMARY";#N/A,#N/A,FALSE,"MATERIAL VAR"}</definedName>
    <definedName name="appan" localSheetId="23" hidden="1">{#N/A,#N/A,FALSE,"VARIATIONS";#N/A,#N/A,FALSE,"BUDGET";#N/A,#N/A,FALSE,"CIVIL QNTY VAR";#N/A,#N/A,FALSE,"SUMMARY";#N/A,#N/A,FALSE,"MATERIAL VAR"}</definedName>
    <definedName name="appan" localSheetId="24" hidden="1">{#N/A,#N/A,FALSE,"VARIATIONS";#N/A,#N/A,FALSE,"BUDGET";#N/A,#N/A,FALSE,"CIVIL QNTY VAR";#N/A,#N/A,FALSE,"SUMMARY";#N/A,#N/A,FALSE,"MATERIAL VAR"}</definedName>
    <definedName name="appan" hidden="1">{#N/A,#N/A,FALSE,"VARIATIONS";#N/A,#N/A,FALSE,"BUDGET";#N/A,#N/A,FALSE,"CIVIL QNTY VAR";#N/A,#N/A,FALSE,"SUMMARY";#N/A,#N/A,FALSE,"MATERIAL VAR"}</definedName>
    <definedName name="AppendixVVVVVV" localSheetId="4" hidden="1">[14]Bal_Gr!#REF!</definedName>
    <definedName name="AppendixVVVVVV" localSheetId="7" hidden="1">[14]Bal_Gr!#REF!</definedName>
    <definedName name="AppendixVVVVVV" localSheetId="10" hidden="1">[14]Bal_Gr!#REF!</definedName>
    <definedName name="AppendixVVVVVV" localSheetId="19" hidden="1">[14]Bal_Gr!#REF!</definedName>
    <definedName name="AppendixVVVVVV" localSheetId="5" hidden="1">[14]Bal_Gr!#REF!</definedName>
    <definedName name="AppendixVVVVVV" localSheetId="11" hidden="1">[14]Bal_Gr!#REF!</definedName>
    <definedName name="AppendixVVVVVV" localSheetId="8" hidden="1">[14]Bal_Gr!#REF!</definedName>
    <definedName name="AppendixVVVVVV" localSheetId="20" hidden="1">[14]Bal_Gr!#REF!</definedName>
    <definedName name="AppendixVVVVVV" localSheetId="21" hidden="1">[14]Bal_Gr!#REF!</definedName>
    <definedName name="AppendixVVVVVV" localSheetId="22" hidden="1">[14]Bal_Gr!#REF!</definedName>
    <definedName name="AppendixVVVVVV" localSheetId="3" hidden="1">[14]Bal_Gr!#REF!</definedName>
    <definedName name="AppendixVVVVVV" localSheetId="18" hidden="1">[14]Bal_Gr!#REF!</definedName>
    <definedName name="AppendixVVVVVV" localSheetId="9" hidden="1">[14]Bal_Gr!#REF!</definedName>
    <definedName name="AppendixVVVVVV" localSheetId="6" hidden="1">[14]Bal_Gr!#REF!</definedName>
    <definedName name="AppendixVVVVVV" localSheetId="23" hidden="1">[14]Bal_Gr!#REF!</definedName>
    <definedName name="AppendixVVVVVV" localSheetId="24" hidden="1">[14]Bal_Gr!#REF!</definedName>
    <definedName name="AppendixVVVVVV" hidden="1">[14]Bal_Gr!#REF!</definedName>
    <definedName name="AQWE" localSheetId="4" hidden="1">{#N/A,#N/A,FALSE,"mpph1";#N/A,#N/A,FALSE,"mpmseb";#N/A,#N/A,FALSE,"mpph2"}</definedName>
    <definedName name="AQWE" localSheetId="7" hidden="1">{#N/A,#N/A,FALSE,"mpph1";#N/A,#N/A,FALSE,"mpmseb";#N/A,#N/A,FALSE,"mpph2"}</definedName>
    <definedName name="AQWE" localSheetId="10" hidden="1">{#N/A,#N/A,FALSE,"mpph1";#N/A,#N/A,FALSE,"mpmseb";#N/A,#N/A,FALSE,"mpph2"}</definedName>
    <definedName name="AQWE" localSheetId="13" hidden="1">{#N/A,#N/A,FALSE,"mpph1";#N/A,#N/A,FALSE,"mpmseb";#N/A,#N/A,FALSE,"mpph2"}</definedName>
    <definedName name="AQWE" localSheetId="5" hidden="1">{#N/A,#N/A,FALSE,"mpph1";#N/A,#N/A,FALSE,"mpmseb";#N/A,#N/A,FALSE,"mpph2"}</definedName>
    <definedName name="AQWE" localSheetId="11" hidden="1">{#N/A,#N/A,FALSE,"mpph1";#N/A,#N/A,FALSE,"mpmseb";#N/A,#N/A,FALSE,"mpph2"}</definedName>
    <definedName name="AQWE" localSheetId="8" hidden="1">{#N/A,#N/A,FALSE,"mpph1";#N/A,#N/A,FALSE,"mpmseb";#N/A,#N/A,FALSE,"mpph2"}</definedName>
    <definedName name="AQWE" localSheetId="14" hidden="1">{#N/A,#N/A,FALSE,"mpph1";#N/A,#N/A,FALSE,"mpmseb";#N/A,#N/A,FALSE,"mpph2"}</definedName>
    <definedName name="AQWE" localSheetId="21" hidden="1">{#N/A,#N/A,FALSE,"mpph1";#N/A,#N/A,FALSE,"mpmseb";#N/A,#N/A,FALSE,"mpph2"}</definedName>
    <definedName name="AQWE" localSheetId="22" hidden="1">{#N/A,#N/A,FALSE,"mpph1";#N/A,#N/A,FALSE,"mpmseb";#N/A,#N/A,FALSE,"mpph2"}</definedName>
    <definedName name="AQWE" localSheetId="3" hidden="1">{#N/A,#N/A,FALSE,"mpph1";#N/A,#N/A,FALSE,"mpmseb";#N/A,#N/A,FALSE,"mpph2"}</definedName>
    <definedName name="AQWE" localSheetId="12" hidden="1">{#N/A,#N/A,FALSE,"mpph1";#N/A,#N/A,FALSE,"mpmseb";#N/A,#N/A,FALSE,"mpph2"}</definedName>
    <definedName name="AQWE" localSheetId="9" hidden="1">{#N/A,#N/A,FALSE,"mpph1";#N/A,#N/A,FALSE,"mpmseb";#N/A,#N/A,FALSE,"mpph2"}</definedName>
    <definedName name="AQWE" localSheetId="6" hidden="1">{#N/A,#N/A,FALSE,"mpph1";#N/A,#N/A,FALSE,"mpmseb";#N/A,#N/A,FALSE,"mpph2"}</definedName>
    <definedName name="AQWE" localSheetId="23" hidden="1">{#N/A,#N/A,FALSE,"mpph1";#N/A,#N/A,FALSE,"mpmseb";#N/A,#N/A,FALSE,"mpph2"}</definedName>
    <definedName name="AQWE" localSheetId="24" hidden="1">{#N/A,#N/A,FALSE,"mpph1";#N/A,#N/A,FALSE,"mpmseb";#N/A,#N/A,FALSE,"mpph2"}</definedName>
    <definedName name="AQWE" hidden="1">{#N/A,#N/A,FALSE,"mpph1";#N/A,#N/A,FALSE,"mpmseb";#N/A,#N/A,FALSE,"mpph2"}</definedName>
    <definedName name="ARUN" localSheetId="4" hidden="1">#REF!</definedName>
    <definedName name="ARUN" localSheetId="7" hidden="1">#REF!</definedName>
    <definedName name="ARUN" localSheetId="10" hidden="1">#REF!</definedName>
    <definedName name="ARUN" localSheetId="13" hidden="1">#REF!</definedName>
    <definedName name="ARUN" localSheetId="19" hidden="1">#REF!</definedName>
    <definedName name="ARUN" localSheetId="5" hidden="1">#REF!</definedName>
    <definedName name="ARUN" localSheetId="11" hidden="1">#REF!</definedName>
    <definedName name="ARUN" localSheetId="8" hidden="1">#REF!</definedName>
    <definedName name="ARUN" localSheetId="14" hidden="1">#REF!</definedName>
    <definedName name="ARUN" localSheetId="20" hidden="1">#REF!</definedName>
    <definedName name="ARUN" localSheetId="21" hidden="1">#REF!</definedName>
    <definedName name="ARUN" localSheetId="22" hidden="1">#REF!</definedName>
    <definedName name="ARUN" localSheetId="3" hidden="1">#REF!</definedName>
    <definedName name="ARUN" localSheetId="12" hidden="1">#REF!</definedName>
    <definedName name="ARUN" localSheetId="18" hidden="1">#REF!</definedName>
    <definedName name="ARUN" localSheetId="9" hidden="1">#REF!</definedName>
    <definedName name="ARUN" localSheetId="6" hidden="1">#REF!</definedName>
    <definedName name="ARUN" localSheetId="23" hidden="1">#REF!</definedName>
    <definedName name="ARUN" localSheetId="24" hidden="1">#REF!</definedName>
    <definedName name="ARUN" hidden="1">#REF!</definedName>
    <definedName name="arvind" localSheetId="4" hidden="1">{#N/A,#N/A,FALSE,"VARIATIONS";#N/A,#N/A,FALSE,"BUDGET";#N/A,#N/A,FALSE,"CIVIL QNTY VAR";#N/A,#N/A,FALSE,"SUMMARY";#N/A,#N/A,FALSE,"MATERIAL VAR"}</definedName>
    <definedName name="arvind" localSheetId="7" hidden="1">{#N/A,#N/A,FALSE,"VARIATIONS";#N/A,#N/A,FALSE,"BUDGET";#N/A,#N/A,FALSE,"CIVIL QNTY VAR";#N/A,#N/A,FALSE,"SUMMARY";#N/A,#N/A,FALSE,"MATERIAL VAR"}</definedName>
    <definedName name="arvind" localSheetId="10" hidden="1">{#N/A,#N/A,FALSE,"VARIATIONS";#N/A,#N/A,FALSE,"BUDGET";#N/A,#N/A,FALSE,"CIVIL QNTY VAR";#N/A,#N/A,FALSE,"SUMMARY";#N/A,#N/A,FALSE,"MATERIAL VAR"}</definedName>
    <definedName name="arvind" localSheetId="13" hidden="1">{#N/A,#N/A,FALSE,"VARIATIONS";#N/A,#N/A,FALSE,"BUDGET";#N/A,#N/A,FALSE,"CIVIL QNTY VAR";#N/A,#N/A,FALSE,"SUMMARY";#N/A,#N/A,FALSE,"MATERIAL VAR"}</definedName>
    <definedName name="arvind" localSheetId="5" hidden="1">{#N/A,#N/A,FALSE,"VARIATIONS";#N/A,#N/A,FALSE,"BUDGET";#N/A,#N/A,FALSE,"CIVIL QNTY VAR";#N/A,#N/A,FALSE,"SUMMARY";#N/A,#N/A,FALSE,"MATERIAL VAR"}</definedName>
    <definedName name="arvind" localSheetId="11" hidden="1">{#N/A,#N/A,FALSE,"VARIATIONS";#N/A,#N/A,FALSE,"BUDGET";#N/A,#N/A,FALSE,"CIVIL QNTY VAR";#N/A,#N/A,FALSE,"SUMMARY";#N/A,#N/A,FALSE,"MATERIAL VAR"}</definedName>
    <definedName name="arvind" localSheetId="8" hidden="1">{#N/A,#N/A,FALSE,"VARIATIONS";#N/A,#N/A,FALSE,"BUDGET";#N/A,#N/A,FALSE,"CIVIL QNTY VAR";#N/A,#N/A,FALSE,"SUMMARY";#N/A,#N/A,FALSE,"MATERIAL VAR"}</definedName>
    <definedName name="arvind" localSheetId="14" hidden="1">{#N/A,#N/A,FALSE,"VARIATIONS";#N/A,#N/A,FALSE,"BUDGET";#N/A,#N/A,FALSE,"CIVIL QNTY VAR";#N/A,#N/A,FALSE,"SUMMARY";#N/A,#N/A,FALSE,"MATERIAL VAR"}</definedName>
    <definedName name="arvind" localSheetId="21" hidden="1">{#N/A,#N/A,FALSE,"VARIATIONS";#N/A,#N/A,FALSE,"BUDGET";#N/A,#N/A,FALSE,"CIVIL QNTY VAR";#N/A,#N/A,FALSE,"SUMMARY";#N/A,#N/A,FALSE,"MATERIAL VAR"}</definedName>
    <definedName name="arvind" localSheetId="22" hidden="1">{#N/A,#N/A,FALSE,"VARIATIONS";#N/A,#N/A,FALSE,"BUDGET";#N/A,#N/A,FALSE,"CIVIL QNTY VAR";#N/A,#N/A,FALSE,"SUMMARY";#N/A,#N/A,FALSE,"MATERIAL VAR"}</definedName>
    <definedName name="arvind" localSheetId="3" hidden="1">{#N/A,#N/A,FALSE,"VARIATIONS";#N/A,#N/A,FALSE,"BUDGET";#N/A,#N/A,FALSE,"CIVIL QNTY VAR";#N/A,#N/A,FALSE,"SUMMARY";#N/A,#N/A,FALSE,"MATERIAL VAR"}</definedName>
    <definedName name="arvind" localSheetId="12" hidden="1">{#N/A,#N/A,FALSE,"VARIATIONS";#N/A,#N/A,FALSE,"BUDGET";#N/A,#N/A,FALSE,"CIVIL QNTY VAR";#N/A,#N/A,FALSE,"SUMMARY";#N/A,#N/A,FALSE,"MATERIAL VAR"}</definedName>
    <definedName name="arvind" localSheetId="9" hidden="1">{#N/A,#N/A,FALSE,"VARIATIONS";#N/A,#N/A,FALSE,"BUDGET";#N/A,#N/A,FALSE,"CIVIL QNTY VAR";#N/A,#N/A,FALSE,"SUMMARY";#N/A,#N/A,FALSE,"MATERIAL VAR"}</definedName>
    <definedName name="arvind" localSheetId="6" hidden="1">{#N/A,#N/A,FALSE,"VARIATIONS";#N/A,#N/A,FALSE,"BUDGET";#N/A,#N/A,FALSE,"CIVIL QNTY VAR";#N/A,#N/A,FALSE,"SUMMARY";#N/A,#N/A,FALSE,"MATERIAL VAR"}</definedName>
    <definedName name="arvind" localSheetId="23" hidden="1">{#N/A,#N/A,FALSE,"VARIATIONS";#N/A,#N/A,FALSE,"BUDGET";#N/A,#N/A,FALSE,"CIVIL QNTY VAR";#N/A,#N/A,FALSE,"SUMMARY";#N/A,#N/A,FALSE,"MATERIAL VAR"}</definedName>
    <definedName name="arvind" localSheetId="24" hidden="1">{#N/A,#N/A,FALSE,"VARIATIONS";#N/A,#N/A,FALSE,"BUDGET";#N/A,#N/A,FALSE,"CIVIL QNTY VAR";#N/A,#N/A,FALSE,"SUMMARY";#N/A,#N/A,FALSE,"MATERIAL VAR"}</definedName>
    <definedName name="arvind" hidden="1">{#N/A,#N/A,FALSE,"VARIATIONS";#N/A,#N/A,FALSE,"BUDGET";#N/A,#N/A,FALSE,"CIVIL QNTY VAR";#N/A,#N/A,FALSE,"SUMMARY";#N/A,#N/A,FALSE,"MATERIAL VAR"}</definedName>
    <definedName name="as" localSheetId="4" hidden="1">{#N/A,#N/A,FALSE,"VARIATIONS";#N/A,#N/A,FALSE,"BUDGET";#N/A,#N/A,FALSE,"CIVIL QNTY VAR";#N/A,#N/A,FALSE,"SUMMARY";#N/A,#N/A,FALSE,"MATERIAL VAR"}</definedName>
    <definedName name="as" localSheetId="7" hidden="1">{#N/A,#N/A,FALSE,"VARIATIONS";#N/A,#N/A,FALSE,"BUDGET";#N/A,#N/A,FALSE,"CIVIL QNTY VAR";#N/A,#N/A,FALSE,"SUMMARY";#N/A,#N/A,FALSE,"MATERIAL VAR"}</definedName>
    <definedName name="as" localSheetId="10" hidden="1">{#N/A,#N/A,FALSE,"VARIATIONS";#N/A,#N/A,FALSE,"BUDGET";#N/A,#N/A,FALSE,"CIVIL QNTY VAR";#N/A,#N/A,FALSE,"SUMMARY";#N/A,#N/A,FALSE,"MATERIAL VAR"}</definedName>
    <definedName name="as" localSheetId="13" hidden="1">{#N/A,#N/A,FALSE,"VARIATIONS";#N/A,#N/A,FALSE,"BUDGET";#N/A,#N/A,FALSE,"CIVIL QNTY VAR";#N/A,#N/A,FALSE,"SUMMARY";#N/A,#N/A,FALSE,"MATERIAL VAR"}</definedName>
    <definedName name="as" localSheetId="5" hidden="1">{#N/A,#N/A,FALSE,"VARIATIONS";#N/A,#N/A,FALSE,"BUDGET";#N/A,#N/A,FALSE,"CIVIL QNTY VAR";#N/A,#N/A,FALSE,"SUMMARY";#N/A,#N/A,FALSE,"MATERIAL VAR"}</definedName>
    <definedName name="as" localSheetId="11" hidden="1">{#N/A,#N/A,FALSE,"VARIATIONS";#N/A,#N/A,FALSE,"BUDGET";#N/A,#N/A,FALSE,"CIVIL QNTY VAR";#N/A,#N/A,FALSE,"SUMMARY";#N/A,#N/A,FALSE,"MATERIAL VAR"}</definedName>
    <definedName name="as" localSheetId="8" hidden="1">{#N/A,#N/A,FALSE,"VARIATIONS";#N/A,#N/A,FALSE,"BUDGET";#N/A,#N/A,FALSE,"CIVIL QNTY VAR";#N/A,#N/A,FALSE,"SUMMARY";#N/A,#N/A,FALSE,"MATERIAL VAR"}</definedName>
    <definedName name="as" localSheetId="14" hidden="1">{#N/A,#N/A,FALSE,"VARIATIONS";#N/A,#N/A,FALSE,"BUDGET";#N/A,#N/A,FALSE,"CIVIL QNTY VAR";#N/A,#N/A,FALSE,"SUMMARY";#N/A,#N/A,FALSE,"MATERIAL VAR"}</definedName>
    <definedName name="as" localSheetId="21" hidden="1">{#N/A,#N/A,FALSE,"VARIATIONS";#N/A,#N/A,FALSE,"BUDGET";#N/A,#N/A,FALSE,"CIVIL QNTY VAR";#N/A,#N/A,FALSE,"SUMMARY";#N/A,#N/A,FALSE,"MATERIAL VAR"}</definedName>
    <definedName name="as" localSheetId="22" hidden="1">{#N/A,#N/A,FALSE,"VARIATIONS";#N/A,#N/A,FALSE,"BUDGET";#N/A,#N/A,FALSE,"CIVIL QNTY VAR";#N/A,#N/A,FALSE,"SUMMARY";#N/A,#N/A,FALSE,"MATERIAL VAR"}</definedName>
    <definedName name="as" localSheetId="3" hidden="1">{#N/A,#N/A,FALSE,"VARIATIONS";#N/A,#N/A,FALSE,"BUDGET";#N/A,#N/A,FALSE,"CIVIL QNTY VAR";#N/A,#N/A,FALSE,"SUMMARY";#N/A,#N/A,FALSE,"MATERIAL VAR"}</definedName>
    <definedName name="as" localSheetId="12" hidden="1">{#N/A,#N/A,FALSE,"VARIATIONS";#N/A,#N/A,FALSE,"BUDGET";#N/A,#N/A,FALSE,"CIVIL QNTY VAR";#N/A,#N/A,FALSE,"SUMMARY";#N/A,#N/A,FALSE,"MATERIAL VAR"}</definedName>
    <definedName name="as" localSheetId="9" hidden="1">{#N/A,#N/A,FALSE,"VARIATIONS";#N/A,#N/A,FALSE,"BUDGET";#N/A,#N/A,FALSE,"CIVIL QNTY VAR";#N/A,#N/A,FALSE,"SUMMARY";#N/A,#N/A,FALSE,"MATERIAL VAR"}</definedName>
    <definedName name="as" localSheetId="6" hidden="1">{#N/A,#N/A,FALSE,"VARIATIONS";#N/A,#N/A,FALSE,"BUDGET";#N/A,#N/A,FALSE,"CIVIL QNTY VAR";#N/A,#N/A,FALSE,"SUMMARY";#N/A,#N/A,FALSE,"MATERIAL VAR"}</definedName>
    <definedName name="as" localSheetId="23" hidden="1">{#N/A,#N/A,FALSE,"VARIATIONS";#N/A,#N/A,FALSE,"BUDGET";#N/A,#N/A,FALSE,"CIVIL QNTY VAR";#N/A,#N/A,FALSE,"SUMMARY";#N/A,#N/A,FALSE,"MATERIAL VAR"}</definedName>
    <definedName name="as" localSheetId="24" hidden="1">{#N/A,#N/A,FALSE,"VARIATIONS";#N/A,#N/A,FALSE,"BUDGET";#N/A,#N/A,FALSE,"CIVIL QNTY VAR";#N/A,#N/A,FALSE,"SUMMARY";#N/A,#N/A,FALSE,"MATERIAL VAR"}</definedName>
    <definedName name="as" hidden="1">{#N/A,#N/A,FALSE,"VARIATIONS";#N/A,#N/A,FALSE,"BUDGET";#N/A,#N/A,FALSE,"CIVIL QNTY VAR";#N/A,#N/A,FALSE,"SUMMARY";#N/A,#N/A,FALSE,"MATERIAL VAR"}</definedName>
    <definedName name="AS2DocOpenMode" hidden="1">"AS2DocumentEdit"</definedName>
    <definedName name="AS2HasNoAutoHeaderFooter" hidden="1">" "</definedName>
    <definedName name="AS2NamedRange" hidden="1">11</definedName>
    <definedName name="AS2ReportLS" hidden="1">1</definedName>
    <definedName name="AS2StaticLS" localSheetId="4" hidden="1">#REF!</definedName>
    <definedName name="AS2StaticLS" localSheetId="7" hidden="1">#REF!</definedName>
    <definedName name="AS2StaticLS" localSheetId="10" hidden="1">#REF!</definedName>
    <definedName name="AS2StaticLS" localSheetId="13" hidden="1">#REF!</definedName>
    <definedName name="AS2StaticLS" localSheetId="19" hidden="1">#REF!</definedName>
    <definedName name="AS2StaticLS" localSheetId="5" hidden="1">#REF!</definedName>
    <definedName name="AS2StaticLS" localSheetId="11" hidden="1">#REF!</definedName>
    <definedName name="AS2StaticLS" localSheetId="8" hidden="1">#REF!</definedName>
    <definedName name="AS2StaticLS" localSheetId="14" hidden="1">#REF!</definedName>
    <definedName name="AS2StaticLS" localSheetId="20" hidden="1">#REF!</definedName>
    <definedName name="AS2StaticLS" localSheetId="21" hidden="1">#REF!</definedName>
    <definedName name="AS2StaticLS" localSheetId="22" hidden="1">#REF!</definedName>
    <definedName name="AS2StaticLS" localSheetId="3" hidden="1">#REF!</definedName>
    <definedName name="AS2StaticLS" localSheetId="12" hidden="1">#REF!</definedName>
    <definedName name="AS2StaticLS" localSheetId="18" hidden="1">#REF!</definedName>
    <definedName name="AS2StaticLS" localSheetId="9" hidden="1">#REF!</definedName>
    <definedName name="AS2StaticLS" localSheetId="6" hidden="1">#REF!</definedName>
    <definedName name="AS2StaticLS" localSheetId="23" hidden="1">#REF!</definedName>
    <definedName name="AS2StaticLS" localSheetId="24" hidden="1">#REF!</definedName>
    <definedName name="AS2StaticLS" hidden="1">#REF!</definedName>
    <definedName name="AS2SyncStepLS" hidden="1">0</definedName>
    <definedName name="AS2TickmarkLS" localSheetId="4" hidden="1">#REF!</definedName>
    <definedName name="AS2TickmarkLS" localSheetId="7" hidden="1">#REF!</definedName>
    <definedName name="AS2TickmarkLS" localSheetId="10" hidden="1">#REF!</definedName>
    <definedName name="AS2TickmarkLS" localSheetId="19" hidden="1">#REF!</definedName>
    <definedName name="AS2TickmarkLS" localSheetId="5" hidden="1">#REF!</definedName>
    <definedName name="AS2TickmarkLS" localSheetId="11" hidden="1">#REF!</definedName>
    <definedName name="AS2TickmarkLS" localSheetId="8" hidden="1">#REF!</definedName>
    <definedName name="AS2TickmarkLS" localSheetId="20" hidden="1">#REF!</definedName>
    <definedName name="AS2TickmarkLS" localSheetId="21" hidden="1">#REF!</definedName>
    <definedName name="AS2TickmarkLS" localSheetId="22" hidden="1">#REF!</definedName>
    <definedName name="AS2TickmarkLS" localSheetId="3" hidden="1">#REF!</definedName>
    <definedName name="AS2TickmarkLS" localSheetId="18" hidden="1">#REF!</definedName>
    <definedName name="AS2TickmarkLS" localSheetId="9" hidden="1">#REF!</definedName>
    <definedName name="AS2TickmarkLS" localSheetId="6" hidden="1">#REF!</definedName>
    <definedName name="AS2TickmarkLS" localSheetId="23" hidden="1">#REF!</definedName>
    <definedName name="AS2TickmarkLS" localSheetId="24" hidden="1">#REF!</definedName>
    <definedName name="AS2TickmarkLS" hidden="1">#REF!</definedName>
    <definedName name="AS2VersionLS" hidden="1">300</definedName>
    <definedName name="asa" localSheetId="4" hidden="1">[15]BHANDUP!#REF!</definedName>
    <definedName name="asa" localSheetId="7" hidden="1">[15]BHANDUP!#REF!</definedName>
    <definedName name="asa" localSheetId="10" hidden="1">[15]BHANDUP!#REF!</definedName>
    <definedName name="asa" localSheetId="13" hidden="1">[15]BHANDUP!#REF!</definedName>
    <definedName name="asa" localSheetId="19" hidden="1">[15]BHANDUP!#REF!</definedName>
    <definedName name="asa" localSheetId="5" hidden="1">[15]BHANDUP!#REF!</definedName>
    <definedName name="asa" localSheetId="11" hidden="1">[15]BHANDUP!#REF!</definedName>
    <definedName name="asa" localSheetId="8" hidden="1">[15]BHANDUP!#REF!</definedName>
    <definedName name="asa" localSheetId="14" hidden="1">[15]BHANDUP!#REF!</definedName>
    <definedName name="asa" localSheetId="20" hidden="1">[15]BHANDUP!#REF!</definedName>
    <definedName name="asa" localSheetId="21" hidden="1">[15]BHANDUP!#REF!</definedName>
    <definedName name="asa" localSheetId="22" hidden="1">[15]BHANDUP!#REF!</definedName>
    <definedName name="asa" localSheetId="3" hidden="1">[15]BHANDUP!#REF!</definedName>
    <definedName name="asa" localSheetId="12" hidden="1">[15]BHANDUP!#REF!</definedName>
    <definedName name="asa" localSheetId="18" hidden="1">[15]BHANDUP!#REF!</definedName>
    <definedName name="asa" localSheetId="9" hidden="1">[15]BHANDUP!#REF!</definedName>
    <definedName name="asa" localSheetId="6" hidden="1">[15]BHANDUP!#REF!</definedName>
    <definedName name="asa" localSheetId="23" hidden="1">[15]BHANDUP!#REF!</definedName>
    <definedName name="asa" localSheetId="24" hidden="1">[15]BHANDUP!#REF!</definedName>
    <definedName name="asa" hidden="1">[15]BHANDUP!#REF!</definedName>
    <definedName name="asad" localSheetId="4" hidden="1">[15]BHANDUP!#REF!</definedName>
    <definedName name="asad" localSheetId="7" hidden="1">[15]BHANDUP!#REF!</definedName>
    <definedName name="asad" localSheetId="10" hidden="1">[15]BHANDUP!#REF!</definedName>
    <definedName name="asad" localSheetId="13" hidden="1">[15]BHANDUP!#REF!</definedName>
    <definedName name="asad" localSheetId="19" hidden="1">[15]BHANDUP!#REF!</definedName>
    <definedName name="asad" localSheetId="5" hidden="1">[15]BHANDUP!#REF!</definedName>
    <definedName name="asad" localSheetId="11" hidden="1">[15]BHANDUP!#REF!</definedName>
    <definedName name="asad" localSheetId="8" hidden="1">[15]BHANDUP!#REF!</definedName>
    <definedName name="asad" localSheetId="14" hidden="1">[15]BHANDUP!#REF!</definedName>
    <definedName name="asad" localSheetId="20" hidden="1">[15]BHANDUP!#REF!</definedName>
    <definedName name="asad" localSheetId="21" hidden="1">[15]BHANDUP!#REF!</definedName>
    <definedName name="asad" localSheetId="22" hidden="1">[15]BHANDUP!#REF!</definedName>
    <definedName name="asad" localSheetId="3" hidden="1">[15]BHANDUP!#REF!</definedName>
    <definedName name="asad" localSheetId="12" hidden="1">[15]BHANDUP!#REF!</definedName>
    <definedName name="asad" localSheetId="18" hidden="1">[15]BHANDUP!#REF!</definedName>
    <definedName name="asad" localSheetId="9" hidden="1">[15]BHANDUP!#REF!</definedName>
    <definedName name="asad" localSheetId="6" hidden="1">[15]BHANDUP!#REF!</definedName>
    <definedName name="asad" localSheetId="23" hidden="1">[15]BHANDUP!#REF!</definedName>
    <definedName name="asad" localSheetId="24" hidden="1">[15]BHANDUP!#REF!</definedName>
    <definedName name="asad" hidden="1">[15]BHANDUP!#REF!</definedName>
    <definedName name="asdfads" localSheetId="4" hidden="1">[11]sheet6!#REF!</definedName>
    <definedName name="asdfads" localSheetId="7" hidden="1">[11]sheet6!#REF!</definedName>
    <definedName name="asdfads" localSheetId="10" hidden="1">[11]sheet6!#REF!</definedName>
    <definedName name="asdfads" localSheetId="19" hidden="1">[11]sheet6!#REF!</definedName>
    <definedName name="asdfads" localSheetId="5" hidden="1">[11]sheet6!#REF!</definedName>
    <definedName name="asdfads" localSheetId="11" hidden="1">[11]sheet6!#REF!</definedName>
    <definedName name="asdfads" localSheetId="8" hidden="1">[11]sheet6!#REF!</definedName>
    <definedName name="asdfads" localSheetId="20" hidden="1">[11]sheet6!#REF!</definedName>
    <definedName name="asdfads" localSheetId="21" hidden="1">[11]sheet6!#REF!</definedName>
    <definedName name="asdfads" localSheetId="22" hidden="1">[11]sheet6!#REF!</definedName>
    <definedName name="asdfads" localSheetId="3" hidden="1">[11]sheet6!#REF!</definedName>
    <definedName name="asdfads" localSheetId="18" hidden="1">[11]sheet6!#REF!</definedName>
    <definedName name="asdfads" localSheetId="9" hidden="1">[11]sheet6!#REF!</definedName>
    <definedName name="asdfads" localSheetId="6" hidden="1">[11]sheet6!#REF!</definedName>
    <definedName name="asdfads" localSheetId="23" hidden="1">[11]sheet6!#REF!</definedName>
    <definedName name="asdfads" localSheetId="24" hidden="1">[11]sheet6!#REF!</definedName>
    <definedName name="asdfads" hidden="1">[11]sheet6!#REF!</definedName>
    <definedName name="asdfsa" localSheetId="4" hidden="1">#REF!</definedName>
    <definedName name="asdfsa" localSheetId="7" hidden="1">#REF!</definedName>
    <definedName name="asdfsa" localSheetId="10" hidden="1">#REF!</definedName>
    <definedName name="asdfsa" localSheetId="13" hidden="1">#REF!</definedName>
    <definedName name="asdfsa" localSheetId="19" hidden="1">#REF!</definedName>
    <definedName name="asdfsa" localSheetId="5" hidden="1">#REF!</definedName>
    <definedName name="asdfsa" localSheetId="11" hidden="1">#REF!</definedName>
    <definedName name="asdfsa" localSheetId="8" hidden="1">#REF!</definedName>
    <definedName name="asdfsa" localSheetId="14" hidden="1">#REF!</definedName>
    <definedName name="asdfsa" localSheetId="20" hidden="1">#REF!</definedName>
    <definedName name="asdfsa" localSheetId="21" hidden="1">#REF!</definedName>
    <definedName name="asdfsa" localSheetId="22" hidden="1">#REF!</definedName>
    <definedName name="asdfsa" localSheetId="3" hidden="1">#REF!</definedName>
    <definedName name="asdfsa" localSheetId="12" hidden="1">#REF!</definedName>
    <definedName name="asdfsa" localSheetId="18" hidden="1">#REF!</definedName>
    <definedName name="asdfsa" localSheetId="9" hidden="1">#REF!</definedName>
    <definedName name="asdfsa" localSheetId="6" hidden="1">#REF!</definedName>
    <definedName name="asdfsa" localSheetId="23" hidden="1">#REF!</definedName>
    <definedName name="asdfsa" localSheetId="24" hidden="1">#REF!</definedName>
    <definedName name="asdfsa" hidden="1">#REF!</definedName>
    <definedName name="asdfsadf" localSheetId="4" hidden="1">#REF!</definedName>
    <definedName name="asdfsadf" localSheetId="7" hidden="1">#REF!</definedName>
    <definedName name="asdfsadf" localSheetId="10" hidden="1">#REF!</definedName>
    <definedName name="asdfsadf" localSheetId="19" hidden="1">#REF!</definedName>
    <definedName name="asdfsadf" localSheetId="5" hidden="1">#REF!</definedName>
    <definedName name="asdfsadf" localSheetId="11" hidden="1">#REF!</definedName>
    <definedName name="asdfsadf" localSheetId="8" hidden="1">#REF!</definedName>
    <definedName name="asdfsadf" localSheetId="20" hidden="1">#REF!</definedName>
    <definedName name="asdfsadf" localSheetId="21" hidden="1">#REF!</definedName>
    <definedName name="asdfsadf" localSheetId="22" hidden="1">#REF!</definedName>
    <definedName name="asdfsadf" localSheetId="3" hidden="1">#REF!</definedName>
    <definedName name="asdfsadf" localSheetId="18" hidden="1">#REF!</definedName>
    <definedName name="asdfsadf" localSheetId="9" hidden="1">#REF!</definedName>
    <definedName name="asdfsadf" localSheetId="6" hidden="1">#REF!</definedName>
    <definedName name="asdfsadf" localSheetId="23" hidden="1">#REF!</definedName>
    <definedName name="asdfsadf" localSheetId="24" hidden="1">#REF!</definedName>
    <definedName name="asdfsadf" hidden="1">#REF!</definedName>
    <definedName name="asds" localSheetId="4" hidden="1">[15]BHANDUP!#REF!</definedName>
    <definedName name="asds" localSheetId="7" hidden="1">[15]BHANDUP!#REF!</definedName>
    <definedName name="asds" localSheetId="10" hidden="1">[15]BHANDUP!#REF!</definedName>
    <definedName name="asds" localSheetId="13" hidden="1">[15]BHANDUP!#REF!</definedName>
    <definedName name="asds" localSheetId="19" hidden="1">[15]BHANDUP!#REF!</definedName>
    <definedName name="asds" localSheetId="5" hidden="1">[15]BHANDUP!#REF!</definedName>
    <definedName name="asds" localSheetId="11" hidden="1">[15]BHANDUP!#REF!</definedName>
    <definedName name="asds" localSheetId="8" hidden="1">[15]BHANDUP!#REF!</definedName>
    <definedName name="asds" localSheetId="14" hidden="1">[15]BHANDUP!#REF!</definedName>
    <definedName name="asds" localSheetId="20" hidden="1">[15]BHANDUP!#REF!</definedName>
    <definedName name="asds" localSheetId="21" hidden="1">[15]BHANDUP!#REF!</definedName>
    <definedName name="asds" localSheetId="22" hidden="1">[15]BHANDUP!#REF!</definedName>
    <definedName name="asds" localSheetId="3" hidden="1">[15]BHANDUP!#REF!</definedName>
    <definedName name="asds" localSheetId="12" hidden="1">[15]BHANDUP!#REF!</definedName>
    <definedName name="asds" localSheetId="18" hidden="1">[15]BHANDUP!#REF!</definedName>
    <definedName name="asds" localSheetId="9" hidden="1">[15]BHANDUP!#REF!</definedName>
    <definedName name="asds" localSheetId="6" hidden="1">[15]BHANDUP!#REF!</definedName>
    <definedName name="asds" localSheetId="23" hidden="1">[15]BHANDUP!#REF!</definedName>
    <definedName name="asds" localSheetId="24" hidden="1">[15]BHANDUP!#REF!</definedName>
    <definedName name="asds" hidden="1">[15]BHANDUP!#REF!</definedName>
    <definedName name="assa" localSheetId="4"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7"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10"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1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5"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1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8"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14"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2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2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1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9"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6"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2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localSheetId="24"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dg" localSheetId="4" hidden="1">#REF!</definedName>
    <definedName name="assadg" localSheetId="7" hidden="1">#REF!</definedName>
    <definedName name="assadg" localSheetId="10" hidden="1">#REF!</definedName>
    <definedName name="assadg" localSheetId="13" hidden="1">#REF!</definedName>
    <definedName name="assadg" localSheetId="19" hidden="1">#REF!</definedName>
    <definedName name="assadg" localSheetId="5" hidden="1">#REF!</definedName>
    <definedName name="assadg" localSheetId="11" hidden="1">#REF!</definedName>
    <definedName name="assadg" localSheetId="8" hidden="1">#REF!</definedName>
    <definedName name="assadg" localSheetId="14" hidden="1">#REF!</definedName>
    <definedName name="assadg" localSheetId="20" hidden="1">#REF!</definedName>
    <definedName name="assadg" localSheetId="21" hidden="1">#REF!</definedName>
    <definedName name="assadg" localSheetId="22" hidden="1">#REF!</definedName>
    <definedName name="assadg" localSheetId="3" hidden="1">#REF!</definedName>
    <definedName name="assadg" localSheetId="12" hidden="1">#REF!</definedName>
    <definedName name="assadg" localSheetId="18" hidden="1">#REF!</definedName>
    <definedName name="assadg" localSheetId="9" hidden="1">#REF!</definedName>
    <definedName name="assadg" localSheetId="6" hidden="1">#REF!</definedName>
    <definedName name="assadg" localSheetId="23" hidden="1">#REF!</definedName>
    <definedName name="assadg" localSheetId="24" hidden="1">#REF!</definedName>
    <definedName name="assadg" hidden="1">#REF!</definedName>
    <definedName name="asse" localSheetId="4" hidden="1">{#N/A,#N/A,TRUE,"Front";#N/A,#N/A,TRUE,"Simple Letter";#N/A,#N/A,TRUE,"Inside";#N/A,#N/A,TRUE,"Contents";#N/A,#N/A,TRUE,"Basis";#N/A,#N/A,TRUE,"Inclusions";#N/A,#N/A,TRUE,"Exclusions";#N/A,#N/A,TRUE,"Areas";#N/A,#N/A,TRUE,"Summary";#N/A,#N/A,TRUE,"Detail"}</definedName>
    <definedName name="asse" localSheetId="7" hidden="1">{#N/A,#N/A,TRUE,"Front";#N/A,#N/A,TRUE,"Simple Letter";#N/A,#N/A,TRUE,"Inside";#N/A,#N/A,TRUE,"Contents";#N/A,#N/A,TRUE,"Basis";#N/A,#N/A,TRUE,"Inclusions";#N/A,#N/A,TRUE,"Exclusions";#N/A,#N/A,TRUE,"Areas";#N/A,#N/A,TRUE,"Summary";#N/A,#N/A,TRUE,"Detail"}</definedName>
    <definedName name="asse" localSheetId="10" hidden="1">{#N/A,#N/A,TRUE,"Front";#N/A,#N/A,TRUE,"Simple Letter";#N/A,#N/A,TRUE,"Inside";#N/A,#N/A,TRUE,"Contents";#N/A,#N/A,TRUE,"Basis";#N/A,#N/A,TRUE,"Inclusions";#N/A,#N/A,TRUE,"Exclusions";#N/A,#N/A,TRUE,"Areas";#N/A,#N/A,TRUE,"Summary";#N/A,#N/A,TRUE,"Detail"}</definedName>
    <definedName name="asse" localSheetId="13" hidden="1">{#N/A,#N/A,TRUE,"Front";#N/A,#N/A,TRUE,"Simple Letter";#N/A,#N/A,TRUE,"Inside";#N/A,#N/A,TRUE,"Contents";#N/A,#N/A,TRUE,"Basis";#N/A,#N/A,TRUE,"Inclusions";#N/A,#N/A,TRUE,"Exclusions";#N/A,#N/A,TRUE,"Areas";#N/A,#N/A,TRUE,"Summary";#N/A,#N/A,TRUE,"Detail"}</definedName>
    <definedName name="asse" localSheetId="5" hidden="1">{#N/A,#N/A,TRUE,"Front";#N/A,#N/A,TRUE,"Simple Letter";#N/A,#N/A,TRUE,"Inside";#N/A,#N/A,TRUE,"Contents";#N/A,#N/A,TRUE,"Basis";#N/A,#N/A,TRUE,"Inclusions";#N/A,#N/A,TRUE,"Exclusions";#N/A,#N/A,TRUE,"Areas";#N/A,#N/A,TRUE,"Summary";#N/A,#N/A,TRUE,"Detail"}</definedName>
    <definedName name="asse" localSheetId="11" hidden="1">{#N/A,#N/A,TRUE,"Front";#N/A,#N/A,TRUE,"Simple Letter";#N/A,#N/A,TRUE,"Inside";#N/A,#N/A,TRUE,"Contents";#N/A,#N/A,TRUE,"Basis";#N/A,#N/A,TRUE,"Inclusions";#N/A,#N/A,TRUE,"Exclusions";#N/A,#N/A,TRUE,"Areas";#N/A,#N/A,TRUE,"Summary";#N/A,#N/A,TRUE,"Detail"}</definedName>
    <definedName name="asse" localSheetId="8" hidden="1">{#N/A,#N/A,TRUE,"Front";#N/A,#N/A,TRUE,"Simple Letter";#N/A,#N/A,TRUE,"Inside";#N/A,#N/A,TRUE,"Contents";#N/A,#N/A,TRUE,"Basis";#N/A,#N/A,TRUE,"Inclusions";#N/A,#N/A,TRUE,"Exclusions";#N/A,#N/A,TRUE,"Areas";#N/A,#N/A,TRUE,"Summary";#N/A,#N/A,TRUE,"Detail"}</definedName>
    <definedName name="asse" localSheetId="14" hidden="1">{#N/A,#N/A,TRUE,"Front";#N/A,#N/A,TRUE,"Simple Letter";#N/A,#N/A,TRUE,"Inside";#N/A,#N/A,TRUE,"Contents";#N/A,#N/A,TRUE,"Basis";#N/A,#N/A,TRUE,"Inclusions";#N/A,#N/A,TRUE,"Exclusions";#N/A,#N/A,TRUE,"Areas";#N/A,#N/A,TRUE,"Summary";#N/A,#N/A,TRUE,"Detail"}</definedName>
    <definedName name="asse" localSheetId="21" hidden="1">{#N/A,#N/A,TRUE,"Front";#N/A,#N/A,TRUE,"Simple Letter";#N/A,#N/A,TRUE,"Inside";#N/A,#N/A,TRUE,"Contents";#N/A,#N/A,TRUE,"Basis";#N/A,#N/A,TRUE,"Inclusions";#N/A,#N/A,TRUE,"Exclusions";#N/A,#N/A,TRUE,"Areas";#N/A,#N/A,TRUE,"Summary";#N/A,#N/A,TRUE,"Detail"}</definedName>
    <definedName name="asse" localSheetId="22" hidden="1">{#N/A,#N/A,TRUE,"Front";#N/A,#N/A,TRUE,"Simple Letter";#N/A,#N/A,TRUE,"Inside";#N/A,#N/A,TRUE,"Contents";#N/A,#N/A,TRUE,"Basis";#N/A,#N/A,TRUE,"Inclusions";#N/A,#N/A,TRUE,"Exclusions";#N/A,#N/A,TRUE,"Areas";#N/A,#N/A,TRUE,"Summary";#N/A,#N/A,TRUE,"Detail"}</definedName>
    <definedName name="asse" localSheetId="3" hidden="1">{#N/A,#N/A,TRUE,"Front";#N/A,#N/A,TRUE,"Simple Letter";#N/A,#N/A,TRUE,"Inside";#N/A,#N/A,TRUE,"Contents";#N/A,#N/A,TRUE,"Basis";#N/A,#N/A,TRUE,"Inclusions";#N/A,#N/A,TRUE,"Exclusions";#N/A,#N/A,TRUE,"Areas";#N/A,#N/A,TRUE,"Summary";#N/A,#N/A,TRUE,"Detail"}</definedName>
    <definedName name="asse" localSheetId="12" hidden="1">{#N/A,#N/A,TRUE,"Front";#N/A,#N/A,TRUE,"Simple Letter";#N/A,#N/A,TRUE,"Inside";#N/A,#N/A,TRUE,"Contents";#N/A,#N/A,TRUE,"Basis";#N/A,#N/A,TRUE,"Inclusions";#N/A,#N/A,TRUE,"Exclusions";#N/A,#N/A,TRUE,"Areas";#N/A,#N/A,TRUE,"Summary";#N/A,#N/A,TRUE,"Detail"}</definedName>
    <definedName name="asse" localSheetId="9" hidden="1">{#N/A,#N/A,TRUE,"Front";#N/A,#N/A,TRUE,"Simple Letter";#N/A,#N/A,TRUE,"Inside";#N/A,#N/A,TRUE,"Contents";#N/A,#N/A,TRUE,"Basis";#N/A,#N/A,TRUE,"Inclusions";#N/A,#N/A,TRUE,"Exclusions";#N/A,#N/A,TRUE,"Areas";#N/A,#N/A,TRUE,"Summary";#N/A,#N/A,TRUE,"Detail"}</definedName>
    <definedName name="asse" localSheetId="6" hidden="1">{#N/A,#N/A,TRUE,"Front";#N/A,#N/A,TRUE,"Simple Letter";#N/A,#N/A,TRUE,"Inside";#N/A,#N/A,TRUE,"Contents";#N/A,#N/A,TRUE,"Basis";#N/A,#N/A,TRUE,"Inclusions";#N/A,#N/A,TRUE,"Exclusions";#N/A,#N/A,TRUE,"Areas";#N/A,#N/A,TRUE,"Summary";#N/A,#N/A,TRUE,"Detail"}</definedName>
    <definedName name="asse" localSheetId="23" hidden="1">{#N/A,#N/A,TRUE,"Front";#N/A,#N/A,TRUE,"Simple Letter";#N/A,#N/A,TRUE,"Inside";#N/A,#N/A,TRUE,"Contents";#N/A,#N/A,TRUE,"Basis";#N/A,#N/A,TRUE,"Inclusions";#N/A,#N/A,TRUE,"Exclusions";#N/A,#N/A,TRUE,"Areas";#N/A,#N/A,TRUE,"Summary";#N/A,#N/A,TRUE,"Detail"}</definedName>
    <definedName name="asse" localSheetId="24" hidden="1">{#N/A,#N/A,TRUE,"Front";#N/A,#N/A,TRUE,"Simple Letter";#N/A,#N/A,TRUE,"Inside";#N/A,#N/A,TRUE,"Contents";#N/A,#N/A,TRUE,"Basis";#N/A,#N/A,TRUE,"Inclusions";#N/A,#N/A,TRUE,"Exclusions";#N/A,#N/A,TRUE,"Areas";#N/A,#N/A,TRUE,"Summary";#N/A,#N/A,TRUE,"Detail"}</definedName>
    <definedName name="asse" hidden="1">{#N/A,#N/A,TRUE,"Front";#N/A,#N/A,TRUE,"Simple Letter";#N/A,#N/A,TRUE,"Inside";#N/A,#N/A,TRUE,"Contents";#N/A,#N/A,TRUE,"Basis";#N/A,#N/A,TRUE,"Inclusions";#N/A,#N/A,TRUE,"Exclusions";#N/A,#N/A,TRUE,"Areas";#N/A,#N/A,TRUE,"Summary";#N/A,#N/A,TRUE,"Detail"}</definedName>
    <definedName name="asz" localSheetId="4" hidden="1">{#N/A,#N/A,FALSE,"VARIATIONS";#N/A,#N/A,FALSE,"BUDGET";#N/A,#N/A,FALSE,"CIVIL QNTY VAR";#N/A,#N/A,FALSE,"SUMMARY";#N/A,#N/A,FALSE,"MATERIAL VAR"}</definedName>
    <definedName name="asz" localSheetId="7" hidden="1">{#N/A,#N/A,FALSE,"VARIATIONS";#N/A,#N/A,FALSE,"BUDGET";#N/A,#N/A,FALSE,"CIVIL QNTY VAR";#N/A,#N/A,FALSE,"SUMMARY";#N/A,#N/A,FALSE,"MATERIAL VAR"}</definedName>
    <definedName name="asz" localSheetId="10" hidden="1">{#N/A,#N/A,FALSE,"VARIATIONS";#N/A,#N/A,FALSE,"BUDGET";#N/A,#N/A,FALSE,"CIVIL QNTY VAR";#N/A,#N/A,FALSE,"SUMMARY";#N/A,#N/A,FALSE,"MATERIAL VAR"}</definedName>
    <definedName name="asz" localSheetId="13" hidden="1">{#N/A,#N/A,FALSE,"VARIATIONS";#N/A,#N/A,FALSE,"BUDGET";#N/A,#N/A,FALSE,"CIVIL QNTY VAR";#N/A,#N/A,FALSE,"SUMMARY";#N/A,#N/A,FALSE,"MATERIAL VAR"}</definedName>
    <definedName name="asz" localSheetId="5" hidden="1">{#N/A,#N/A,FALSE,"VARIATIONS";#N/A,#N/A,FALSE,"BUDGET";#N/A,#N/A,FALSE,"CIVIL QNTY VAR";#N/A,#N/A,FALSE,"SUMMARY";#N/A,#N/A,FALSE,"MATERIAL VAR"}</definedName>
    <definedName name="asz" localSheetId="11" hidden="1">{#N/A,#N/A,FALSE,"VARIATIONS";#N/A,#N/A,FALSE,"BUDGET";#N/A,#N/A,FALSE,"CIVIL QNTY VAR";#N/A,#N/A,FALSE,"SUMMARY";#N/A,#N/A,FALSE,"MATERIAL VAR"}</definedName>
    <definedName name="asz" localSheetId="8" hidden="1">{#N/A,#N/A,FALSE,"VARIATIONS";#N/A,#N/A,FALSE,"BUDGET";#N/A,#N/A,FALSE,"CIVIL QNTY VAR";#N/A,#N/A,FALSE,"SUMMARY";#N/A,#N/A,FALSE,"MATERIAL VAR"}</definedName>
    <definedName name="asz" localSheetId="14" hidden="1">{#N/A,#N/A,FALSE,"VARIATIONS";#N/A,#N/A,FALSE,"BUDGET";#N/A,#N/A,FALSE,"CIVIL QNTY VAR";#N/A,#N/A,FALSE,"SUMMARY";#N/A,#N/A,FALSE,"MATERIAL VAR"}</definedName>
    <definedName name="asz" localSheetId="21" hidden="1">{#N/A,#N/A,FALSE,"VARIATIONS";#N/A,#N/A,FALSE,"BUDGET";#N/A,#N/A,FALSE,"CIVIL QNTY VAR";#N/A,#N/A,FALSE,"SUMMARY";#N/A,#N/A,FALSE,"MATERIAL VAR"}</definedName>
    <definedName name="asz" localSheetId="22" hidden="1">{#N/A,#N/A,FALSE,"VARIATIONS";#N/A,#N/A,FALSE,"BUDGET";#N/A,#N/A,FALSE,"CIVIL QNTY VAR";#N/A,#N/A,FALSE,"SUMMARY";#N/A,#N/A,FALSE,"MATERIAL VAR"}</definedName>
    <definedName name="asz" localSheetId="3" hidden="1">{#N/A,#N/A,FALSE,"VARIATIONS";#N/A,#N/A,FALSE,"BUDGET";#N/A,#N/A,FALSE,"CIVIL QNTY VAR";#N/A,#N/A,FALSE,"SUMMARY";#N/A,#N/A,FALSE,"MATERIAL VAR"}</definedName>
    <definedName name="asz" localSheetId="12" hidden="1">{#N/A,#N/A,FALSE,"VARIATIONS";#N/A,#N/A,FALSE,"BUDGET";#N/A,#N/A,FALSE,"CIVIL QNTY VAR";#N/A,#N/A,FALSE,"SUMMARY";#N/A,#N/A,FALSE,"MATERIAL VAR"}</definedName>
    <definedName name="asz" localSheetId="9" hidden="1">{#N/A,#N/A,FALSE,"VARIATIONS";#N/A,#N/A,FALSE,"BUDGET";#N/A,#N/A,FALSE,"CIVIL QNTY VAR";#N/A,#N/A,FALSE,"SUMMARY";#N/A,#N/A,FALSE,"MATERIAL VAR"}</definedName>
    <definedName name="asz" localSheetId="6" hidden="1">{#N/A,#N/A,FALSE,"VARIATIONS";#N/A,#N/A,FALSE,"BUDGET";#N/A,#N/A,FALSE,"CIVIL QNTY VAR";#N/A,#N/A,FALSE,"SUMMARY";#N/A,#N/A,FALSE,"MATERIAL VAR"}</definedName>
    <definedName name="asz" localSheetId="23" hidden="1">{#N/A,#N/A,FALSE,"VARIATIONS";#N/A,#N/A,FALSE,"BUDGET";#N/A,#N/A,FALSE,"CIVIL QNTY VAR";#N/A,#N/A,FALSE,"SUMMARY";#N/A,#N/A,FALSE,"MATERIAL VAR"}</definedName>
    <definedName name="asz" localSheetId="24" hidden="1">{#N/A,#N/A,FALSE,"VARIATIONS";#N/A,#N/A,FALSE,"BUDGET";#N/A,#N/A,FALSE,"CIVIL QNTY VAR";#N/A,#N/A,FALSE,"SUMMARY";#N/A,#N/A,FALSE,"MATERIAL VAR"}</definedName>
    <definedName name="asz" hidden="1">{#N/A,#N/A,FALSE,"VARIATIONS";#N/A,#N/A,FALSE,"BUDGET";#N/A,#N/A,FALSE,"CIVIL QNTY VAR";#N/A,#N/A,FALSE,"SUMMARY";#N/A,#N/A,FALSE,"MATERIAL VAR"}</definedName>
    <definedName name="Aug" localSheetId="4" hidden="1">{#N/A,#N/A,FALSE,"VARIATIONS";#N/A,#N/A,FALSE,"BUDGET";#N/A,#N/A,FALSE,"CIVIL QNTY VAR";#N/A,#N/A,FALSE,"SUMMARY";#N/A,#N/A,FALSE,"MATERIAL VAR"}</definedName>
    <definedName name="Aug" localSheetId="7" hidden="1">{#N/A,#N/A,FALSE,"VARIATIONS";#N/A,#N/A,FALSE,"BUDGET";#N/A,#N/A,FALSE,"CIVIL QNTY VAR";#N/A,#N/A,FALSE,"SUMMARY";#N/A,#N/A,FALSE,"MATERIAL VAR"}</definedName>
    <definedName name="Aug" localSheetId="10" hidden="1">{#N/A,#N/A,FALSE,"VARIATIONS";#N/A,#N/A,FALSE,"BUDGET";#N/A,#N/A,FALSE,"CIVIL QNTY VAR";#N/A,#N/A,FALSE,"SUMMARY";#N/A,#N/A,FALSE,"MATERIAL VAR"}</definedName>
    <definedName name="Aug" localSheetId="13" hidden="1">{#N/A,#N/A,FALSE,"VARIATIONS";#N/A,#N/A,FALSE,"BUDGET";#N/A,#N/A,FALSE,"CIVIL QNTY VAR";#N/A,#N/A,FALSE,"SUMMARY";#N/A,#N/A,FALSE,"MATERIAL VAR"}</definedName>
    <definedName name="Aug" localSheetId="5" hidden="1">{#N/A,#N/A,FALSE,"VARIATIONS";#N/A,#N/A,FALSE,"BUDGET";#N/A,#N/A,FALSE,"CIVIL QNTY VAR";#N/A,#N/A,FALSE,"SUMMARY";#N/A,#N/A,FALSE,"MATERIAL VAR"}</definedName>
    <definedName name="Aug" localSheetId="11" hidden="1">{#N/A,#N/A,FALSE,"VARIATIONS";#N/A,#N/A,FALSE,"BUDGET";#N/A,#N/A,FALSE,"CIVIL QNTY VAR";#N/A,#N/A,FALSE,"SUMMARY";#N/A,#N/A,FALSE,"MATERIAL VAR"}</definedName>
    <definedName name="Aug" localSheetId="8" hidden="1">{#N/A,#N/A,FALSE,"VARIATIONS";#N/A,#N/A,FALSE,"BUDGET";#N/A,#N/A,FALSE,"CIVIL QNTY VAR";#N/A,#N/A,FALSE,"SUMMARY";#N/A,#N/A,FALSE,"MATERIAL VAR"}</definedName>
    <definedName name="Aug" localSheetId="14" hidden="1">{#N/A,#N/A,FALSE,"VARIATIONS";#N/A,#N/A,FALSE,"BUDGET";#N/A,#N/A,FALSE,"CIVIL QNTY VAR";#N/A,#N/A,FALSE,"SUMMARY";#N/A,#N/A,FALSE,"MATERIAL VAR"}</definedName>
    <definedName name="Aug" localSheetId="21" hidden="1">{#N/A,#N/A,FALSE,"VARIATIONS";#N/A,#N/A,FALSE,"BUDGET";#N/A,#N/A,FALSE,"CIVIL QNTY VAR";#N/A,#N/A,FALSE,"SUMMARY";#N/A,#N/A,FALSE,"MATERIAL VAR"}</definedName>
    <definedName name="Aug" localSheetId="22" hidden="1">{#N/A,#N/A,FALSE,"VARIATIONS";#N/A,#N/A,FALSE,"BUDGET";#N/A,#N/A,FALSE,"CIVIL QNTY VAR";#N/A,#N/A,FALSE,"SUMMARY";#N/A,#N/A,FALSE,"MATERIAL VAR"}</definedName>
    <definedName name="Aug" localSheetId="3" hidden="1">{#N/A,#N/A,FALSE,"VARIATIONS";#N/A,#N/A,FALSE,"BUDGET";#N/A,#N/A,FALSE,"CIVIL QNTY VAR";#N/A,#N/A,FALSE,"SUMMARY";#N/A,#N/A,FALSE,"MATERIAL VAR"}</definedName>
    <definedName name="Aug" localSheetId="12" hidden="1">{#N/A,#N/A,FALSE,"VARIATIONS";#N/A,#N/A,FALSE,"BUDGET";#N/A,#N/A,FALSE,"CIVIL QNTY VAR";#N/A,#N/A,FALSE,"SUMMARY";#N/A,#N/A,FALSE,"MATERIAL VAR"}</definedName>
    <definedName name="Aug" localSheetId="9" hidden="1">{#N/A,#N/A,FALSE,"VARIATIONS";#N/A,#N/A,FALSE,"BUDGET";#N/A,#N/A,FALSE,"CIVIL QNTY VAR";#N/A,#N/A,FALSE,"SUMMARY";#N/A,#N/A,FALSE,"MATERIAL VAR"}</definedName>
    <definedName name="Aug" localSheetId="6" hidden="1">{#N/A,#N/A,FALSE,"VARIATIONS";#N/A,#N/A,FALSE,"BUDGET";#N/A,#N/A,FALSE,"CIVIL QNTY VAR";#N/A,#N/A,FALSE,"SUMMARY";#N/A,#N/A,FALSE,"MATERIAL VAR"}</definedName>
    <definedName name="Aug" localSheetId="23" hidden="1">{#N/A,#N/A,FALSE,"VARIATIONS";#N/A,#N/A,FALSE,"BUDGET";#N/A,#N/A,FALSE,"CIVIL QNTY VAR";#N/A,#N/A,FALSE,"SUMMARY";#N/A,#N/A,FALSE,"MATERIAL VAR"}</definedName>
    <definedName name="Aug" localSheetId="24" hidden="1">{#N/A,#N/A,FALSE,"VARIATIONS";#N/A,#N/A,FALSE,"BUDGET";#N/A,#N/A,FALSE,"CIVIL QNTY VAR";#N/A,#N/A,FALSE,"SUMMARY";#N/A,#N/A,FALSE,"MATERIAL VAR"}</definedName>
    <definedName name="Aug" hidden="1">{#N/A,#N/A,FALSE,"VARIATIONS";#N/A,#N/A,FALSE,"BUDGET";#N/A,#N/A,FALSE,"CIVIL QNTY VAR";#N/A,#N/A,FALSE,"SUMMARY";#N/A,#N/A,FALSE,"MATERIAL VAR"}</definedName>
    <definedName name="avafli" localSheetId="4" hidden="1">{#N/A,#N/A,TRUE,"Front";#N/A,#N/A,TRUE,"Simple Letter";#N/A,#N/A,TRUE,"Inside";#N/A,#N/A,TRUE,"Contents";#N/A,#N/A,TRUE,"Basis";#N/A,#N/A,TRUE,"Inclusions";#N/A,#N/A,TRUE,"Exclusions";#N/A,#N/A,TRUE,"Areas";#N/A,#N/A,TRUE,"Summary";#N/A,#N/A,TRUE,"Detail"}</definedName>
    <definedName name="avafli" localSheetId="7" hidden="1">{#N/A,#N/A,TRUE,"Front";#N/A,#N/A,TRUE,"Simple Letter";#N/A,#N/A,TRUE,"Inside";#N/A,#N/A,TRUE,"Contents";#N/A,#N/A,TRUE,"Basis";#N/A,#N/A,TRUE,"Inclusions";#N/A,#N/A,TRUE,"Exclusions";#N/A,#N/A,TRUE,"Areas";#N/A,#N/A,TRUE,"Summary";#N/A,#N/A,TRUE,"Detail"}</definedName>
    <definedName name="avafli" localSheetId="10" hidden="1">{#N/A,#N/A,TRUE,"Front";#N/A,#N/A,TRUE,"Simple Letter";#N/A,#N/A,TRUE,"Inside";#N/A,#N/A,TRUE,"Contents";#N/A,#N/A,TRUE,"Basis";#N/A,#N/A,TRUE,"Inclusions";#N/A,#N/A,TRUE,"Exclusions";#N/A,#N/A,TRUE,"Areas";#N/A,#N/A,TRUE,"Summary";#N/A,#N/A,TRUE,"Detail"}</definedName>
    <definedName name="avafli" localSheetId="13" hidden="1">{#N/A,#N/A,TRUE,"Front";#N/A,#N/A,TRUE,"Simple Letter";#N/A,#N/A,TRUE,"Inside";#N/A,#N/A,TRUE,"Contents";#N/A,#N/A,TRUE,"Basis";#N/A,#N/A,TRUE,"Inclusions";#N/A,#N/A,TRUE,"Exclusions";#N/A,#N/A,TRUE,"Areas";#N/A,#N/A,TRUE,"Summary";#N/A,#N/A,TRUE,"Detail"}</definedName>
    <definedName name="avafli" localSheetId="5" hidden="1">{#N/A,#N/A,TRUE,"Front";#N/A,#N/A,TRUE,"Simple Letter";#N/A,#N/A,TRUE,"Inside";#N/A,#N/A,TRUE,"Contents";#N/A,#N/A,TRUE,"Basis";#N/A,#N/A,TRUE,"Inclusions";#N/A,#N/A,TRUE,"Exclusions";#N/A,#N/A,TRUE,"Areas";#N/A,#N/A,TRUE,"Summary";#N/A,#N/A,TRUE,"Detail"}</definedName>
    <definedName name="avafli" localSheetId="11" hidden="1">{#N/A,#N/A,TRUE,"Front";#N/A,#N/A,TRUE,"Simple Letter";#N/A,#N/A,TRUE,"Inside";#N/A,#N/A,TRUE,"Contents";#N/A,#N/A,TRUE,"Basis";#N/A,#N/A,TRUE,"Inclusions";#N/A,#N/A,TRUE,"Exclusions";#N/A,#N/A,TRUE,"Areas";#N/A,#N/A,TRUE,"Summary";#N/A,#N/A,TRUE,"Detail"}</definedName>
    <definedName name="avafli" localSheetId="8" hidden="1">{#N/A,#N/A,TRUE,"Front";#N/A,#N/A,TRUE,"Simple Letter";#N/A,#N/A,TRUE,"Inside";#N/A,#N/A,TRUE,"Contents";#N/A,#N/A,TRUE,"Basis";#N/A,#N/A,TRUE,"Inclusions";#N/A,#N/A,TRUE,"Exclusions";#N/A,#N/A,TRUE,"Areas";#N/A,#N/A,TRUE,"Summary";#N/A,#N/A,TRUE,"Detail"}</definedName>
    <definedName name="avafli" localSheetId="14" hidden="1">{#N/A,#N/A,TRUE,"Front";#N/A,#N/A,TRUE,"Simple Letter";#N/A,#N/A,TRUE,"Inside";#N/A,#N/A,TRUE,"Contents";#N/A,#N/A,TRUE,"Basis";#N/A,#N/A,TRUE,"Inclusions";#N/A,#N/A,TRUE,"Exclusions";#N/A,#N/A,TRUE,"Areas";#N/A,#N/A,TRUE,"Summary";#N/A,#N/A,TRUE,"Detail"}</definedName>
    <definedName name="avafli" localSheetId="21" hidden="1">{#N/A,#N/A,TRUE,"Front";#N/A,#N/A,TRUE,"Simple Letter";#N/A,#N/A,TRUE,"Inside";#N/A,#N/A,TRUE,"Contents";#N/A,#N/A,TRUE,"Basis";#N/A,#N/A,TRUE,"Inclusions";#N/A,#N/A,TRUE,"Exclusions";#N/A,#N/A,TRUE,"Areas";#N/A,#N/A,TRUE,"Summary";#N/A,#N/A,TRUE,"Detail"}</definedName>
    <definedName name="avafli" localSheetId="22" hidden="1">{#N/A,#N/A,TRUE,"Front";#N/A,#N/A,TRUE,"Simple Letter";#N/A,#N/A,TRUE,"Inside";#N/A,#N/A,TRUE,"Contents";#N/A,#N/A,TRUE,"Basis";#N/A,#N/A,TRUE,"Inclusions";#N/A,#N/A,TRUE,"Exclusions";#N/A,#N/A,TRUE,"Areas";#N/A,#N/A,TRUE,"Summary";#N/A,#N/A,TRUE,"Detail"}</definedName>
    <definedName name="avafli" localSheetId="3" hidden="1">{#N/A,#N/A,TRUE,"Front";#N/A,#N/A,TRUE,"Simple Letter";#N/A,#N/A,TRUE,"Inside";#N/A,#N/A,TRUE,"Contents";#N/A,#N/A,TRUE,"Basis";#N/A,#N/A,TRUE,"Inclusions";#N/A,#N/A,TRUE,"Exclusions";#N/A,#N/A,TRUE,"Areas";#N/A,#N/A,TRUE,"Summary";#N/A,#N/A,TRUE,"Detail"}</definedName>
    <definedName name="avafli" localSheetId="12" hidden="1">{#N/A,#N/A,TRUE,"Front";#N/A,#N/A,TRUE,"Simple Letter";#N/A,#N/A,TRUE,"Inside";#N/A,#N/A,TRUE,"Contents";#N/A,#N/A,TRUE,"Basis";#N/A,#N/A,TRUE,"Inclusions";#N/A,#N/A,TRUE,"Exclusions";#N/A,#N/A,TRUE,"Areas";#N/A,#N/A,TRUE,"Summary";#N/A,#N/A,TRUE,"Detail"}</definedName>
    <definedName name="avafli" localSheetId="9" hidden="1">{#N/A,#N/A,TRUE,"Front";#N/A,#N/A,TRUE,"Simple Letter";#N/A,#N/A,TRUE,"Inside";#N/A,#N/A,TRUE,"Contents";#N/A,#N/A,TRUE,"Basis";#N/A,#N/A,TRUE,"Inclusions";#N/A,#N/A,TRUE,"Exclusions";#N/A,#N/A,TRUE,"Areas";#N/A,#N/A,TRUE,"Summary";#N/A,#N/A,TRUE,"Detail"}</definedName>
    <definedName name="avafli" localSheetId="6" hidden="1">{#N/A,#N/A,TRUE,"Front";#N/A,#N/A,TRUE,"Simple Letter";#N/A,#N/A,TRUE,"Inside";#N/A,#N/A,TRUE,"Contents";#N/A,#N/A,TRUE,"Basis";#N/A,#N/A,TRUE,"Inclusions";#N/A,#N/A,TRUE,"Exclusions";#N/A,#N/A,TRUE,"Areas";#N/A,#N/A,TRUE,"Summary";#N/A,#N/A,TRUE,"Detail"}</definedName>
    <definedName name="avafli" localSheetId="23" hidden="1">{#N/A,#N/A,TRUE,"Front";#N/A,#N/A,TRUE,"Simple Letter";#N/A,#N/A,TRUE,"Inside";#N/A,#N/A,TRUE,"Contents";#N/A,#N/A,TRUE,"Basis";#N/A,#N/A,TRUE,"Inclusions";#N/A,#N/A,TRUE,"Exclusions";#N/A,#N/A,TRUE,"Areas";#N/A,#N/A,TRUE,"Summary";#N/A,#N/A,TRUE,"Detail"}</definedName>
    <definedName name="avafli" localSheetId="24" hidden="1">{#N/A,#N/A,TRUE,"Front";#N/A,#N/A,TRUE,"Simple Letter";#N/A,#N/A,TRUE,"Inside";#N/A,#N/A,TRUE,"Contents";#N/A,#N/A,TRUE,"Basis";#N/A,#N/A,TRUE,"Inclusions";#N/A,#N/A,TRUE,"Exclusions";#N/A,#N/A,TRUE,"Areas";#N/A,#N/A,TRUE,"Summary";#N/A,#N/A,TRUE,"Detail"}</definedName>
    <definedName name="avafli" hidden="1">{#N/A,#N/A,TRUE,"Front";#N/A,#N/A,TRUE,"Simple Letter";#N/A,#N/A,TRUE,"Inside";#N/A,#N/A,TRUE,"Contents";#N/A,#N/A,TRUE,"Basis";#N/A,#N/A,TRUE,"Inclusions";#N/A,#N/A,TRUE,"Exclusions";#N/A,#N/A,TRUE,"Areas";#N/A,#N/A,TRUE,"Summary";#N/A,#N/A,TRUE,"Detail"}</definedName>
    <definedName name="aw" localSheetId="4" hidden="1">{#N/A,#N/A,FALSE,"VARIATIONS";#N/A,#N/A,FALSE,"BUDGET";#N/A,#N/A,FALSE,"CIVIL QNTY VAR";#N/A,#N/A,FALSE,"SUMMARY";#N/A,#N/A,FALSE,"MATERIAL VAR"}</definedName>
    <definedName name="aw" localSheetId="7" hidden="1">{#N/A,#N/A,FALSE,"VARIATIONS";#N/A,#N/A,FALSE,"BUDGET";#N/A,#N/A,FALSE,"CIVIL QNTY VAR";#N/A,#N/A,FALSE,"SUMMARY";#N/A,#N/A,FALSE,"MATERIAL VAR"}</definedName>
    <definedName name="aw" localSheetId="10" hidden="1">{#N/A,#N/A,FALSE,"VARIATIONS";#N/A,#N/A,FALSE,"BUDGET";#N/A,#N/A,FALSE,"CIVIL QNTY VAR";#N/A,#N/A,FALSE,"SUMMARY";#N/A,#N/A,FALSE,"MATERIAL VAR"}</definedName>
    <definedName name="aw" localSheetId="13" hidden="1">{#N/A,#N/A,FALSE,"VARIATIONS";#N/A,#N/A,FALSE,"BUDGET";#N/A,#N/A,FALSE,"CIVIL QNTY VAR";#N/A,#N/A,FALSE,"SUMMARY";#N/A,#N/A,FALSE,"MATERIAL VAR"}</definedName>
    <definedName name="aw" localSheetId="5" hidden="1">{#N/A,#N/A,FALSE,"VARIATIONS";#N/A,#N/A,FALSE,"BUDGET";#N/A,#N/A,FALSE,"CIVIL QNTY VAR";#N/A,#N/A,FALSE,"SUMMARY";#N/A,#N/A,FALSE,"MATERIAL VAR"}</definedName>
    <definedName name="aw" localSheetId="11" hidden="1">{#N/A,#N/A,FALSE,"VARIATIONS";#N/A,#N/A,FALSE,"BUDGET";#N/A,#N/A,FALSE,"CIVIL QNTY VAR";#N/A,#N/A,FALSE,"SUMMARY";#N/A,#N/A,FALSE,"MATERIAL VAR"}</definedName>
    <definedName name="aw" localSheetId="8" hidden="1">{#N/A,#N/A,FALSE,"VARIATIONS";#N/A,#N/A,FALSE,"BUDGET";#N/A,#N/A,FALSE,"CIVIL QNTY VAR";#N/A,#N/A,FALSE,"SUMMARY";#N/A,#N/A,FALSE,"MATERIAL VAR"}</definedName>
    <definedName name="aw" localSheetId="14" hidden="1">{#N/A,#N/A,FALSE,"VARIATIONS";#N/A,#N/A,FALSE,"BUDGET";#N/A,#N/A,FALSE,"CIVIL QNTY VAR";#N/A,#N/A,FALSE,"SUMMARY";#N/A,#N/A,FALSE,"MATERIAL VAR"}</definedName>
    <definedName name="aw" localSheetId="21" hidden="1">{#N/A,#N/A,FALSE,"VARIATIONS";#N/A,#N/A,FALSE,"BUDGET";#N/A,#N/A,FALSE,"CIVIL QNTY VAR";#N/A,#N/A,FALSE,"SUMMARY";#N/A,#N/A,FALSE,"MATERIAL VAR"}</definedName>
    <definedName name="aw" localSheetId="22" hidden="1">{#N/A,#N/A,FALSE,"VARIATIONS";#N/A,#N/A,FALSE,"BUDGET";#N/A,#N/A,FALSE,"CIVIL QNTY VAR";#N/A,#N/A,FALSE,"SUMMARY";#N/A,#N/A,FALSE,"MATERIAL VAR"}</definedName>
    <definedName name="aw" localSheetId="3" hidden="1">{#N/A,#N/A,FALSE,"VARIATIONS";#N/A,#N/A,FALSE,"BUDGET";#N/A,#N/A,FALSE,"CIVIL QNTY VAR";#N/A,#N/A,FALSE,"SUMMARY";#N/A,#N/A,FALSE,"MATERIAL VAR"}</definedName>
    <definedName name="aw" localSheetId="12" hidden="1">{#N/A,#N/A,FALSE,"VARIATIONS";#N/A,#N/A,FALSE,"BUDGET";#N/A,#N/A,FALSE,"CIVIL QNTY VAR";#N/A,#N/A,FALSE,"SUMMARY";#N/A,#N/A,FALSE,"MATERIAL VAR"}</definedName>
    <definedName name="aw" localSheetId="9" hidden="1">{#N/A,#N/A,FALSE,"VARIATIONS";#N/A,#N/A,FALSE,"BUDGET";#N/A,#N/A,FALSE,"CIVIL QNTY VAR";#N/A,#N/A,FALSE,"SUMMARY";#N/A,#N/A,FALSE,"MATERIAL VAR"}</definedName>
    <definedName name="aw" localSheetId="6" hidden="1">{#N/A,#N/A,FALSE,"VARIATIONS";#N/A,#N/A,FALSE,"BUDGET";#N/A,#N/A,FALSE,"CIVIL QNTY VAR";#N/A,#N/A,FALSE,"SUMMARY";#N/A,#N/A,FALSE,"MATERIAL VAR"}</definedName>
    <definedName name="aw" localSheetId="23" hidden="1">{#N/A,#N/A,FALSE,"VARIATIONS";#N/A,#N/A,FALSE,"BUDGET";#N/A,#N/A,FALSE,"CIVIL QNTY VAR";#N/A,#N/A,FALSE,"SUMMARY";#N/A,#N/A,FALSE,"MATERIAL VAR"}</definedName>
    <definedName name="aw" localSheetId="24" hidden="1">{#N/A,#N/A,FALSE,"VARIATIONS";#N/A,#N/A,FALSE,"BUDGET";#N/A,#N/A,FALSE,"CIVIL QNTY VAR";#N/A,#N/A,FALSE,"SUMMARY";#N/A,#N/A,FALSE,"MATERIAL VAR"}</definedName>
    <definedName name="aw" hidden="1">{#N/A,#N/A,FALSE,"VARIATIONS";#N/A,#N/A,FALSE,"BUDGET";#N/A,#N/A,FALSE,"CIVIL QNTY VAR";#N/A,#N/A,FALSE,"SUMMARY";#N/A,#N/A,FALSE,"MATERIAL VAR"}</definedName>
    <definedName name="b" localSheetId="4" hidden="1">{#N/A,#N/A,FALSE,"VARIATIONS";#N/A,#N/A,FALSE,"BUDGET";#N/A,#N/A,FALSE,"CIVIL QNTY VAR";#N/A,#N/A,FALSE,"SUMMARY";#N/A,#N/A,FALSE,"MATERIAL VAR"}</definedName>
    <definedName name="b" localSheetId="7" hidden="1">{#N/A,#N/A,FALSE,"VARIATIONS";#N/A,#N/A,FALSE,"BUDGET";#N/A,#N/A,FALSE,"CIVIL QNTY VAR";#N/A,#N/A,FALSE,"SUMMARY";#N/A,#N/A,FALSE,"MATERIAL VAR"}</definedName>
    <definedName name="b" localSheetId="10" hidden="1">{#N/A,#N/A,FALSE,"VARIATIONS";#N/A,#N/A,FALSE,"BUDGET";#N/A,#N/A,FALSE,"CIVIL QNTY VAR";#N/A,#N/A,FALSE,"SUMMARY";#N/A,#N/A,FALSE,"MATERIAL VAR"}</definedName>
    <definedName name="b" localSheetId="13" hidden="1">{#N/A,#N/A,FALSE,"VARIATIONS";#N/A,#N/A,FALSE,"BUDGET";#N/A,#N/A,FALSE,"CIVIL QNTY VAR";#N/A,#N/A,FALSE,"SUMMARY";#N/A,#N/A,FALSE,"MATERIAL VAR"}</definedName>
    <definedName name="b" localSheetId="5" hidden="1">{#N/A,#N/A,FALSE,"VARIATIONS";#N/A,#N/A,FALSE,"BUDGET";#N/A,#N/A,FALSE,"CIVIL QNTY VAR";#N/A,#N/A,FALSE,"SUMMARY";#N/A,#N/A,FALSE,"MATERIAL VAR"}</definedName>
    <definedName name="b" localSheetId="11" hidden="1">{#N/A,#N/A,FALSE,"VARIATIONS";#N/A,#N/A,FALSE,"BUDGET";#N/A,#N/A,FALSE,"CIVIL QNTY VAR";#N/A,#N/A,FALSE,"SUMMARY";#N/A,#N/A,FALSE,"MATERIAL VAR"}</definedName>
    <definedName name="b" localSheetId="8" hidden="1">{#N/A,#N/A,FALSE,"VARIATIONS";#N/A,#N/A,FALSE,"BUDGET";#N/A,#N/A,FALSE,"CIVIL QNTY VAR";#N/A,#N/A,FALSE,"SUMMARY";#N/A,#N/A,FALSE,"MATERIAL VAR"}</definedName>
    <definedName name="b" localSheetId="14" hidden="1">{#N/A,#N/A,FALSE,"VARIATIONS";#N/A,#N/A,FALSE,"BUDGET";#N/A,#N/A,FALSE,"CIVIL QNTY VAR";#N/A,#N/A,FALSE,"SUMMARY";#N/A,#N/A,FALSE,"MATERIAL VAR"}</definedName>
    <definedName name="b" localSheetId="21" hidden="1">{#N/A,#N/A,FALSE,"VARIATIONS";#N/A,#N/A,FALSE,"BUDGET";#N/A,#N/A,FALSE,"CIVIL QNTY VAR";#N/A,#N/A,FALSE,"SUMMARY";#N/A,#N/A,FALSE,"MATERIAL VAR"}</definedName>
    <definedName name="b" localSheetId="22" hidden="1">{#N/A,#N/A,FALSE,"VARIATIONS";#N/A,#N/A,FALSE,"BUDGET";#N/A,#N/A,FALSE,"CIVIL QNTY VAR";#N/A,#N/A,FALSE,"SUMMARY";#N/A,#N/A,FALSE,"MATERIAL VAR"}</definedName>
    <definedName name="b" localSheetId="3" hidden="1">{#N/A,#N/A,FALSE,"VARIATIONS";#N/A,#N/A,FALSE,"BUDGET";#N/A,#N/A,FALSE,"CIVIL QNTY VAR";#N/A,#N/A,FALSE,"SUMMARY";#N/A,#N/A,FALSE,"MATERIAL VAR"}</definedName>
    <definedName name="b" localSheetId="12" hidden="1">{#N/A,#N/A,FALSE,"VARIATIONS";#N/A,#N/A,FALSE,"BUDGET";#N/A,#N/A,FALSE,"CIVIL QNTY VAR";#N/A,#N/A,FALSE,"SUMMARY";#N/A,#N/A,FALSE,"MATERIAL VAR"}</definedName>
    <definedName name="b" localSheetId="9" hidden="1">{#N/A,#N/A,FALSE,"VARIATIONS";#N/A,#N/A,FALSE,"BUDGET";#N/A,#N/A,FALSE,"CIVIL QNTY VAR";#N/A,#N/A,FALSE,"SUMMARY";#N/A,#N/A,FALSE,"MATERIAL VAR"}</definedName>
    <definedName name="b" localSheetId="6" hidden="1">{#N/A,#N/A,FALSE,"VARIATIONS";#N/A,#N/A,FALSE,"BUDGET";#N/A,#N/A,FALSE,"CIVIL QNTY VAR";#N/A,#N/A,FALSE,"SUMMARY";#N/A,#N/A,FALSE,"MATERIAL VAR"}</definedName>
    <definedName name="b" localSheetId="23" hidden="1">{#N/A,#N/A,FALSE,"VARIATIONS";#N/A,#N/A,FALSE,"BUDGET";#N/A,#N/A,FALSE,"CIVIL QNTY VAR";#N/A,#N/A,FALSE,"SUMMARY";#N/A,#N/A,FALSE,"MATERIAL VAR"}</definedName>
    <definedName name="b" localSheetId="24" hidden="1">{#N/A,#N/A,FALSE,"VARIATIONS";#N/A,#N/A,FALSE,"BUDGET";#N/A,#N/A,FALSE,"CIVIL QNTY VAR";#N/A,#N/A,FALSE,"SUMMARY";#N/A,#N/A,FALSE,"MATERIAL VAR"}</definedName>
    <definedName name="b" hidden="1">{#N/A,#N/A,FALSE,"VARIATIONS";#N/A,#N/A,FALSE,"BUDGET";#N/A,#N/A,FALSE,"CIVIL QNTY VAR";#N/A,#N/A,FALSE,"SUMMARY";#N/A,#N/A,FALSE,"MATERIAL VAR"}</definedName>
    <definedName name="ba" localSheetId="4" hidden="1">#REF!</definedName>
    <definedName name="ba" localSheetId="7" hidden="1">#REF!</definedName>
    <definedName name="ba" localSheetId="10" hidden="1">#REF!</definedName>
    <definedName name="ba" localSheetId="13" hidden="1">#REF!</definedName>
    <definedName name="ba" localSheetId="19" hidden="1">#REF!</definedName>
    <definedName name="ba" localSheetId="5" hidden="1">#REF!</definedName>
    <definedName name="ba" localSheetId="11" hidden="1">#REF!</definedName>
    <definedName name="ba" localSheetId="8" hidden="1">#REF!</definedName>
    <definedName name="ba" localSheetId="14" hidden="1">#REF!</definedName>
    <definedName name="ba" localSheetId="20" hidden="1">#REF!</definedName>
    <definedName name="ba" localSheetId="21" hidden="1">#REF!</definedName>
    <definedName name="ba" localSheetId="22" hidden="1">#REF!</definedName>
    <definedName name="ba" localSheetId="3" hidden="1">#REF!</definedName>
    <definedName name="ba" localSheetId="12" hidden="1">#REF!</definedName>
    <definedName name="ba" localSheetId="18" hidden="1">#REF!</definedName>
    <definedName name="ba" localSheetId="9" hidden="1">#REF!</definedName>
    <definedName name="ba" localSheetId="6" hidden="1">#REF!</definedName>
    <definedName name="ba" localSheetId="23" hidden="1">#REF!</definedName>
    <definedName name="ba" localSheetId="24" hidden="1">#REF!</definedName>
    <definedName name="ba" hidden="1">#REF!</definedName>
    <definedName name="BADWE" localSheetId="4" hidden="1">{#N/A,#N/A,FALSE,"mpph1";#N/A,#N/A,FALSE,"mpmseb";#N/A,#N/A,FALSE,"mpph2"}</definedName>
    <definedName name="BADWE" localSheetId="7" hidden="1">{#N/A,#N/A,FALSE,"mpph1";#N/A,#N/A,FALSE,"mpmseb";#N/A,#N/A,FALSE,"mpph2"}</definedName>
    <definedName name="BADWE" localSheetId="10" hidden="1">{#N/A,#N/A,FALSE,"mpph1";#N/A,#N/A,FALSE,"mpmseb";#N/A,#N/A,FALSE,"mpph2"}</definedName>
    <definedName name="BADWE" localSheetId="13" hidden="1">{#N/A,#N/A,FALSE,"mpph1";#N/A,#N/A,FALSE,"mpmseb";#N/A,#N/A,FALSE,"mpph2"}</definedName>
    <definedName name="BADWE" localSheetId="5" hidden="1">{#N/A,#N/A,FALSE,"mpph1";#N/A,#N/A,FALSE,"mpmseb";#N/A,#N/A,FALSE,"mpph2"}</definedName>
    <definedName name="BADWE" localSheetId="11" hidden="1">{#N/A,#N/A,FALSE,"mpph1";#N/A,#N/A,FALSE,"mpmseb";#N/A,#N/A,FALSE,"mpph2"}</definedName>
    <definedName name="BADWE" localSheetId="8" hidden="1">{#N/A,#N/A,FALSE,"mpph1";#N/A,#N/A,FALSE,"mpmseb";#N/A,#N/A,FALSE,"mpph2"}</definedName>
    <definedName name="BADWE" localSheetId="14" hidden="1">{#N/A,#N/A,FALSE,"mpph1";#N/A,#N/A,FALSE,"mpmseb";#N/A,#N/A,FALSE,"mpph2"}</definedName>
    <definedName name="BADWE" localSheetId="21" hidden="1">{#N/A,#N/A,FALSE,"mpph1";#N/A,#N/A,FALSE,"mpmseb";#N/A,#N/A,FALSE,"mpph2"}</definedName>
    <definedName name="BADWE" localSheetId="22" hidden="1">{#N/A,#N/A,FALSE,"mpph1";#N/A,#N/A,FALSE,"mpmseb";#N/A,#N/A,FALSE,"mpph2"}</definedName>
    <definedName name="BADWE" localSheetId="3" hidden="1">{#N/A,#N/A,FALSE,"mpph1";#N/A,#N/A,FALSE,"mpmseb";#N/A,#N/A,FALSE,"mpph2"}</definedName>
    <definedName name="BADWE" localSheetId="12" hidden="1">{#N/A,#N/A,FALSE,"mpph1";#N/A,#N/A,FALSE,"mpmseb";#N/A,#N/A,FALSE,"mpph2"}</definedName>
    <definedName name="BADWE" localSheetId="9" hidden="1">{#N/A,#N/A,FALSE,"mpph1";#N/A,#N/A,FALSE,"mpmseb";#N/A,#N/A,FALSE,"mpph2"}</definedName>
    <definedName name="BADWE" localSheetId="6" hidden="1">{#N/A,#N/A,FALSE,"mpph1";#N/A,#N/A,FALSE,"mpmseb";#N/A,#N/A,FALSE,"mpph2"}</definedName>
    <definedName name="BADWE" localSheetId="23" hidden="1">{#N/A,#N/A,FALSE,"mpph1";#N/A,#N/A,FALSE,"mpmseb";#N/A,#N/A,FALSE,"mpph2"}</definedName>
    <definedName name="BADWE" localSheetId="24" hidden="1">{#N/A,#N/A,FALSE,"mpph1";#N/A,#N/A,FALSE,"mpmseb";#N/A,#N/A,FALSE,"mpph2"}</definedName>
    <definedName name="BADWE" hidden="1">{#N/A,#N/A,FALSE,"mpph1";#N/A,#N/A,FALSE,"mpmseb";#N/A,#N/A,FALSE,"mpph2"}</definedName>
    <definedName name="Balance" localSheetId="4" hidden="1">{#N/A,#N/A,FALSE,"Balance Sheets";#N/A,#N/A,FALSE,"96 Conservative";#N/A,#N/A,FALSE,"96 Possible"}</definedName>
    <definedName name="Balance" localSheetId="7" hidden="1">{#N/A,#N/A,FALSE,"Balance Sheets";#N/A,#N/A,FALSE,"96 Conservative";#N/A,#N/A,FALSE,"96 Possible"}</definedName>
    <definedName name="Balance" localSheetId="10" hidden="1">{#N/A,#N/A,FALSE,"Balance Sheets";#N/A,#N/A,FALSE,"96 Conservative";#N/A,#N/A,FALSE,"96 Possible"}</definedName>
    <definedName name="Balance" localSheetId="13" hidden="1">{#N/A,#N/A,FALSE,"Balance Sheets";#N/A,#N/A,FALSE,"96 Conservative";#N/A,#N/A,FALSE,"96 Possible"}</definedName>
    <definedName name="Balance" localSheetId="5" hidden="1">{#N/A,#N/A,FALSE,"Balance Sheets";#N/A,#N/A,FALSE,"96 Conservative";#N/A,#N/A,FALSE,"96 Possible"}</definedName>
    <definedName name="Balance" localSheetId="11" hidden="1">{#N/A,#N/A,FALSE,"Balance Sheets";#N/A,#N/A,FALSE,"96 Conservative";#N/A,#N/A,FALSE,"96 Possible"}</definedName>
    <definedName name="Balance" localSheetId="8" hidden="1">{#N/A,#N/A,FALSE,"Balance Sheets";#N/A,#N/A,FALSE,"96 Conservative";#N/A,#N/A,FALSE,"96 Possible"}</definedName>
    <definedName name="Balance" localSheetId="14" hidden="1">{#N/A,#N/A,FALSE,"Balance Sheets";#N/A,#N/A,FALSE,"96 Conservative";#N/A,#N/A,FALSE,"96 Possible"}</definedName>
    <definedName name="Balance" localSheetId="21" hidden="1">{#N/A,#N/A,FALSE,"Balance Sheets";#N/A,#N/A,FALSE,"96 Conservative";#N/A,#N/A,FALSE,"96 Possible"}</definedName>
    <definedName name="Balance" localSheetId="22" hidden="1">{#N/A,#N/A,FALSE,"Balance Sheets";#N/A,#N/A,FALSE,"96 Conservative";#N/A,#N/A,FALSE,"96 Possible"}</definedName>
    <definedName name="Balance" localSheetId="3" hidden="1">{#N/A,#N/A,FALSE,"Balance Sheets";#N/A,#N/A,FALSE,"96 Conservative";#N/A,#N/A,FALSE,"96 Possible"}</definedName>
    <definedName name="Balance" localSheetId="12" hidden="1">{#N/A,#N/A,FALSE,"Balance Sheets";#N/A,#N/A,FALSE,"96 Conservative";#N/A,#N/A,FALSE,"96 Possible"}</definedName>
    <definedName name="Balance" localSheetId="9" hidden="1">{#N/A,#N/A,FALSE,"Balance Sheets";#N/A,#N/A,FALSE,"96 Conservative";#N/A,#N/A,FALSE,"96 Possible"}</definedName>
    <definedName name="Balance" localSheetId="6" hidden="1">{#N/A,#N/A,FALSE,"Balance Sheets";#N/A,#N/A,FALSE,"96 Conservative";#N/A,#N/A,FALSE,"96 Possible"}</definedName>
    <definedName name="Balance" localSheetId="23" hidden="1">{#N/A,#N/A,FALSE,"Balance Sheets";#N/A,#N/A,FALSE,"96 Conservative";#N/A,#N/A,FALSE,"96 Possible"}</definedName>
    <definedName name="Balance" localSheetId="24" hidden="1">{#N/A,#N/A,FALSE,"Balance Sheets";#N/A,#N/A,FALSE,"96 Conservative";#N/A,#N/A,FALSE,"96 Possible"}</definedName>
    <definedName name="Balance" hidden="1">{#N/A,#N/A,FALSE,"Balance Sheets";#N/A,#N/A,FALSE,"96 Conservative";#N/A,#N/A,FALSE,"96 Possible"}</definedName>
    <definedName name="bar" localSheetId="4" hidden="1">#REF!</definedName>
    <definedName name="bar" localSheetId="7" hidden="1">#REF!</definedName>
    <definedName name="bar" localSheetId="10" hidden="1">#REF!</definedName>
    <definedName name="bar" localSheetId="13" hidden="1">#REF!</definedName>
    <definedName name="bar" localSheetId="19" hidden="1">#REF!</definedName>
    <definedName name="bar" localSheetId="5" hidden="1">#REF!</definedName>
    <definedName name="bar" localSheetId="11" hidden="1">#REF!</definedName>
    <definedName name="bar" localSheetId="8" hidden="1">#REF!</definedName>
    <definedName name="bar" localSheetId="14" hidden="1">#REF!</definedName>
    <definedName name="bar" localSheetId="20" hidden="1">#REF!</definedName>
    <definedName name="bar" localSheetId="21" hidden="1">#REF!</definedName>
    <definedName name="bar" localSheetId="22" hidden="1">#REF!</definedName>
    <definedName name="bar" localSheetId="3" hidden="1">#REF!</definedName>
    <definedName name="bar" localSheetId="12" hidden="1">#REF!</definedName>
    <definedName name="bar" localSheetId="18" hidden="1">#REF!</definedName>
    <definedName name="bar" localSheetId="9" hidden="1">#REF!</definedName>
    <definedName name="bar" localSheetId="6" hidden="1">#REF!</definedName>
    <definedName name="bar" localSheetId="23" hidden="1">#REF!</definedName>
    <definedName name="bar" localSheetId="24" hidden="1">#REF!</definedName>
    <definedName name="bar" hidden="1">#REF!</definedName>
    <definedName name="bargroup1" hidden="1">OR([16]SCHEDULE!$J1=0,[16]SCHEDULE!$J1=99)</definedName>
    <definedName name="bargroup2" hidden="1">OR([16]SCHEDULE!$J1=11,[16]SCHEDULE!$J1=33)</definedName>
    <definedName name="bargroup3" hidden="1">OR([16]SCHEDULE!$J1=21,[16]SCHEDULE!$J1=15,[16]SCHEDULE!$J1=13,[16]SCHEDULE!$J1=51,[16]SCHEDULE!$J1=77)</definedName>
    <definedName name="bargroup4" hidden="1">OR([16]SCHEDULE!$J1=26,[16]SCHEDULE!$J1=31)</definedName>
    <definedName name="bargroup5" hidden="1">OR([16]SCHEDULE!$J1=46,[16]SCHEDULE!$J1=25,[16]SCHEDULE!$J1=44,[16]SCHEDULE!$J1=41)</definedName>
    <definedName name="bargroup6" hidden="1">[16]SCHEDULE!$J1=67</definedName>
    <definedName name="bargroup7" hidden="1">[16]SCHEDULE!$J1=12</definedName>
    <definedName name="bb" localSheetId="4" hidden="1">{#N/A,#N/A,FALSE,"VARIATIONS";#N/A,#N/A,FALSE,"BUDGET";#N/A,#N/A,FALSE,"CIVIL QNTY VAR";#N/A,#N/A,FALSE,"SUMMARY";#N/A,#N/A,FALSE,"MATERIAL VAR"}</definedName>
    <definedName name="bb" localSheetId="7" hidden="1">{#N/A,#N/A,FALSE,"VARIATIONS";#N/A,#N/A,FALSE,"BUDGET";#N/A,#N/A,FALSE,"CIVIL QNTY VAR";#N/A,#N/A,FALSE,"SUMMARY";#N/A,#N/A,FALSE,"MATERIAL VAR"}</definedName>
    <definedName name="bb" localSheetId="10" hidden="1">{#N/A,#N/A,FALSE,"VARIATIONS";#N/A,#N/A,FALSE,"BUDGET";#N/A,#N/A,FALSE,"CIVIL QNTY VAR";#N/A,#N/A,FALSE,"SUMMARY";#N/A,#N/A,FALSE,"MATERIAL VAR"}</definedName>
    <definedName name="bb" localSheetId="13" hidden="1">{#N/A,#N/A,FALSE,"VARIATIONS";#N/A,#N/A,FALSE,"BUDGET";#N/A,#N/A,FALSE,"CIVIL QNTY VAR";#N/A,#N/A,FALSE,"SUMMARY";#N/A,#N/A,FALSE,"MATERIAL VAR"}</definedName>
    <definedName name="bb" localSheetId="5" hidden="1">{#N/A,#N/A,FALSE,"VARIATIONS";#N/A,#N/A,FALSE,"BUDGET";#N/A,#N/A,FALSE,"CIVIL QNTY VAR";#N/A,#N/A,FALSE,"SUMMARY";#N/A,#N/A,FALSE,"MATERIAL VAR"}</definedName>
    <definedName name="bb" localSheetId="11" hidden="1">{#N/A,#N/A,FALSE,"VARIATIONS";#N/A,#N/A,FALSE,"BUDGET";#N/A,#N/A,FALSE,"CIVIL QNTY VAR";#N/A,#N/A,FALSE,"SUMMARY";#N/A,#N/A,FALSE,"MATERIAL VAR"}</definedName>
    <definedName name="bb" localSheetId="8" hidden="1">{#N/A,#N/A,FALSE,"VARIATIONS";#N/A,#N/A,FALSE,"BUDGET";#N/A,#N/A,FALSE,"CIVIL QNTY VAR";#N/A,#N/A,FALSE,"SUMMARY";#N/A,#N/A,FALSE,"MATERIAL VAR"}</definedName>
    <definedName name="bb" localSheetId="14" hidden="1">{#N/A,#N/A,FALSE,"VARIATIONS";#N/A,#N/A,FALSE,"BUDGET";#N/A,#N/A,FALSE,"CIVIL QNTY VAR";#N/A,#N/A,FALSE,"SUMMARY";#N/A,#N/A,FALSE,"MATERIAL VAR"}</definedName>
    <definedName name="bb" localSheetId="21" hidden="1">{#N/A,#N/A,FALSE,"VARIATIONS";#N/A,#N/A,FALSE,"BUDGET";#N/A,#N/A,FALSE,"CIVIL QNTY VAR";#N/A,#N/A,FALSE,"SUMMARY";#N/A,#N/A,FALSE,"MATERIAL VAR"}</definedName>
    <definedName name="bb" localSheetId="22" hidden="1">{#N/A,#N/A,FALSE,"VARIATIONS";#N/A,#N/A,FALSE,"BUDGET";#N/A,#N/A,FALSE,"CIVIL QNTY VAR";#N/A,#N/A,FALSE,"SUMMARY";#N/A,#N/A,FALSE,"MATERIAL VAR"}</definedName>
    <definedName name="bb" localSheetId="3" hidden="1">{#N/A,#N/A,FALSE,"VARIATIONS";#N/A,#N/A,FALSE,"BUDGET";#N/A,#N/A,FALSE,"CIVIL QNTY VAR";#N/A,#N/A,FALSE,"SUMMARY";#N/A,#N/A,FALSE,"MATERIAL VAR"}</definedName>
    <definedName name="bb" localSheetId="12" hidden="1">{#N/A,#N/A,FALSE,"VARIATIONS";#N/A,#N/A,FALSE,"BUDGET";#N/A,#N/A,FALSE,"CIVIL QNTY VAR";#N/A,#N/A,FALSE,"SUMMARY";#N/A,#N/A,FALSE,"MATERIAL VAR"}</definedName>
    <definedName name="bb" localSheetId="9" hidden="1">{#N/A,#N/A,FALSE,"VARIATIONS";#N/A,#N/A,FALSE,"BUDGET";#N/A,#N/A,FALSE,"CIVIL QNTY VAR";#N/A,#N/A,FALSE,"SUMMARY";#N/A,#N/A,FALSE,"MATERIAL VAR"}</definedName>
    <definedName name="bb" localSheetId="6" hidden="1">{#N/A,#N/A,FALSE,"VARIATIONS";#N/A,#N/A,FALSE,"BUDGET";#N/A,#N/A,FALSE,"CIVIL QNTY VAR";#N/A,#N/A,FALSE,"SUMMARY";#N/A,#N/A,FALSE,"MATERIAL VAR"}</definedName>
    <definedName name="bb" localSheetId="23" hidden="1">{#N/A,#N/A,FALSE,"VARIATIONS";#N/A,#N/A,FALSE,"BUDGET";#N/A,#N/A,FALSE,"CIVIL QNTY VAR";#N/A,#N/A,FALSE,"SUMMARY";#N/A,#N/A,FALSE,"MATERIAL VAR"}</definedName>
    <definedName name="bb" localSheetId="24" hidden="1">{#N/A,#N/A,FALSE,"VARIATIONS";#N/A,#N/A,FALSE,"BUDGET";#N/A,#N/A,FALSE,"CIVIL QNTY VAR";#N/A,#N/A,FALSE,"SUMMARY";#N/A,#N/A,FALSE,"MATERIAL VAR"}</definedName>
    <definedName name="bb" hidden="1">{#N/A,#N/A,FALSE,"VARIATIONS";#N/A,#N/A,FALSE,"BUDGET";#N/A,#N/A,FALSE,"CIVIL QNTY VAR";#N/A,#N/A,FALSE,"SUMMARY";#N/A,#N/A,FALSE,"MATERIAL VAR"}</definedName>
    <definedName name="bbbb" localSheetId="4" hidden="1">{#N/A,#N/A,FALSE,"VARIATIONS";#N/A,#N/A,FALSE,"BUDGET";#N/A,#N/A,FALSE,"CIVIL QNTY VAR";#N/A,#N/A,FALSE,"SUMMARY";#N/A,#N/A,FALSE,"MATERIAL VAR"}</definedName>
    <definedName name="bbbb" localSheetId="7" hidden="1">{#N/A,#N/A,FALSE,"VARIATIONS";#N/A,#N/A,FALSE,"BUDGET";#N/A,#N/A,FALSE,"CIVIL QNTY VAR";#N/A,#N/A,FALSE,"SUMMARY";#N/A,#N/A,FALSE,"MATERIAL VAR"}</definedName>
    <definedName name="bbbb" localSheetId="10" hidden="1">{#N/A,#N/A,FALSE,"VARIATIONS";#N/A,#N/A,FALSE,"BUDGET";#N/A,#N/A,FALSE,"CIVIL QNTY VAR";#N/A,#N/A,FALSE,"SUMMARY";#N/A,#N/A,FALSE,"MATERIAL VAR"}</definedName>
    <definedName name="bbbb" localSheetId="13" hidden="1">{#N/A,#N/A,FALSE,"VARIATIONS";#N/A,#N/A,FALSE,"BUDGET";#N/A,#N/A,FALSE,"CIVIL QNTY VAR";#N/A,#N/A,FALSE,"SUMMARY";#N/A,#N/A,FALSE,"MATERIAL VAR"}</definedName>
    <definedName name="bbbb" localSheetId="5" hidden="1">{#N/A,#N/A,FALSE,"VARIATIONS";#N/A,#N/A,FALSE,"BUDGET";#N/A,#N/A,FALSE,"CIVIL QNTY VAR";#N/A,#N/A,FALSE,"SUMMARY";#N/A,#N/A,FALSE,"MATERIAL VAR"}</definedName>
    <definedName name="bbbb" localSheetId="11" hidden="1">{#N/A,#N/A,FALSE,"VARIATIONS";#N/A,#N/A,FALSE,"BUDGET";#N/A,#N/A,FALSE,"CIVIL QNTY VAR";#N/A,#N/A,FALSE,"SUMMARY";#N/A,#N/A,FALSE,"MATERIAL VAR"}</definedName>
    <definedName name="bbbb" localSheetId="8" hidden="1">{#N/A,#N/A,FALSE,"VARIATIONS";#N/A,#N/A,FALSE,"BUDGET";#N/A,#N/A,FALSE,"CIVIL QNTY VAR";#N/A,#N/A,FALSE,"SUMMARY";#N/A,#N/A,FALSE,"MATERIAL VAR"}</definedName>
    <definedName name="bbbb" localSheetId="14" hidden="1">{#N/A,#N/A,FALSE,"VARIATIONS";#N/A,#N/A,FALSE,"BUDGET";#N/A,#N/A,FALSE,"CIVIL QNTY VAR";#N/A,#N/A,FALSE,"SUMMARY";#N/A,#N/A,FALSE,"MATERIAL VAR"}</definedName>
    <definedName name="bbbb" localSheetId="21" hidden="1">{#N/A,#N/A,FALSE,"VARIATIONS";#N/A,#N/A,FALSE,"BUDGET";#N/A,#N/A,FALSE,"CIVIL QNTY VAR";#N/A,#N/A,FALSE,"SUMMARY";#N/A,#N/A,FALSE,"MATERIAL VAR"}</definedName>
    <definedName name="bbbb" localSheetId="22" hidden="1">{#N/A,#N/A,FALSE,"VARIATIONS";#N/A,#N/A,FALSE,"BUDGET";#N/A,#N/A,FALSE,"CIVIL QNTY VAR";#N/A,#N/A,FALSE,"SUMMARY";#N/A,#N/A,FALSE,"MATERIAL VAR"}</definedName>
    <definedName name="bbbb" localSheetId="3" hidden="1">{#N/A,#N/A,FALSE,"VARIATIONS";#N/A,#N/A,FALSE,"BUDGET";#N/A,#N/A,FALSE,"CIVIL QNTY VAR";#N/A,#N/A,FALSE,"SUMMARY";#N/A,#N/A,FALSE,"MATERIAL VAR"}</definedName>
    <definedName name="bbbb" localSheetId="12" hidden="1">{#N/A,#N/A,FALSE,"VARIATIONS";#N/A,#N/A,FALSE,"BUDGET";#N/A,#N/A,FALSE,"CIVIL QNTY VAR";#N/A,#N/A,FALSE,"SUMMARY";#N/A,#N/A,FALSE,"MATERIAL VAR"}</definedName>
    <definedName name="bbbb" localSheetId="9" hidden="1">{#N/A,#N/A,FALSE,"VARIATIONS";#N/A,#N/A,FALSE,"BUDGET";#N/A,#N/A,FALSE,"CIVIL QNTY VAR";#N/A,#N/A,FALSE,"SUMMARY";#N/A,#N/A,FALSE,"MATERIAL VAR"}</definedName>
    <definedName name="bbbb" localSheetId="6" hidden="1">{#N/A,#N/A,FALSE,"VARIATIONS";#N/A,#N/A,FALSE,"BUDGET";#N/A,#N/A,FALSE,"CIVIL QNTY VAR";#N/A,#N/A,FALSE,"SUMMARY";#N/A,#N/A,FALSE,"MATERIAL VAR"}</definedName>
    <definedName name="bbbb" localSheetId="23" hidden="1">{#N/A,#N/A,FALSE,"VARIATIONS";#N/A,#N/A,FALSE,"BUDGET";#N/A,#N/A,FALSE,"CIVIL QNTY VAR";#N/A,#N/A,FALSE,"SUMMARY";#N/A,#N/A,FALSE,"MATERIAL VAR"}</definedName>
    <definedName name="bbbb" localSheetId="24" hidden="1">{#N/A,#N/A,FALSE,"VARIATIONS";#N/A,#N/A,FALSE,"BUDGET";#N/A,#N/A,FALSE,"CIVIL QNTY VAR";#N/A,#N/A,FALSE,"SUMMARY";#N/A,#N/A,FALSE,"MATERIAL VAR"}</definedName>
    <definedName name="bbbb" hidden="1">{#N/A,#N/A,FALSE,"VARIATIONS";#N/A,#N/A,FALSE,"BUDGET";#N/A,#N/A,FALSE,"CIVIL QNTY VAR";#N/A,#N/A,FALSE,"SUMMARY";#N/A,#N/A,FALSE,"MATERIAL VAR"}</definedName>
    <definedName name="bbbbb" localSheetId="4" hidden="1">[7]CASHFLOWS!#REF!</definedName>
    <definedName name="bbbbb" localSheetId="7" hidden="1">[7]CASHFLOWS!#REF!</definedName>
    <definedName name="bbbbb" localSheetId="10" hidden="1">[7]CASHFLOWS!#REF!</definedName>
    <definedName name="bbbbb" localSheetId="19" hidden="1">[7]CASHFLOWS!#REF!</definedName>
    <definedName name="bbbbb" localSheetId="5" hidden="1">[7]CASHFLOWS!#REF!</definedName>
    <definedName name="bbbbb" localSheetId="11" hidden="1">[7]CASHFLOWS!#REF!</definedName>
    <definedName name="bbbbb" localSheetId="8" hidden="1">[7]CASHFLOWS!#REF!</definedName>
    <definedName name="bbbbb" localSheetId="20" hidden="1">[7]CASHFLOWS!#REF!</definedName>
    <definedName name="bbbbb" localSheetId="21" hidden="1">[7]CASHFLOWS!#REF!</definedName>
    <definedName name="bbbbb" localSheetId="22" hidden="1">[7]CASHFLOWS!#REF!</definedName>
    <definedName name="bbbbb" localSheetId="3" hidden="1">[7]CASHFLOWS!#REF!</definedName>
    <definedName name="bbbbb" localSheetId="18" hidden="1">[7]CASHFLOWS!#REF!</definedName>
    <definedName name="bbbbb" localSheetId="9" hidden="1">[7]CASHFLOWS!#REF!</definedName>
    <definedName name="bbbbb" localSheetId="6" hidden="1">[7]CASHFLOWS!#REF!</definedName>
    <definedName name="bbbbb" localSheetId="23" hidden="1">[7]CASHFLOWS!#REF!</definedName>
    <definedName name="bbbbb" localSheetId="24" hidden="1">[7]CASHFLOWS!#REF!</definedName>
    <definedName name="bbbbb" hidden="1">[7]CASHFLOWS!#REF!</definedName>
    <definedName name="bbbbbbbbbb" localSheetId="4" hidden="1">#REF!</definedName>
    <definedName name="bbbbbbbbbb" localSheetId="7" hidden="1">#REF!</definedName>
    <definedName name="bbbbbbbbbb" localSheetId="10" hidden="1">#REF!</definedName>
    <definedName name="bbbbbbbbbb" localSheetId="13" hidden="1">#REF!</definedName>
    <definedName name="bbbbbbbbbb" localSheetId="19" hidden="1">#REF!</definedName>
    <definedName name="bbbbbbbbbb" localSheetId="5" hidden="1">#REF!</definedName>
    <definedName name="bbbbbbbbbb" localSheetId="11" hidden="1">#REF!</definedName>
    <definedName name="bbbbbbbbbb" localSheetId="8" hidden="1">#REF!</definedName>
    <definedName name="bbbbbbbbbb" localSheetId="14" hidden="1">#REF!</definedName>
    <definedName name="bbbbbbbbbb" localSheetId="20" hidden="1">#REF!</definedName>
    <definedName name="bbbbbbbbbb" localSheetId="21" hidden="1">#REF!</definedName>
    <definedName name="bbbbbbbbbb" localSheetId="22" hidden="1">#REF!</definedName>
    <definedName name="bbbbbbbbbb" localSheetId="3" hidden="1">#REF!</definedName>
    <definedName name="bbbbbbbbbb" localSheetId="12" hidden="1">#REF!</definedName>
    <definedName name="bbbbbbbbbb" localSheetId="18" hidden="1">#REF!</definedName>
    <definedName name="bbbbbbbbbb" localSheetId="9" hidden="1">#REF!</definedName>
    <definedName name="bbbbbbbbbb" localSheetId="6" hidden="1">#REF!</definedName>
    <definedName name="bbbbbbbbbb" localSheetId="23" hidden="1">#REF!</definedName>
    <definedName name="bbbbbbbbbb" localSheetId="24" hidden="1">#REF!</definedName>
    <definedName name="bbbbbbbbbb" hidden="1">#REF!</definedName>
    <definedName name="bbs" localSheetId="4"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localSheetId="7"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localSheetId="10"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localSheetId="13"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localSheetId="5"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localSheetId="1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localSheetId="8"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localSheetId="14"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localSheetId="2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localSheetId="22"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localSheetId="3"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localSheetId="12"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localSheetId="9"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localSheetId="6"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localSheetId="23"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localSheetId="24"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bs"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C" localSheetId="4" hidden="1">[16]analysis!#REF!</definedName>
    <definedName name="BC" localSheetId="7" hidden="1">[16]analysis!#REF!</definedName>
    <definedName name="BC" localSheetId="10" hidden="1">[16]analysis!#REF!</definedName>
    <definedName name="BC" localSheetId="19" hidden="1">[16]analysis!#REF!</definedName>
    <definedName name="BC" localSheetId="5" hidden="1">[16]analysis!#REF!</definedName>
    <definedName name="BC" localSheetId="11" hidden="1">[16]analysis!#REF!</definedName>
    <definedName name="BC" localSheetId="8" hidden="1">[16]analysis!#REF!</definedName>
    <definedName name="BC" localSheetId="20" hidden="1">[16]analysis!#REF!</definedName>
    <definedName name="BC" localSheetId="21" hidden="1">[16]analysis!#REF!</definedName>
    <definedName name="BC" localSheetId="22" hidden="1">[16]analysis!#REF!</definedName>
    <definedName name="BC" localSheetId="3" hidden="1">[16]analysis!#REF!</definedName>
    <definedName name="BC" localSheetId="18" hidden="1">[16]analysis!#REF!</definedName>
    <definedName name="BC" localSheetId="9" hidden="1">[16]analysis!#REF!</definedName>
    <definedName name="BC" localSheetId="6" hidden="1">[16]analysis!#REF!</definedName>
    <definedName name="BC" localSheetId="23" hidden="1">[16]analysis!#REF!</definedName>
    <definedName name="BC" localSheetId="24" hidden="1">[16]analysis!#REF!</definedName>
    <definedName name="BC" hidden="1">[16]analysis!#REF!</definedName>
    <definedName name="bcbnn" localSheetId="4" hidden="1">{#N/A,#N/A,TRUE,"Front";#N/A,#N/A,TRUE,"Simple Letter";#N/A,#N/A,TRUE,"Inside";#N/A,#N/A,TRUE,"Contents";#N/A,#N/A,TRUE,"Basis";#N/A,#N/A,TRUE,"Inclusions";#N/A,#N/A,TRUE,"Exclusions";#N/A,#N/A,TRUE,"Areas";#N/A,#N/A,TRUE,"Summary";#N/A,#N/A,TRUE,"Detail"}</definedName>
    <definedName name="bcbnn" localSheetId="7" hidden="1">{#N/A,#N/A,TRUE,"Front";#N/A,#N/A,TRUE,"Simple Letter";#N/A,#N/A,TRUE,"Inside";#N/A,#N/A,TRUE,"Contents";#N/A,#N/A,TRUE,"Basis";#N/A,#N/A,TRUE,"Inclusions";#N/A,#N/A,TRUE,"Exclusions";#N/A,#N/A,TRUE,"Areas";#N/A,#N/A,TRUE,"Summary";#N/A,#N/A,TRUE,"Detail"}</definedName>
    <definedName name="bcbnn" localSheetId="10" hidden="1">{#N/A,#N/A,TRUE,"Front";#N/A,#N/A,TRUE,"Simple Letter";#N/A,#N/A,TRUE,"Inside";#N/A,#N/A,TRUE,"Contents";#N/A,#N/A,TRUE,"Basis";#N/A,#N/A,TRUE,"Inclusions";#N/A,#N/A,TRUE,"Exclusions";#N/A,#N/A,TRUE,"Areas";#N/A,#N/A,TRUE,"Summary";#N/A,#N/A,TRUE,"Detail"}</definedName>
    <definedName name="bcbnn" localSheetId="13" hidden="1">{#N/A,#N/A,TRUE,"Front";#N/A,#N/A,TRUE,"Simple Letter";#N/A,#N/A,TRUE,"Inside";#N/A,#N/A,TRUE,"Contents";#N/A,#N/A,TRUE,"Basis";#N/A,#N/A,TRUE,"Inclusions";#N/A,#N/A,TRUE,"Exclusions";#N/A,#N/A,TRUE,"Areas";#N/A,#N/A,TRUE,"Summary";#N/A,#N/A,TRUE,"Detail"}</definedName>
    <definedName name="bcbnn" localSheetId="5" hidden="1">{#N/A,#N/A,TRUE,"Front";#N/A,#N/A,TRUE,"Simple Letter";#N/A,#N/A,TRUE,"Inside";#N/A,#N/A,TRUE,"Contents";#N/A,#N/A,TRUE,"Basis";#N/A,#N/A,TRUE,"Inclusions";#N/A,#N/A,TRUE,"Exclusions";#N/A,#N/A,TRUE,"Areas";#N/A,#N/A,TRUE,"Summary";#N/A,#N/A,TRUE,"Detail"}</definedName>
    <definedName name="bcbnn" localSheetId="11" hidden="1">{#N/A,#N/A,TRUE,"Front";#N/A,#N/A,TRUE,"Simple Letter";#N/A,#N/A,TRUE,"Inside";#N/A,#N/A,TRUE,"Contents";#N/A,#N/A,TRUE,"Basis";#N/A,#N/A,TRUE,"Inclusions";#N/A,#N/A,TRUE,"Exclusions";#N/A,#N/A,TRUE,"Areas";#N/A,#N/A,TRUE,"Summary";#N/A,#N/A,TRUE,"Detail"}</definedName>
    <definedName name="bcbnn" localSheetId="8" hidden="1">{#N/A,#N/A,TRUE,"Front";#N/A,#N/A,TRUE,"Simple Letter";#N/A,#N/A,TRUE,"Inside";#N/A,#N/A,TRUE,"Contents";#N/A,#N/A,TRUE,"Basis";#N/A,#N/A,TRUE,"Inclusions";#N/A,#N/A,TRUE,"Exclusions";#N/A,#N/A,TRUE,"Areas";#N/A,#N/A,TRUE,"Summary";#N/A,#N/A,TRUE,"Detail"}</definedName>
    <definedName name="bcbnn" localSheetId="14" hidden="1">{#N/A,#N/A,TRUE,"Front";#N/A,#N/A,TRUE,"Simple Letter";#N/A,#N/A,TRUE,"Inside";#N/A,#N/A,TRUE,"Contents";#N/A,#N/A,TRUE,"Basis";#N/A,#N/A,TRUE,"Inclusions";#N/A,#N/A,TRUE,"Exclusions";#N/A,#N/A,TRUE,"Areas";#N/A,#N/A,TRUE,"Summary";#N/A,#N/A,TRUE,"Detail"}</definedName>
    <definedName name="bcbnn" localSheetId="21" hidden="1">{#N/A,#N/A,TRUE,"Front";#N/A,#N/A,TRUE,"Simple Letter";#N/A,#N/A,TRUE,"Inside";#N/A,#N/A,TRUE,"Contents";#N/A,#N/A,TRUE,"Basis";#N/A,#N/A,TRUE,"Inclusions";#N/A,#N/A,TRUE,"Exclusions";#N/A,#N/A,TRUE,"Areas";#N/A,#N/A,TRUE,"Summary";#N/A,#N/A,TRUE,"Detail"}</definedName>
    <definedName name="bcbnn" localSheetId="22" hidden="1">{#N/A,#N/A,TRUE,"Front";#N/A,#N/A,TRUE,"Simple Letter";#N/A,#N/A,TRUE,"Inside";#N/A,#N/A,TRUE,"Contents";#N/A,#N/A,TRUE,"Basis";#N/A,#N/A,TRUE,"Inclusions";#N/A,#N/A,TRUE,"Exclusions";#N/A,#N/A,TRUE,"Areas";#N/A,#N/A,TRUE,"Summary";#N/A,#N/A,TRUE,"Detail"}</definedName>
    <definedName name="bcbnn" localSheetId="3" hidden="1">{#N/A,#N/A,TRUE,"Front";#N/A,#N/A,TRUE,"Simple Letter";#N/A,#N/A,TRUE,"Inside";#N/A,#N/A,TRUE,"Contents";#N/A,#N/A,TRUE,"Basis";#N/A,#N/A,TRUE,"Inclusions";#N/A,#N/A,TRUE,"Exclusions";#N/A,#N/A,TRUE,"Areas";#N/A,#N/A,TRUE,"Summary";#N/A,#N/A,TRUE,"Detail"}</definedName>
    <definedName name="bcbnn" localSheetId="12" hidden="1">{#N/A,#N/A,TRUE,"Front";#N/A,#N/A,TRUE,"Simple Letter";#N/A,#N/A,TRUE,"Inside";#N/A,#N/A,TRUE,"Contents";#N/A,#N/A,TRUE,"Basis";#N/A,#N/A,TRUE,"Inclusions";#N/A,#N/A,TRUE,"Exclusions";#N/A,#N/A,TRUE,"Areas";#N/A,#N/A,TRUE,"Summary";#N/A,#N/A,TRUE,"Detail"}</definedName>
    <definedName name="bcbnn" localSheetId="9" hidden="1">{#N/A,#N/A,TRUE,"Front";#N/A,#N/A,TRUE,"Simple Letter";#N/A,#N/A,TRUE,"Inside";#N/A,#N/A,TRUE,"Contents";#N/A,#N/A,TRUE,"Basis";#N/A,#N/A,TRUE,"Inclusions";#N/A,#N/A,TRUE,"Exclusions";#N/A,#N/A,TRUE,"Areas";#N/A,#N/A,TRUE,"Summary";#N/A,#N/A,TRUE,"Detail"}</definedName>
    <definedName name="bcbnn" localSheetId="6" hidden="1">{#N/A,#N/A,TRUE,"Front";#N/A,#N/A,TRUE,"Simple Letter";#N/A,#N/A,TRUE,"Inside";#N/A,#N/A,TRUE,"Contents";#N/A,#N/A,TRUE,"Basis";#N/A,#N/A,TRUE,"Inclusions";#N/A,#N/A,TRUE,"Exclusions";#N/A,#N/A,TRUE,"Areas";#N/A,#N/A,TRUE,"Summary";#N/A,#N/A,TRUE,"Detail"}</definedName>
    <definedName name="bcbnn" localSheetId="23" hidden="1">{#N/A,#N/A,TRUE,"Front";#N/A,#N/A,TRUE,"Simple Letter";#N/A,#N/A,TRUE,"Inside";#N/A,#N/A,TRUE,"Contents";#N/A,#N/A,TRUE,"Basis";#N/A,#N/A,TRUE,"Inclusions";#N/A,#N/A,TRUE,"Exclusions";#N/A,#N/A,TRUE,"Areas";#N/A,#N/A,TRUE,"Summary";#N/A,#N/A,TRUE,"Detail"}</definedName>
    <definedName name="bcbnn" localSheetId="24" hidden="1">{#N/A,#N/A,TRUE,"Front";#N/A,#N/A,TRUE,"Simple Letter";#N/A,#N/A,TRUE,"Inside";#N/A,#N/A,TRUE,"Contents";#N/A,#N/A,TRUE,"Basis";#N/A,#N/A,TRUE,"Inclusions";#N/A,#N/A,TRUE,"Exclusions";#N/A,#N/A,TRUE,"Areas";#N/A,#N/A,TRUE,"Summary";#N/A,#N/A,TRUE,"Detail"}</definedName>
    <definedName name="bcbnn" hidden="1">{#N/A,#N/A,TRUE,"Front";#N/A,#N/A,TRUE,"Simple Letter";#N/A,#N/A,TRUE,"Inside";#N/A,#N/A,TRUE,"Contents";#N/A,#N/A,TRUE,"Basis";#N/A,#N/A,TRUE,"Inclusions";#N/A,#N/A,TRUE,"Exclusions";#N/A,#N/A,TRUE,"Areas";#N/A,#N/A,TRUE,"Summary";#N/A,#N/A,TRUE,"Detail"}</definedName>
    <definedName name="BD" localSheetId="4" hidden="1">[16]analysis!#REF!</definedName>
    <definedName name="BD" localSheetId="7" hidden="1">[16]analysis!#REF!</definedName>
    <definedName name="BD" localSheetId="10" hidden="1">[16]analysis!#REF!</definedName>
    <definedName name="BD" localSheetId="19" hidden="1">[16]analysis!#REF!</definedName>
    <definedName name="BD" localSheetId="5" hidden="1">[16]analysis!#REF!</definedName>
    <definedName name="BD" localSheetId="11" hidden="1">[16]analysis!#REF!</definedName>
    <definedName name="BD" localSheetId="8" hidden="1">[16]analysis!#REF!</definedName>
    <definedName name="BD" localSheetId="20" hidden="1">[16]analysis!#REF!</definedName>
    <definedName name="BD" localSheetId="21" hidden="1">[16]analysis!#REF!</definedName>
    <definedName name="BD" localSheetId="22" hidden="1">[16]analysis!#REF!</definedName>
    <definedName name="BD" localSheetId="3" hidden="1">[16]analysis!#REF!</definedName>
    <definedName name="BD" localSheetId="18" hidden="1">[16]analysis!#REF!</definedName>
    <definedName name="BD" localSheetId="9" hidden="1">[16]analysis!#REF!</definedName>
    <definedName name="BD" localSheetId="6" hidden="1">[16]analysis!#REF!</definedName>
    <definedName name="BD" localSheetId="23" hidden="1">[16]analysis!#REF!</definedName>
    <definedName name="BD" localSheetId="24" hidden="1">[16]analysis!#REF!</definedName>
    <definedName name="BD" hidden="1">[16]analysis!#REF!</definedName>
    <definedName name="BE" localSheetId="4" hidden="1">[16]analysis!#REF!</definedName>
    <definedName name="BE" localSheetId="7" hidden="1">[16]analysis!#REF!</definedName>
    <definedName name="BE" localSheetId="10" hidden="1">[16]analysis!#REF!</definedName>
    <definedName name="BE" localSheetId="19" hidden="1">[16]analysis!#REF!</definedName>
    <definedName name="BE" localSheetId="5" hidden="1">[16]analysis!#REF!</definedName>
    <definedName name="BE" localSheetId="11" hidden="1">[16]analysis!#REF!</definedName>
    <definedName name="BE" localSheetId="8" hidden="1">[16]analysis!#REF!</definedName>
    <definedName name="BE" localSheetId="20" hidden="1">[16]analysis!#REF!</definedName>
    <definedName name="BE" localSheetId="21" hidden="1">[16]analysis!#REF!</definedName>
    <definedName name="BE" localSheetId="22" hidden="1">[16]analysis!#REF!</definedName>
    <definedName name="BE" localSheetId="3" hidden="1">[16]analysis!#REF!</definedName>
    <definedName name="BE" localSheetId="18" hidden="1">[16]analysis!#REF!</definedName>
    <definedName name="BE" localSheetId="9" hidden="1">[16]analysis!#REF!</definedName>
    <definedName name="BE" localSheetId="6" hidden="1">[16]analysis!#REF!</definedName>
    <definedName name="BE" localSheetId="23" hidden="1">[16]analysis!#REF!</definedName>
    <definedName name="BE" localSheetId="24" hidden="1">[16]analysis!#REF!</definedName>
    <definedName name="BE" hidden="1">[16]analysis!#REF!</definedName>
    <definedName name="bebl" localSheetId="4" hidden="1">{#N/A,#N/A,FALSE,"VARIATIONS";#N/A,#N/A,FALSE,"BUDGET";#N/A,#N/A,FALSE,"CIVIL QNTY VAR";#N/A,#N/A,FALSE,"SUMMARY";#N/A,#N/A,FALSE,"MATERIAL VAR"}</definedName>
    <definedName name="bebl" localSheetId="7" hidden="1">{#N/A,#N/A,FALSE,"VARIATIONS";#N/A,#N/A,FALSE,"BUDGET";#N/A,#N/A,FALSE,"CIVIL QNTY VAR";#N/A,#N/A,FALSE,"SUMMARY";#N/A,#N/A,FALSE,"MATERIAL VAR"}</definedName>
    <definedName name="bebl" localSheetId="10" hidden="1">{#N/A,#N/A,FALSE,"VARIATIONS";#N/A,#N/A,FALSE,"BUDGET";#N/A,#N/A,FALSE,"CIVIL QNTY VAR";#N/A,#N/A,FALSE,"SUMMARY";#N/A,#N/A,FALSE,"MATERIAL VAR"}</definedName>
    <definedName name="bebl" localSheetId="13" hidden="1">{#N/A,#N/A,FALSE,"VARIATIONS";#N/A,#N/A,FALSE,"BUDGET";#N/A,#N/A,FALSE,"CIVIL QNTY VAR";#N/A,#N/A,FALSE,"SUMMARY";#N/A,#N/A,FALSE,"MATERIAL VAR"}</definedName>
    <definedName name="bebl" localSheetId="5" hidden="1">{#N/A,#N/A,FALSE,"VARIATIONS";#N/A,#N/A,FALSE,"BUDGET";#N/A,#N/A,FALSE,"CIVIL QNTY VAR";#N/A,#N/A,FALSE,"SUMMARY";#N/A,#N/A,FALSE,"MATERIAL VAR"}</definedName>
    <definedName name="bebl" localSheetId="11" hidden="1">{#N/A,#N/A,FALSE,"VARIATIONS";#N/A,#N/A,FALSE,"BUDGET";#N/A,#N/A,FALSE,"CIVIL QNTY VAR";#N/A,#N/A,FALSE,"SUMMARY";#N/A,#N/A,FALSE,"MATERIAL VAR"}</definedName>
    <definedName name="bebl" localSheetId="8" hidden="1">{#N/A,#N/A,FALSE,"VARIATIONS";#N/A,#N/A,FALSE,"BUDGET";#N/A,#N/A,FALSE,"CIVIL QNTY VAR";#N/A,#N/A,FALSE,"SUMMARY";#N/A,#N/A,FALSE,"MATERIAL VAR"}</definedName>
    <definedName name="bebl" localSheetId="14" hidden="1">{#N/A,#N/A,FALSE,"VARIATIONS";#N/A,#N/A,FALSE,"BUDGET";#N/A,#N/A,FALSE,"CIVIL QNTY VAR";#N/A,#N/A,FALSE,"SUMMARY";#N/A,#N/A,FALSE,"MATERIAL VAR"}</definedName>
    <definedName name="bebl" localSheetId="21" hidden="1">{#N/A,#N/A,FALSE,"VARIATIONS";#N/A,#N/A,FALSE,"BUDGET";#N/A,#N/A,FALSE,"CIVIL QNTY VAR";#N/A,#N/A,FALSE,"SUMMARY";#N/A,#N/A,FALSE,"MATERIAL VAR"}</definedName>
    <definedName name="bebl" localSheetId="22" hidden="1">{#N/A,#N/A,FALSE,"VARIATIONS";#N/A,#N/A,FALSE,"BUDGET";#N/A,#N/A,FALSE,"CIVIL QNTY VAR";#N/A,#N/A,FALSE,"SUMMARY";#N/A,#N/A,FALSE,"MATERIAL VAR"}</definedName>
    <definedName name="bebl" localSheetId="3" hidden="1">{#N/A,#N/A,FALSE,"VARIATIONS";#N/A,#N/A,FALSE,"BUDGET";#N/A,#N/A,FALSE,"CIVIL QNTY VAR";#N/A,#N/A,FALSE,"SUMMARY";#N/A,#N/A,FALSE,"MATERIAL VAR"}</definedName>
    <definedName name="bebl" localSheetId="12" hidden="1">{#N/A,#N/A,FALSE,"VARIATIONS";#N/A,#N/A,FALSE,"BUDGET";#N/A,#N/A,FALSE,"CIVIL QNTY VAR";#N/A,#N/A,FALSE,"SUMMARY";#N/A,#N/A,FALSE,"MATERIAL VAR"}</definedName>
    <definedName name="bebl" localSheetId="9" hidden="1">{#N/A,#N/A,FALSE,"VARIATIONS";#N/A,#N/A,FALSE,"BUDGET";#N/A,#N/A,FALSE,"CIVIL QNTY VAR";#N/A,#N/A,FALSE,"SUMMARY";#N/A,#N/A,FALSE,"MATERIAL VAR"}</definedName>
    <definedName name="bebl" localSheetId="6" hidden="1">{#N/A,#N/A,FALSE,"VARIATIONS";#N/A,#N/A,FALSE,"BUDGET";#N/A,#N/A,FALSE,"CIVIL QNTY VAR";#N/A,#N/A,FALSE,"SUMMARY";#N/A,#N/A,FALSE,"MATERIAL VAR"}</definedName>
    <definedName name="bebl" localSheetId="23" hidden="1">{#N/A,#N/A,FALSE,"VARIATIONS";#N/A,#N/A,FALSE,"BUDGET";#N/A,#N/A,FALSE,"CIVIL QNTY VAR";#N/A,#N/A,FALSE,"SUMMARY";#N/A,#N/A,FALSE,"MATERIAL VAR"}</definedName>
    <definedName name="bebl" localSheetId="24" hidden="1">{#N/A,#N/A,FALSE,"VARIATIONS";#N/A,#N/A,FALSE,"BUDGET";#N/A,#N/A,FALSE,"CIVIL QNTY VAR";#N/A,#N/A,FALSE,"SUMMARY";#N/A,#N/A,FALSE,"MATERIAL VAR"}</definedName>
    <definedName name="bebl" hidden="1">{#N/A,#N/A,FALSE,"VARIATIONS";#N/A,#N/A,FALSE,"BUDGET";#N/A,#N/A,FALSE,"CIVIL QNTY VAR";#N/A,#N/A,FALSE,"SUMMARY";#N/A,#N/A,FALSE,"MATERIAL VAR"}</definedName>
    <definedName name="BF" localSheetId="4" hidden="1">[16]analysis!#REF!</definedName>
    <definedName name="BF" localSheetId="7" hidden="1">[16]analysis!#REF!</definedName>
    <definedName name="BF" localSheetId="10" hidden="1">[16]analysis!#REF!</definedName>
    <definedName name="BF" localSheetId="19" hidden="1">[16]analysis!#REF!</definedName>
    <definedName name="BF" localSheetId="5" hidden="1">[16]analysis!#REF!</definedName>
    <definedName name="BF" localSheetId="11" hidden="1">[16]analysis!#REF!</definedName>
    <definedName name="BF" localSheetId="8" hidden="1">[16]analysis!#REF!</definedName>
    <definedName name="BF" localSheetId="20" hidden="1">[16]analysis!#REF!</definedName>
    <definedName name="BF" localSheetId="21" hidden="1">[16]analysis!#REF!</definedName>
    <definedName name="BF" localSheetId="22" hidden="1">[16]analysis!#REF!</definedName>
    <definedName name="BF" localSheetId="3" hidden="1">[16]analysis!#REF!</definedName>
    <definedName name="BF" localSheetId="18" hidden="1">[16]analysis!#REF!</definedName>
    <definedName name="BF" localSheetId="9" hidden="1">[16]analysis!#REF!</definedName>
    <definedName name="BF" localSheetId="6" hidden="1">[16]analysis!#REF!</definedName>
    <definedName name="BF" localSheetId="23" hidden="1">[16]analysis!#REF!</definedName>
    <definedName name="BF" localSheetId="24" hidden="1">[16]analysis!#REF!</definedName>
    <definedName name="BF" hidden="1">[16]analysis!#REF!</definedName>
    <definedName name="BG" localSheetId="4" hidden="1">[16]analysis!#REF!</definedName>
    <definedName name="BG" localSheetId="7" hidden="1">[16]analysis!#REF!</definedName>
    <definedName name="BG" localSheetId="10" hidden="1">[16]analysis!#REF!</definedName>
    <definedName name="BG" localSheetId="19" hidden="1">[16]analysis!#REF!</definedName>
    <definedName name="BG" localSheetId="5" hidden="1">[16]analysis!#REF!</definedName>
    <definedName name="BG" localSheetId="11" hidden="1">[16]analysis!#REF!</definedName>
    <definedName name="BG" localSheetId="8" hidden="1">[16]analysis!#REF!</definedName>
    <definedName name="BG" localSheetId="20" hidden="1">[16]analysis!#REF!</definedName>
    <definedName name="BG" localSheetId="21" hidden="1">[16]analysis!#REF!</definedName>
    <definedName name="BG" localSheetId="22" hidden="1">[16]analysis!#REF!</definedName>
    <definedName name="BG" localSheetId="3" hidden="1">[16]analysis!#REF!</definedName>
    <definedName name="BG" localSheetId="18" hidden="1">[16]analysis!#REF!</definedName>
    <definedName name="BG" localSheetId="9" hidden="1">[16]analysis!#REF!</definedName>
    <definedName name="BG" localSheetId="6" hidden="1">[16]analysis!#REF!</definedName>
    <definedName name="BG" localSheetId="23" hidden="1">[16]analysis!#REF!</definedName>
    <definedName name="BG" localSheetId="24" hidden="1">[16]analysis!#REF!</definedName>
    <definedName name="BG" hidden="1">[16]analysis!#REF!</definedName>
    <definedName name="BG_Del" hidden="1">15</definedName>
    <definedName name="BG_Ins" hidden="1">4</definedName>
    <definedName name="BG_Mod" hidden="1">6</definedName>
    <definedName name="BH" localSheetId="4" hidden="1">[16]analysis!#REF!</definedName>
    <definedName name="BH" localSheetId="7" hidden="1">[16]analysis!#REF!</definedName>
    <definedName name="BH" localSheetId="10" hidden="1">[16]analysis!#REF!</definedName>
    <definedName name="BH" localSheetId="19" hidden="1">[16]analysis!#REF!</definedName>
    <definedName name="BH" localSheetId="5" hidden="1">[16]analysis!#REF!</definedName>
    <definedName name="BH" localSheetId="11" hidden="1">[16]analysis!#REF!</definedName>
    <definedName name="BH" localSheetId="8" hidden="1">[16]analysis!#REF!</definedName>
    <definedName name="BH" localSheetId="20" hidden="1">[16]analysis!#REF!</definedName>
    <definedName name="BH" localSheetId="21" hidden="1">[16]analysis!#REF!</definedName>
    <definedName name="BH" localSheetId="22" hidden="1">[16]analysis!#REF!</definedName>
    <definedName name="BH" localSheetId="3" hidden="1">[16]analysis!#REF!</definedName>
    <definedName name="BH" localSheetId="18" hidden="1">[16]analysis!#REF!</definedName>
    <definedName name="BH" localSheetId="9" hidden="1">[16]analysis!#REF!</definedName>
    <definedName name="BH" localSheetId="6" hidden="1">[16]analysis!#REF!</definedName>
    <definedName name="BH" localSheetId="23" hidden="1">[16]analysis!#REF!</definedName>
    <definedName name="BH" localSheetId="24" hidden="1">[16]analysis!#REF!</definedName>
    <definedName name="BH" hidden="1">[16]analysis!#REF!</definedName>
    <definedName name="biiiiiiiiii" localSheetId="4" hidden="1">{#N/A,#N/A,TRUE,"Front";#N/A,#N/A,TRUE,"Simple Letter";#N/A,#N/A,TRUE,"Inside";#N/A,#N/A,TRUE,"Contents";#N/A,#N/A,TRUE,"Basis";#N/A,#N/A,TRUE,"Inclusions";#N/A,#N/A,TRUE,"Exclusions";#N/A,#N/A,TRUE,"Areas";#N/A,#N/A,TRUE,"Summary";#N/A,#N/A,TRUE,"Detail"}</definedName>
    <definedName name="biiiiiiiiii" localSheetId="7" hidden="1">{#N/A,#N/A,TRUE,"Front";#N/A,#N/A,TRUE,"Simple Letter";#N/A,#N/A,TRUE,"Inside";#N/A,#N/A,TRUE,"Contents";#N/A,#N/A,TRUE,"Basis";#N/A,#N/A,TRUE,"Inclusions";#N/A,#N/A,TRUE,"Exclusions";#N/A,#N/A,TRUE,"Areas";#N/A,#N/A,TRUE,"Summary";#N/A,#N/A,TRUE,"Detail"}</definedName>
    <definedName name="biiiiiiiiii" localSheetId="10" hidden="1">{#N/A,#N/A,TRUE,"Front";#N/A,#N/A,TRUE,"Simple Letter";#N/A,#N/A,TRUE,"Inside";#N/A,#N/A,TRUE,"Contents";#N/A,#N/A,TRUE,"Basis";#N/A,#N/A,TRUE,"Inclusions";#N/A,#N/A,TRUE,"Exclusions";#N/A,#N/A,TRUE,"Areas";#N/A,#N/A,TRUE,"Summary";#N/A,#N/A,TRUE,"Detail"}</definedName>
    <definedName name="biiiiiiiiii" localSheetId="13" hidden="1">{#N/A,#N/A,TRUE,"Front";#N/A,#N/A,TRUE,"Simple Letter";#N/A,#N/A,TRUE,"Inside";#N/A,#N/A,TRUE,"Contents";#N/A,#N/A,TRUE,"Basis";#N/A,#N/A,TRUE,"Inclusions";#N/A,#N/A,TRUE,"Exclusions";#N/A,#N/A,TRUE,"Areas";#N/A,#N/A,TRUE,"Summary";#N/A,#N/A,TRUE,"Detail"}</definedName>
    <definedName name="biiiiiiiiii" localSheetId="5" hidden="1">{#N/A,#N/A,TRUE,"Front";#N/A,#N/A,TRUE,"Simple Letter";#N/A,#N/A,TRUE,"Inside";#N/A,#N/A,TRUE,"Contents";#N/A,#N/A,TRUE,"Basis";#N/A,#N/A,TRUE,"Inclusions";#N/A,#N/A,TRUE,"Exclusions";#N/A,#N/A,TRUE,"Areas";#N/A,#N/A,TRUE,"Summary";#N/A,#N/A,TRUE,"Detail"}</definedName>
    <definedName name="biiiiiiiiii" localSheetId="11" hidden="1">{#N/A,#N/A,TRUE,"Front";#N/A,#N/A,TRUE,"Simple Letter";#N/A,#N/A,TRUE,"Inside";#N/A,#N/A,TRUE,"Contents";#N/A,#N/A,TRUE,"Basis";#N/A,#N/A,TRUE,"Inclusions";#N/A,#N/A,TRUE,"Exclusions";#N/A,#N/A,TRUE,"Areas";#N/A,#N/A,TRUE,"Summary";#N/A,#N/A,TRUE,"Detail"}</definedName>
    <definedName name="biiiiiiiiii" localSheetId="8" hidden="1">{#N/A,#N/A,TRUE,"Front";#N/A,#N/A,TRUE,"Simple Letter";#N/A,#N/A,TRUE,"Inside";#N/A,#N/A,TRUE,"Contents";#N/A,#N/A,TRUE,"Basis";#N/A,#N/A,TRUE,"Inclusions";#N/A,#N/A,TRUE,"Exclusions";#N/A,#N/A,TRUE,"Areas";#N/A,#N/A,TRUE,"Summary";#N/A,#N/A,TRUE,"Detail"}</definedName>
    <definedName name="biiiiiiiiii" localSheetId="14" hidden="1">{#N/A,#N/A,TRUE,"Front";#N/A,#N/A,TRUE,"Simple Letter";#N/A,#N/A,TRUE,"Inside";#N/A,#N/A,TRUE,"Contents";#N/A,#N/A,TRUE,"Basis";#N/A,#N/A,TRUE,"Inclusions";#N/A,#N/A,TRUE,"Exclusions";#N/A,#N/A,TRUE,"Areas";#N/A,#N/A,TRUE,"Summary";#N/A,#N/A,TRUE,"Detail"}</definedName>
    <definedName name="biiiiiiiiii" localSheetId="21" hidden="1">{#N/A,#N/A,TRUE,"Front";#N/A,#N/A,TRUE,"Simple Letter";#N/A,#N/A,TRUE,"Inside";#N/A,#N/A,TRUE,"Contents";#N/A,#N/A,TRUE,"Basis";#N/A,#N/A,TRUE,"Inclusions";#N/A,#N/A,TRUE,"Exclusions";#N/A,#N/A,TRUE,"Areas";#N/A,#N/A,TRUE,"Summary";#N/A,#N/A,TRUE,"Detail"}</definedName>
    <definedName name="biiiiiiiiii" localSheetId="22" hidden="1">{#N/A,#N/A,TRUE,"Front";#N/A,#N/A,TRUE,"Simple Letter";#N/A,#N/A,TRUE,"Inside";#N/A,#N/A,TRUE,"Contents";#N/A,#N/A,TRUE,"Basis";#N/A,#N/A,TRUE,"Inclusions";#N/A,#N/A,TRUE,"Exclusions";#N/A,#N/A,TRUE,"Areas";#N/A,#N/A,TRUE,"Summary";#N/A,#N/A,TRUE,"Detail"}</definedName>
    <definedName name="biiiiiiiiii" localSheetId="3" hidden="1">{#N/A,#N/A,TRUE,"Front";#N/A,#N/A,TRUE,"Simple Letter";#N/A,#N/A,TRUE,"Inside";#N/A,#N/A,TRUE,"Contents";#N/A,#N/A,TRUE,"Basis";#N/A,#N/A,TRUE,"Inclusions";#N/A,#N/A,TRUE,"Exclusions";#N/A,#N/A,TRUE,"Areas";#N/A,#N/A,TRUE,"Summary";#N/A,#N/A,TRUE,"Detail"}</definedName>
    <definedName name="biiiiiiiiii" localSheetId="12" hidden="1">{#N/A,#N/A,TRUE,"Front";#N/A,#N/A,TRUE,"Simple Letter";#N/A,#N/A,TRUE,"Inside";#N/A,#N/A,TRUE,"Contents";#N/A,#N/A,TRUE,"Basis";#N/A,#N/A,TRUE,"Inclusions";#N/A,#N/A,TRUE,"Exclusions";#N/A,#N/A,TRUE,"Areas";#N/A,#N/A,TRUE,"Summary";#N/A,#N/A,TRUE,"Detail"}</definedName>
    <definedName name="biiiiiiiiii" localSheetId="9" hidden="1">{#N/A,#N/A,TRUE,"Front";#N/A,#N/A,TRUE,"Simple Letter";#N/A,#N/A,TRUE,"Inside";#N/A,#N/A,TRUE,"Contents";#N/A,#N/A,TRUE,"Basis";#N/A,#N/A,TRUE,"Inclusions";#N/A,#N/A,TRUE,"Exclusions";#N/A,#N/A,TRUE,"Areas";#N/A,#N/A,TRUE,"Summary";#N/A,#N/A,TRUE,"Detail"}</definedName>
    <definedName name="biiiiiiiiii" localSheetId="6" hidden="1">{#N/A,#N/A,TRUE,"Front";#N/A,#N/A,TRUE,"Simple Letter";#N/A,#N/A,TRUE,"Inside";#N/A,#N/A,TRUE,"Contents";#N/A,#N/A,TRUE,"Basis";#N/A,#N/A,TRUE,"Inclusions";#N/A,#N/A,TRUE,"Exclusions";#N/A,#N/A,TRUE,"Areas";#N/A,#N/A,TRUE,"Summary";#N/A,#N/A,TRUE,"Detail"}</definedName>
    <definedName name="biiiiiiiiii" localSheetId="23" hidden="1">{#N/A,#N/A,TRUE,"Front";#N/A,#N/A,TRUE,"Simple Letter";#N/A,#N/A,TRUE,"Inside";#N/A,#N/A,TRUE,"Contents";#N/A,#N/A,TRUE,"Basis";#N/A,#N/A,TRUE,"Inclusions";#N/A,#N/A,TRUE,"Exclusions";#N/A,#N/A,TRUE,"Areas";#N/A,#N/A,TRUE,"Summary";#N/A,#N/A,TRUE,"Detail"}</definedName>
    <definedName name="biiiiiiiiii" localSheetId="24" hidden="1">{#N/A,#N/A,TRUE,"Front";#N/A,#N/A,TRUE,"Simple Letter";#N/A,#N/A,TRUE,"Inside";#N/A,#N/A,TRUE,"Contents";#N/A,#N/A,TRUE,"Basis";#N/A,#N/A,TRUE,"Inclusions";#N/A,#N/A,TRUE,"Exclusions";#N/A,#N/A,TRUE,"Areas";#N/A,#N/A,TRUE,"Summary";#N/A,#N/A,TRUE,"Detail"}</definedName>
    <definedName name="biiiiiiiiii" hidden="1">{#N/A,#N/A,TRUE,"Front";#N/A,#N/A,TRUE,"Simple Letter";#N/A,#N/A,TRUE,"Inside";#N/A,#N/A,TRUE,"Contents";#N/A,#N/A,TRUE,"Basis";#N/A,#N/A,TRUE,"Inclusions";#N/A,#N/A,TRUE,"Exclusions";#N/A,#N/A,TRUE,"Areas";#N/A,#N/A,TRUE,"Summary";#N/A,#N/A,TRUE,"Detail"}</definedName>
    <definedName name="BJ" localSheetId="4" hidden="1">[16]analysis!#REF!</definedName>
    <definedName name="BJ" localSheetId="7" hidden="1">[16]analysis!#REF!</definedName>
    <definedName name="BJ" localSheetId="10" hidden="1">[16]analysis!#REF!</definedName>
    <definedName name="BJ" localSheetId="19" hidden="1">[16]analysis!#REF!</definedName>
    <definedName name="BJ" localSheetId="5" hidden="1">[16]analysis!#REF!</definedName>
    <definedName name="BJ" localSheetId="11" hidden="1">[16]analysis!#REF!</definedName>
    <definedName name="BJ" localSheetId="8" hidden="1">[16]analysis!#REF!</definedName>
    <definedName name="BJ" localSheetId="20" hidden="1">[16]analysis!#REF!</definedName>
    <definedName name="BJ" localSheetId="21" hidden="1">[16]analysis!#REF!</definedName>
    <definedName name="BJ" localSheetId="22" hidden="1">[16]analysis!#REF!</definedName>
    <definedName name="BJ" localSheetId="3" hidden="1">[16]analysis!#REF!</definedName>
    <definedName name="BJ" localSheetId="18" hidden="1">[16]analysis!#REF!</definedName>
    <definedName name="BJ" localSheetId="9" hidden="1">[16]analysis!#REF!</definedName>
    <definedName name="BJ" localSheetId="6" hidden="1">[16]analysis!#REF!</definedName>
    <definedName name="BJ" localSheetId="23" hidden="1">[16]analysis!#REF!</definedName>
    <definedName name="BJ" localSheetId="24" hidden="1">[16]analysis!#REF!</definedName>
    <definedName name="BJ" hidden="1">[16]analysis!#REF!</definedName>
    <definedName name="Blank3" hidden="1">[17]Sheet1!$AI$6</definedName>
    <definedName name="Blank4" hidden="1">[17]Sheet1!$AJ$6</definedName>
    <definedName name="Blank5" hidden="1">[17]Sheet1!$AK$6</definedName>
    <definedName name="Blank6" hidden="1">[17]Sheet1!$AL$6</definedName>
    <definedName name="Blank7" hidden="1">[17]Sheet1!$AM$6</definedName>
    <definedName name="Blank8" hidden="1">[17]Sheet1!$AN$6</definedName>
    <definedName name="BLPH1" localSheetId="4" hidden="1">#REF!</definedName>
    <definedName name="BLPH1" localSheetId="7" hidden="1">#REF!</definedName>
    <definedName name="BLPH1" localSheetId="10" hidden="1">#REF!</definedName>
    <definedName name="BLPH1" localSheetId="13" hidden="1">#REF!</definedName>
    <definedName name="BLPH1" localSheetId="19" hidden="1">#REF!</definedName>
    <definedName name="BLPH1" localSheetId="5" hidden="1">#REF!</definedName>
    <definedName name="BLPH1" localSheetId="11" hidden="1">#REF!</definedName>
    <definedName name="BLPH1" localSheetId="8" hidden="1">#REF!</definedName>
    <definedName name="BLPH1" localSheetId="14" hidden="1">#REF!</definedName>
    <definedName name="BLPH1" localSheetId="20" hidden="1">#REF!</definedName>
    <definedName name="BLPH1" localSheetId="21" hidden="1">#REF!</definedName>
    <definedName name="BLPH1" localSheetId="22" hidden="1">#REF!</definedName>
    <definedName name="BLPH1" localSheetId="3" hidden="1">#REF!</definedName>
    <definedName name="BLPH1" localSheetId="12" hidden="1">#REF!</definedName>
    <definedName name="BLPH1" localSheetId="18" hidden="1">#REF!</definedName>
    <definedName name="BLPH1" localSheetId="9" hidden="1">#REF!</definedName>
    <definedName name="BLPH1" localSheetId="6" hidden="1">#REF!</definedName>
    <definedName name="BLPH1" localSheetId="23" hidden="1">#REF!</definedName>
    <definedName name="BLPH1" localSheetId="24" hidden="1">#REF!</definedName>
    <definedName name="BLPH1" hidden="1">#REF!</definedName>
    <definedName name="BLPH10" localSheetId="4" hidden="1">#REF!</definedName>
    <definedName name="BLPH10" localSheetId="7" hidden="1">#REF!</definedName>
    <definedName name="BLPH10" localSheetId="10" hidden="1">#REF!</definedName>
    <definedName name="BLPH10" localSheetId="19" hidden="1">#REF!</definedName>
    <definedName name="BLPH10" localSheetId="5" hidden="1">#REF!</definedName>
    <definedName name="BLPH10" localSheetId="11" hidden="1">#REF!</definedName>
    <definedName name="BLPH10" localSheetId="8" hidden="1">#REF!</definedName>
    <definedName name="BLPH10" localSheetId="20" hidden="1">#REF!</definedName>
    <definedName name="BLPH10" localSheetId="21" hidden="1">#REF!</definedName>
    <definedName name="BLPH10" localSheetId="22" hidden="1">#REF!</definedName>
    <definedName name="BLPH10" localSheetId="3" hidden="1">#REF!</definedName>
    <definedName name="BLPH10" localSheetId="18" hidden="1">#REF!</definedName>
    <definedName name="BLPH10" localSheetId="9" hidden="1">#REF!</definedName>
    <definedName name="BLPH10" localSheetId="6" hidden="1">#REF!</definedName>
    <definedName name="BLPH10" localSheetId="23" hidden="1">#REF!</definedName>
    <definedName name="BLPH10" localSheetId="24" hidden="1">#REF!</definedName>
    <definedName name="BLPH10" hidden="1">#REF!</definedName>
    <definedName name="BLPH1000000001" localSheetId="4" hidden="1">#REF!</definedName>
    <definedName name="BLPH1000000001" localSheetId="7" hidden="1">#REF!</definedName>
    <definedName name="BLPH1000000001" localSheetId="10" hidden="1">#REF!</definedName>
    <definedName name="BLPH1000000001" localSheetId="19" hidden="1">#REF!</definedName>
    <definedName name="BLPH1000000001" localSheetId="5" hidden="1">#REF!</definedName>
    <definedName name="BLPH1000000001" localSheetId="11" hidden="1">#REF!</definedName>
    <definedName name="BLPH1000000001" localSheetId="8" hidden="1">#REF!</definedName>
    <definedName name="BLPH1000000001" localSheetId="20" hidden="1">#REF!</definedName>
    <definedName name="BLPH1000000001" localSheetId="21" hidden="1">#REF!</definedName>
    <definedName name="BLPH1000000001" localSheetId="22" hidden="1">#REF!</definedName>
    <definedName name="BLPH1000000001" localSheetId="3" hidden="1">#REF!</definedName>
    <definedName name="BLPH1000000001" localSheetId="18" hidden="1">#REF!</definedName>
    <definedName name="BLPH1000000001" localSheetId="9" hidden="1">#REF!</definedName>
    <definedName name="BLPH1000000001" localSheetId="6" hidden="1">#REF!</definedName>
    <definedName name="BLPH1000000001" localSheetId="23" hidden="1">#REF!</definedName>
    <definedName name="BLPH1000000001" localSheetId="24" hidden="1">#REF!</definedName>
    <definedName name="BLPH1000000001" hidden="1">#REF!</definedName>
    <definedName name="BLPH1000000002" localSheetId="4" hidden="1">#REF!</definedName>
    <definedName name="BLPH1000000002" localSheetId="7" hidden="1">#REF!</definedName>
    <definedName name="BLPH1000000002" localSheetId="10" hidden="1">#REF!</definedName>
    <definedName name="BLPH1000000002" localSheetId="19" hidden="1">#REF!</definedName>
    <definedName name="BLPH1000000002" localSheetId="5" hidden="1">#REF!</definedName>
    <definedName name="BLPH1000000002" localSheetId="11" hidden="1">#REF!</definedName>
    <definedName name="BLPH1000000002" localSheetId="8" hidden="1">#REF!</definedName>
    <definedName name="BLPH1000000002" localSheetId="20" hidden="1">#REF!</definedName>
    <definedName name="BLPH1000000002" localSheetId="21" hidden="1">#REF!</definedName>
    <definedName name="BLPH1000000002" localSheetId="22" hidden="1">#REF!</definedName>
    <definedName name="BLPH1000000002" localSheetId="3" hidden="1">#REF!</definedName>
    <definedName name="BLPH1000000002" localSheetId="18" hidden="1">#REF!</definedName>
    <definedName name="BLPH1000000002" localSheetId="9" hidden="1">#REF!</definedName>
    <definedName name="BLPH1000000002" localSheetId="6" hidden="1">#REF!</definedName>
    <definedName name="BLPH1000000002" localSheetId="23" hidden="1">#REF!</definedName>
    <definedName name="BLPH1000000002" localSheetId="24" hidden="1">#REF!</definedName>
    <definedName name="BLPH1000000002" hidden="1">#REF!</definedName>
    <definedName name="BLPH1000000003" localSheetId="4" hidden="1">#REF!</definedName>
    <definedName name="BLPH1000000003" localSheetId="7" hidden="1">#REF!</definedName>
    <definedName name="BLPH1000000003" localSheetId="10" hidden="1">#REF!</definedName>
    <definedName name="BLPH1000000003" localSheetId="19" hidden="1">#REF!</definedName>
    <definedName name="BLPH1000000003" localSheetId="5" hidden="1">#REF!</definedName>
    <definedName name="BLPH1000000003" localSheetId="11" hidden="1">#REF!</definedName>
    <definedName name="BLPH1000000003" localSheetId="8" hidden="1">#REF!</definedName>
    <definedName name="BLPH1000000003" localSheetId="20" hidden="1">#REF!</definedName>
    <definedName name="BLPH1000000003" localSheetId="21" hidden="1">#REF!</definedName>
    <definedName name="BLPH1000000003" localSheetId="22" hidden="1">#REF!</definedName>
    <definedName name="BLPH1000000003" localSheetId="3" hidden="1">#REF!</definedName>
    <definedName name="BLPH1000000003" localSheetId="18" hidden="1">#REF!</definedName>
    <definedName name="BLPH1000000003" localSheetId="9" hidden="1">#REF!</definedName>
    <definedName name="BLPH1000000003" localSheetId="6" hidden="1">#REF!</definedName>
    <definedName name="BLPH1000000003" localSheetId="23" hidden="1">#REF!</definedName>
    <definedName name="BLPH1000000003" localSheetId="24" hidden="1">#REF!</definedName>
    <definedName name="BLPH1000000003" hidden="1">#REF!</definedName>
    <definedName name="BLPH1000000004" localSheetId="4" hidden="1">#REF!</definedName>
    <definedName name="BLPH1000000004" localSheetId="7" hidden="1">#REF!</definedName>
    <definedName name="BLPH1000000004" localSheetId="10" hidden="1">#REF!</definedName>
    <definedName name="BLPH1000000004" localSheetId="19" hidden="1">#REF!</definedName>
    <definedName name="BLPH1000000004" localSheetId="5" hidden="1">#REF!</definedName>
    <definedName name="BLPH1000000004" localSheetId="11" hidden="1">#REF!</definedName>
    <definedName name="BLPH1000000004" localSheetId="8" hidden="1">#REF!</definedName>
    <definedName name="BLPH1000000004" localSheetId="20" hidden="1">#REF!</definedName>
    <definedName name="BLPH1000000004" localSheetId="21" hidden="1">#REF!</definedName>
    <definedName name="BLPH1000000004" localSheetId="22" hidden="1">#REF!</definedName>
    <definedName name="BLPH1000000004" localSheetId="3" hidden="1">#REF!</definedName>
    <definedName name="BLPH1000000004" localSheetId="18" hidden="1">#REF!</definedName>
    <definedName name="BLPH1000000004" localSheetId="9" hidden="1">#REF!</definedName>
    <definedName name="BLPH1000000004" localSheetId="6" hidden="1">#REF!</definedName>
    <definedName name="BLPH1000000004" localSheetId="23" hidden="1">#REF!</definedName>
    <definedName name="BLPH1000000004" localSheetId="24" hidden="1">#REF!</definedName>
    <definedName name="BLPH1000000004" hidden="1">#REF!</definedName>
    <definedName name="BLPH1000000005" localSheetId="4" hidden="1">#REF!</definedName>
    <definedName name="BLPH1000000005" localSheetId="7" hidden="1">#REF!</definedName>
    <definedName name="BLPH1000000005" localSheetId="10" hidden="1">#REF!</definedName>
    <definedName name="BLPH1000000005" localSheetId="19" hidden="1">#REF!</definedName>
    <definedName name="BLPH1000000005" localSheetId="5" hidden="1">#REF!</definedName>
    <definedName name="BLPH1000000005" localSheetId="11" hidden="1">#REF!</definedName>
    <definedName name="BLPH1000000005" localSheetId="8" hidden="1">#REF!</definedName>
    <definedName name="BLPH1000000005" localSheetId="20" hidden="1">#REF!</definedName>
    <definedName name="BLPH1000000005" localSheetId="21" hidden="1">#REF!</definedName>
    <definedName name="BLPH1000000005" localSheetId="22" hidden="1">#REF!</definedName>
    <definedName name="BLPH1000000005" localSheetId="3" hidden="1">#REF!</definedName>
    <definedName name="BLPH1000000005" localSheetId="18" hidden="1">#REF!</definedName>
    <definedName name="BLPH1000000005" localSheetId="9" hidden="1">#REF!</definedName>
    <definedName name="BLPH1000000005" localSheetId="6" hidden="1">#REF!</definedName>
    <definedName name="BLPH1000000005" localSheetId="23" hidden="1">#REF!</definedName>
    <definedName name="BLPH1000000005" localSheetId="24" hidden="1">#REF!</definedName>
    <definedName name="BLPH1000000005" hidden="1">#REF!</definedName>
    <definedName name="BLPH1000000006" localSheetId="4" hidden="1">#REF!</definedName>
    <definedName name="BLPH1000000006" localSheetId="7" hidden="1">#REF!</definedName>
    <definedName name="BLPH1000000006" localSheetId="10" hidden="1">#REF!</definedName>
    <definedName name="BLPH1000000006" localSheetId="19" hidden="1">#REF!</definedName>
    <definedName name="BLPH1000000006" localSheetId="5" hidden="1">#REF!</definedName>
    <definedName name="BLPH1000000006" localSheetId="11" hidden="1">#REF!</definedName>
    <definedName name="BLPH1000000006" localSheetId="8" hidden="1">#REF!</definedName>
    <definedName name="BLPH1000000006" localSheetId="20" hidden="1">#REF!</definedName>
    <definedName name="BLPH1000000006" localSheetId="21" hidden="1">#REF!</definedName>
    <definedName name="BLPH1000000006" localSheetId="22" hidden="1">#REF!</definedName>
    <definedName name="BLPH1000000006" localSheetId="3" hidden="1">#REF!</definedName>
    <definedName name="BLPH1000000006" localSheetId="18" hidden="1">#REF!</definedName>
    <definedName name="BLPH1000000006" localSheetId="9" hidden="1">#REF!</definedName>
    <definedName name="BLPH1000000006" localSheetId="6" hidden="1">#REF!</definedName>
    <definedName name="BLPH1000000006" localSheetId="23" hidden="1">#REF!</definedName>
    <definedName name="BLPH1000000006" localSheetId="24" hidden="1">#REF!</definedName>
    <definedName name="BLPH1000000006" hidden="1">#REF!</definedName>
    <definedName name="BLPH1000000007" localSheetId="4" hidden="1">#REF!</definedName>
    <definedName name="BLPH1000000007" localSheetId="7" hidden="1">#REF!</definedName>
    <definedName name="BLPH1000000007" localSheetId="10" hidden="1">#REF!</definedName>
    <definedName name="BLPH1000000007" localSheetId="19" hidden="1">#REF!</definedName>
    <definedName name="BLPH1000000007" localSheetId="5" hidden="1">#REF!</definedName>
    <definedName name="BLPH1000000007" localSheetId="11" hidden="1">#REF!</definedName>
    <definedName name="BLPH1000000007" localSheetId="8" hidden="1">#REF!</definedName>
    <definedName name="BLPH1000000007" localSheetId="20" hidden="1">#REF!</definedName>
    <definedName name="BLPH1000000007" localSheetId="21" hidden="1">#REF!</definedName>
    <definedName name="BLPH1000000007" localSheetId="22" hidden="1">#REF!</definedName>
    <definedName name="BLPH1000000007" localSheetId="3" hidden="1">#REF!</definedName>
    <definedName name="BLPH1000000007" localSheetId="18" hidden="1">#REF!</definedName>
    <definedName name="BLPH1000000007" localSheetId="9" hidden="1">#REF!</definedName>
    <definedName name="BLPH1000000007" localSheetId="6" hidden="1">#REF!</definedName>
    <definedName name="BLPH1000000007" localSheetId="23" hidden="1">#REF!</definedName>
    <definedName name="BLPH1000000007" localSheetId="24" hidden="1">#REF!</definedName>
    <definedName name="BLPH1000000007" hidden="1">#REF!</definedName>
    <definedName name="BLPH1000000008" localSheetId="4" hidden="1">#REF!</definedName>
    <definedName name="BLPH1000000008" localSheetId="7" hidden="1">#REF!</definedName>
    <definedName name="BLPH1000000008" localSheetId="10" hidden="1">#REF!</definedName>
    <definedName name="BLPH1000000008" localSheetId="19" hidden="1">#REF!</definedName>
    <definedName name="BLPH1000000008" localSheetId="5" hidden="1">#REF!</definedName>
    <definedName name="BLPH1000000008" localSheetId="11" hidden="1">#REF!</definedName>
    <definedName name="BLPH1000000008" localSheetId="8" hidden="1">#REF!</definedName>
    <definedName name="BLPH1000000008" localSheetId="20" hidden="1">#REF!</definedName>
    <definedName name="BLPH1000000008" localSheetId="21" hidden="1">#REF!</definedName>
    <definedName name="BLPH1000000008" localSheetId="22" hidden="1">#REF!</definedName>
    <definedName name="BLPH1000000008" localSheetId="3" hidden="1">#REF!</definedName>
    <definedName name="BLPH1000000008" localSheetId="18" hidden="1">#REF!</definedName>
    <definedName name="BLPH1000000008" localSheetId="9" hidden="1">#REF!</definedName>
    <definedName name="BLPH1000000008" localSheetId="6" hidden="1">#REF!</definedName>
    <definedName name="BLPH1000000008" localSheetId="23" hidden="1">#REF!</definedName>
    <definedName name="BLPH1000000008" localSheetId="24" hidden="1">#REF!</definedName>
    <definedName name="BLPH1000000008" hidden="1">#REF!</definedName>
    <definedName name="BLPH1000000009" localSheetId="4" hidden="1">#REF!</definedName>
    <definedName name="BLPH1000000009" localSheetId="7" hidden="1">#REF!</definedName>
    <definedName name="BLPH1000000009" localSheetId="10" hidden="1">#REF!</definedName>
    <definedName name="BLPH1000000009" localSheetId="19" hidden="1">#REF!</definedName>
    <definedName name="BLPH1000000009" localSheetId="5" hidden="1">#REF!</definedName>
    <definedName name="BLPH1000000009" localSheetId="11" hidden="1">#REF!</definedName>
    <definedName name="BLPH1000000009" localSheetId="8" hidden="1">#REF!</definedName>
    <definedName name="BLPH1000000009" localSheetId="20" hidden="1">#REF!</definedName>
    <definedName name="BLPH1000000009" localSheetId="21" hidden="1">#REF!</definedName>
    <definedName name="BLPH1000000009" localSheetId="22" hidden="1">#REF!</definedName>
    <definedName name="BLPH1000000009" localSheetId="3" hidden="1">#REF!</definedName>
    <definedName name="BLPH1000000009" localSheetId="18" hidden="1">#REF!</definedName>
    <definedName name="BLPH1000000009" localSheetId="9" hidden="1">#REF!</definedName>
    <definedName name="BLPH1000000009" localSheetId="6" hidden="1">#REF!</definedName>
    <definedName name="BLPH1000000009" localSheetId="23" hidden="1">#REF!</definedName>
    <definedName name="BLPH1000000009" localSheetId="24" hidden="1">#REF!</definedName>
    <definedName name="BLPH1000000009" hidden="1">#REF!</definedName>
    <definedName name="BLPH1000000010" localSheetId="4" hidden="1">#REF!</definedName>
    <definedName name="BLPH1000000010" localSheetId="7" hidden="1">#REF!</definedName>
    <definedName name="BLPH1000000010" localSheetId="10" hidden="1">#REF!</definedName>
    <definedName name="BLPH1000000010" localSheetId="19" hidden="1">#REF!</definedName>
    <definedName name="BLPH1000000010" localSheetId="5" hidden="1">#REF!</definedName>
    <definedName name="BLPH1000000010" localSheetId="11" hidden="1">#REF!</definedName>
    <definedName name="BLPH1000000010" localSheetId="8" hidden="1">#REF!</definedName>
    <definedName name="BLPH1000000010" localSheetId="20" hidden="1">#REF!</definedName>
    <definedName name="BLPH1000000010" localSheetId="21" hidden="1">#REF!</definedName>
    <definedName name="BLPH1000000010" localSheetId="22" hidden="1">#REF!</definedName>
    <definedName name="BLPH1000000010" localSheetId="3" hidden="1">#REF!</definedName>
    <definedName name="BLPH1000000010" localSheetId="18" hidden="1">#REF!</definedName>
    <definedName name="BLPH1000000010" localSheetId="9" hidden="1">#REF!</definedName>
    <definedName name="BLPH1000000010" localSheetId="6" hidden="1">#REF!</definedName>
    <definedName name="BLPH1000000010" localSheetId="23" hidden="1">#REF!</definedName>
    <definedName name="BLPH1000000010" localSheetId="24" hidden="1">#REF!</definedName>
    <definedName name="BLPH1000000010" hidden="1">#REF!</definedName>
    <definedName name="BLPH1000000029" localSheetId="4" hidden="1">#REF!</definedName>
    <definedName name="BLPH1000000029" localSheetId="7" hidden="1">#REF!</definedName>
    <definedName name="BLPH1000000029" localSheetId="10" hidden="1">#REF!</definedName>
    <definedName name="BLPH1000000029" localSheetId="19" hidden="1">#REF!</definedName>
    <definedName name="BLPH1000000029" localSheetId="5" hidden="1">#REF!</definedName>
    <definedName name="BLPH1000000029" localSheetId="11" hidden="1">#REF!</definedName>
    <definedName name="BLPH1000000029" localSheetId="8" hidden="1">#REF!</definedName>
    <definedName name="BLPH1000000029" localSheetId="20" hidden="1">#REF!</definedName>
    <definedName name="BLPH1000000029" localSheetId="21" hidden="1">#REF!</definedName>
    <definedName name="BLPH1000000029" localSheetId="22" hidden="1">#REF!</definedName>
    <definedName name="BLPH1000000029" localSheetId="3" hidden="1">#REF!</definedName>
    <definedName name="BLPH1000000029" localSheetId="18" hidden="1">#REF!</definedName>
    <definedName name="BLPH1000000029" localSheetId="9" hidden="1">#REF!</definedName>
    <definedName name="BLPH1000000029" localSheetId="6" hidden="1">#REF!</definedName>
    <definedName name="BLPH1000000029" localSheetId="23" hidden="1">#REF!</definedName>
    <definedName name="BLPH1000000029" localSheetId="24" hidden="1">#REF!</definedName>
    <definedName name="BLPH1000000029" hidden="1">#REF!</definedName>
    <definedName name="BLPH1000000030" localSheetId="4" hidden="1">#REF!</definedName>
    <definedName name="BLPH1000000030" localSheetId="7" hidden="1">#REF!</definedName>
    <definedName name="BLPH1000000030" localSheetId="10" hidden="1">#REF!</definedName>
    <definedName name="BLPH1000000030" localSheetId="19" hidden="1">#REF!</definedName>
    <definedName name="BLPH1000000030" localSheetId="5" hidden="1">#REF!</definedName>
    <definedName name="BLPH1000000030" localSheetId="11" hidden="1">#REF!</definedName>
    <definedName name="BLPH1000000030" localSheetId="8" hidden="1">#REF!</definedName>
    <definedName name="BLPH1000000030" localSheetId="20" hidden="1">#REF!</definedName>
    <definedName name="BLPH1000000030" localSheetId="21" hidden="1">#REF!</definedName>
    <definedName name="BLPH1000000030" localSheetId="22" hidden="1">#REF!</definedName>
    <definedName name="BLPH1000000030" localSheetId="3" hidden="1">#REF!</definedName>
    <definedName name="BLPH1000000030" localSheetId="18" hidden="1">#REF!</definedName>
    <definedName name="BLPH1000000030" localSheetId="9" hidden="1">#REF!</definedName>
    <definedName name="BLPH1000000030" localSheetId="6" hidden="1">#REF!</definedName>
    <definedName name="BLPH1000000030" localSheetId="23" hidden="1">#REF!</definedName>
    <definedName name="BLPH1000000030" localSheetId="24" hidden="1">#REF!</definedName>
    <definedName name="BLPH1000000030" hidden="1">#REF!</definedName>
    <definedName name="BLPH1000000031" localSheetId="4" hidden="1">#REF!</definedName>
    <definedName name="BLPH1000000031" localSheetId="7" hidden="1">#REF!</definedName>
    <definedName name="BLPH1000000031" localSheetId="10" hidden="1">#REF!</definedName>
    <definedName name="BLPH1000000031" localSheetId="19" hidden="1">#REF!</definedName>
    <definedName name="BLPH1000000031" localSheetId="5" hidden="1">#REF!</definedName>
    <definedName name="BLPH1000000031" localSheetId="11" hidden="1">#REF!</definedName>
    <definedName name="BLPH1000000031" localSheetId="8" hidden="1">#REF!</definedName>
    <definedName name="BLPH1000000031" localSheetId="20" hidden="1">#REF!</definedName>
    <definedName name="BLPH1000000031" localSheetId="21" hidden="1">#REF!</definedName>
    <definedName name="BLPH1000000031" localSheetId="22" hidden="1">#REF!</definedName>
    <definedName name="BLPH1000000031" localSheetId="3" hidden="1">#REF!</definedName>
    <definedName name="BLPH1000000031" localSheetId="18" hidden="1">#REF!</definedName>
    <definedName name="BLPH1000000031" localSheetId="9" hidden="1">#REF!</definedName>
    <definedName name="BLPH1000000031" localSheetId="6" hidden="1">#REF!</definedName>
    <definedName name="BLPH1000000031" localSheetId="23" hidden="1">#REF!</definedName>
    <definedName name="BLPH1000000031" localSheetId="24" hidden="1">#REF!</definedName>
    <definedName name="BLPH1000000031" hidden="1">#REF!</definedName>
    <definedName name="BLPH1000000032" localSheetId="4" hidden="1">#REF!</definedName>
    <definedName name="BLPH1000000032" localSheetId="7" hidden="1">#REF!</definedName>
    <definedName name="BLPH1000000032" localSheetId="10" hidden="1">#REF!</definedName>
    <definedName name="BLPH1000000032" localSheetId="19" hidden="1">#REF!</definedName>
    <definedName name="BLPH1000000032" localSheetId="5" hidden="1">#REF!</definedName>
    <definedName name="BLPH1000000032" localSheetId="11" hidden="1">#REF!</definedName>
    <definedName name="BLPH1000000032" localSheetId="8" hidden="1">#REF!</definedName>
    <definedName name="BLPH1000000032" localSheetId="20" hidden="1">#REF!</definedName>
    <definedName name="BLPH1000000032" localSheetId="21" hidden="1">#REF!</definedName>
    <definedName name="BLPH1000000032" localSheetId="22" hidden="1">#REF!</definedName>
    <definedName name="BLPH1000000032" localSheetId="3" hidden="1">#REF!</definedName>
    <definedName name="BLPH1000000032" localSheetId="18" hidden="1">#REF!</definedName>
    <definedName name="BLPH1000000032" localSheetId="9" hidden="1">#REF!</definedName>
    <definedName name="BLPH1000000032" localSheetId="6" hidden="1">#REF!</definedName>
    <definedName name="BLPH1000000032" localSheetId="23" hidden="1">#REF!</definedName>
    <definedName name="BLPH1000000032" localSheetId="24" hidden="1">#REF!</definedName>
    <definedName name="BLPH1000000032" hidden="1">#REF!</definedName>
    <definedName name="BLPH1000000033" localSheetId="4" hidden="1">#REF!</definedName>
    <definedName name="BLPH1000000033" localSheetId="7" hidden="1">#REF!</definedName>
    <definedName name="BLPH1000000033" localSheetId="10" hidden="1">#REF!</definedName>
    <definedName name="BLPH1000000033" localSheetId="19" hidden="1">#REF!</definedName>
    <definedName name="BLPH1000000033" localSheetId="5" hidden="1">#REF!</definedName>
    <definedName name="BLPH1000000033" localSheetId="11" hidden="1">#REF!</definedName>
    <definedName name="BLPH1000000033" localSheetId="8" hidden="1">#REF!</definedName>
    <definedName name="BLPH1000000033" localSheetId="20" hidden="1">#REF!</definedName>
    <definedName name="BLPH1000000033" localSheetId="21" hidden="1">#REF!</definedName>
    <definedName name="BLPH1000000033" localSheetId="22" hidden="1">#REF!</definedName>
    <definedName name="BLPH1000000033" localSheetId="3" hidden="1">#REF!</definedName>
    <definedName name="BLPH1000000033" localSheetId="18" hidden="1">#REF!</definedName>
    <definedName name="BLPH1000000033" localSheetId="9" hidden="1">#REF!</definedName>
    <definedName name="BLPH1000000033" localSheetId="6" hidden="1">#REF!</definedName>
    <definedName name="BLPH1000000033" localSheetId="23" hidden="1">#REF!</definedName>
    <definedName name="BLPH1000000033" localSheetId="24" hidden="1">#REF!</definedName>
    <definedName name="BLPH1000000033" hidden="1">#REF!</definedName>
    <definedName name="BLPH1000000034" localSheetId="4" hidden="1">#REF!</definedName>
    <definedName name="BLPH1000000034" localSheetId="7" hidden="1">#REF!</definedName>
    <definedName name="BLPH1000000034" localSheetId="10" hidden="1">#REF!</definedName>
    <definedName name="BLPH1000000034" localSheetId="19" hidden="1">#REF!</definedName>
    <definedName name="BLPH1000000034" localSheetId="5" hidden="1">#REF!</definedName>
    <definedName name="BLPH1000000034" localSheetId="11" hidden="1">#REF!</definedName>
    <definedName name="BLPH1000000034" localSheetId="8" hidden="1">#REF!</definedName>
    <definedName name="BLPH1000000034" localSheetId="20" hidden="1">#REF!</definedName>
    <definedName name="BLPH1000000034" localSheetId="21" hidden="1">#REF!</definedName>
    <definedName name="BLPH1000000034" localSheetId="22" hidden="1">#REF!</definedName>
    <definedName name="BLPH1000000034" localSheetId="3" hidden="1">#REF!</definedName>
    <definedName name="BLPH1000000034" localSheetId="18" hidden="1">#REF!</definedName>
    <definedName name="BLPH1000000034" localSheetId="9" hidden="1">#REF!</definedName>
    <definedName name="BLPH1000000034" localSheetId="6" hidden="1">#REF!</definedName>
    <definedName name="BLPH1000000034" localSheetId="23" hidden="1">#REF!</definedName>
    <definedName name="BLPH1000000034" localSheetId="24" hidden="1">#REF!</definedName>
    <definedName name="BLPH1000000034" hidden="1">#REF!</definedName>
    <definedName name="BLPH1000000035" localSheetId="4" hidden="1">#REF!</definedName>
    <definedName name="BLPH1000000035" localSheetId="7" hidden="1">#REF!</definedName>
    <definedName name="BLPH1000000035" localSheetId="10" hidden="1">#REF!</definedName>
    <definedName name="BLPH1000000035" localSheetId="19" hidden="1">#REF!</definedName>
    <definedName name="BLPH1000000035" localSheetId="5" hidden="1">#REF!</definedName>
    <definedName name="BLPH1000000035" localSheetId="11" hidden="1">#REF!</definedName>
    <definedName name="BLPH1000000035" localSheetId="8" hidden="1">#REF!</definedName>
    <definedName name="BLPH1000000035" localSheetId="20" hidden="1">#REF!</definedName>
    <definedName name="BLPH1000000035" localSheetId="21" hidden="1">#REF!</definedName>
    <definedName name="BLPH1000000035" localSheetId="22" hidden="1">#REF!</definedName>
    <definedName name="BLPH1000000035" localSheetId="3" hidden="1">#REF!</definedName>
    <definedName name="BLPH1000000035" localSheetId="18" hidden="1">#REF!</definedName>
    <definedName name="BLPH1000000035" localSheetId="9" hidden="1">#REF!</definedName>
    <definedName name="BLPH1000000035" localSheetId="6" hidden="1">#REF!</definedName>
    <definedName name="BLPH1000000035" localSheetId="23" hidden="1">#REF!</definedName>
    <definedName name="BLPH1000000035" localSheetId="24" hidden="1">#REF!</definedName>
    <definedName name="BLPH1000000035" hidden="1">#REF!</definedName>
    <definedName name="BLPH1000000036" localSheetId="4" hidden="1">#REF!</definedName>
    <definedName name="BLPH1000000036" localSheetId="7" hidden="1">#REF!</definedName>
    <definedName name="BLPH1000000036" localSheetId="10" hidden="1">#REF!</definedName>
    <definedName name="BLPH1000000036" localSheetId="19" hidden="1">#REF!</definedName>
    <definedName name="BLPH1000000036" localSheetId="5" hidden="1">#REF!</definedName>
    <definedName name="BLPH1000000036" localSheetId="11" hidden="1">#REF!</definedName>
    <definedName name="BLPH1000000036" localSheetId="8" hidden="1">#REF!</definedName>
    <definedName name="BLPH1000000036" localSheetId="20" hidden="1">#REF!</definedName>
    <definedName name="BLPH1000000036" localSheetId="21" hidden="1">#REF!</definedName>
    <definedName name="BLPH1000000036" localSheetId="22" hidden="1">#REF!</definedName>
    <definedName name="BLPH1000000036" localSheetId="3" hidden="1">#REF!</definedName>
    <definedName name="BLPH1000000036" localSheetId="18" hidden="1">#REF!</definedName>
    <definedName name="BLPH1000000036" localSheetId="9" hidden="1">#REF!</definedName>
    <definedName name="BLPH1000000036" localSheetId="6" hidden="1">#REF!</definedName>
    <definedName name="BLPH1000000036" localSheetId="23" hidden="1">#REF!</definedName>
    <definedName name="BLPH1000000036" localSheetId="24" hidden="1">#REF!</definedName>
    <definedName name="BLPH1000000036" hidden="1">#REF!</definedName>
    <definedName name="BLPH1000000037" localSheetId="4" hidden="1">#REF!</definedName>
    <definedName name="BLPH1000000037" localSheetId="7" hidden="1">#REF!</definedName>
    <definedName name="BLPH1000000037" localSheetId="10" hidden="1">#REF!</definedName>
    <definedName name="BLPH1000000037" localSheetId="19" hidden="1">#REF!</definedName>
    <definedName name="BLPH1000000037" localSheetId="5" hidden="1">#REF!</definedName>
    <definedName name="BLPH1000000037" localSheetId="11" hidden="1">#REF!</definedName>
    <definedName name="BLPH1000000037" localSheetId="8" hidden="1">#REF!</definedName>
    <definedName name="BLPH1000000037" localSheetId="20" hidden="1">#REF!</definedName>
    <definedName name="BLPH1000000037" localSheetId="21" hidden="1">#REF!</definedName>
    <definedName name="BLPH1000000037" localSheetId="22" hidden="1">#REF!</definedName>
    <definedName name="BLPH1000000037" localSheetId="3" hidden="1">#REF!</definedName>
    <definedName name="BLPH1000000037" localSheetId="18" hidden="1">#REF!</definedName>
    <definedName name="BLPH1000000037" localSheetId="9" hidden="1">#REF!</definedName>
    <definedName name="BLPH1000000037" localSheetId="6" hidden="1">#REF!</definedName>
    <definedName name="BLPH1000000037" localSheetId="23" hidden="1">#REF!</definedName>
    <definedName name="BLPH1000000037" localSheetId="24" hidden="1">#REF!</definedName>
    <definedName name="BLPH1000000037" hidden="1">#REF!</definedName>
    <definedName name="BLPH1000000038" localSheetId="4" hidden="1">#REF!</definedName>
    <definedName name="BLPH1000000038" localSheetId="7" hidden="1">#REF!</definedName>
    <definedName name="BLPH1000000038" localSheetId="10" hidden="1">#REF!</definedName>
    <definedName name="BLPH1000000038" localSheetId="19" hidden="1">#REF!</definedName>
    <definedName name="BLPH1000000038" localSheetId="5" hidden="1">#REF!</definedName>
    <definedName name="BLPH1000000038" localSheetId="11" hidden="1">#REF!</definedName>
    <definedName name="BLPH1000000038" localSheetId="8" hidden="1">#REF!</definedName>
    <definedName name="BLPH1000000038" localSheetId="20" hidden="1">#REF!</definedName>
    <definedName name="BLPH1000000038" localSheetId="21" hidden="1">#REF!</definedName>
    <definedName name="BLPH1000000038" localSheetId="22" hidden="1">#REF!</definedName>
    <definedName name="BLPH1000000038" localSheetId="3" hidden="1">#REF!</definedName>
    <definedName name="BLPH1000000038" localSheetId="18" hidden="1">#REF!</definedName>
    <definedName name="BLPH1000000038" localSheetId="9" hidden="1">#REF!</definedName>
    <definedName name="BLPH1000000038" localSheetId="6" hidden="1">#REF!</definedName>
    <definedName name="BLPH1000000038" localSheetId="23" hidden="1">#REF!</definedName>
    <definedName name="BLPH1000000038" localSheetId="24" hidden="1">#REF!</definedName>
    <definedName name="BLPH1000000038" hidden="1">#REF!</definedName>
    <definedName name="BLPH1000000039" localSheetId="4" hidden="1">#REF!</definedName>
    <definedName name="BLPH1000000039" localSheetId="7" hidden="1">#REF!</definedName>
    <definedName name="BLPH1000000039" localSheetId="10" hidden="1">#REF!</definedName>
    <definedName name="BLPH1000000039" localSheetId="19" hidden="1">#REF!</definedName>
    <definedName name="BLPH1000000039" localSheetId="5" hidden="1">#REF!</definedName>
    <definedName name="BLPH1000000039" localSheetId="11" hidden="1">#REF!</definedName>
    <definedName name="BLPH1000000039" localSheetId="8" hidden="1">#REF!</definedName>
    <definedName name="BLPH1000000039" localSheetId="20" hidden="1">#REF!</definedName>
    <definedName name="BLPH1000000039" localSheetId="21" hidden="1">#REF!</definedName>
    <definedName name="BLPH1000000039" localSheetId="22" hidden="1">#REF!</definedName>
    <definedName name="BLPH1000000039" localSheetId="3" hidden="1">#REF!</definedName>
    <definedName name="BLPH1000000039" localSheetId="18" hidden="1">#REF!</definedName>
    <definedName name="BLPH1000000039" localSheetId="9" hidden="1">#REF!</definedName>
    <definedName name="BLPH1000000039" localSheetId="6" hidden="1">#REF!</definedName>
    <definedName name="BLPH1000000039" localSheetId="23" hidden="1">#REF!</definedName>
    <definedName name="BLPH1000000039" localSheetId="24" hidden="1">#REF!</definedName>
    <definedName name="BLPH1000000039" hidden="1">#REF!</definedName>
    <definedName name="BLPH1000000040" localSheetId="4" hidden="1">#REF!</definedName>
    <definedName name="BLPH1000000040" localSheetId="7" hidden="1">#REF!</definedName>
    <definedName name="BLPH1000000040" localSheetId="10" hidden="1">#REF!</definedName>
    <definedName name="BLPH1000000040" localSheetId="19" hidden="1">#REF!</definedName>
    <definedName name="BLPH1000000040" localSheetId="5" hidden="1">#REF!</definedName>
    <definedName name="BLPH1000000040" localSheetId="11" hidden="1">#REF!</definedName>
    <definedName name="BLPH1000000040" localSheetId="8" hidden="1">#REF!</definedName>
    <definedName name="BLPH1000000040" localSheetId="20" hidden="1">#REF!</definedName>
    <definedName name="BLPH1000000040" localSheetId="21" hidden="1">#REF!</definedName>
    <definedName name="BLPH1000000040" localSheetId="22" hidden="1">#REF!</definedName>
    <definedName name="BLPH1000000040" localSheetId="3" hidden="1">#REF!</definedName>
    <definedName name="BLPH1000000040" localSheetId="18" hidden="1">#REF!</definedName>
    <definedName name="BLPH1000000040" localSheetId="9" hidden="1">#REF!</definedName>
    <definedName name="BLPH1000000040" localSheetId="6" hidden="1">#REF!</definedName>
    <definedName name="BLPH1000000040" localSheetId="23" hidden="1">#REF!</definedName>
    <definedName name="BLPH1000000040" localSheetId="24" hidden="1">#REF!</definedName>
    <definedName name="BLPH1000000040" hidden="1">#REF!</definedName>
    <definedName name="BLPH1000000041" localSheetId="4" hidden="1">#REF!</definedName>
    <definedName name="BLPH1000000041" localSheetId="7" hidden="1">#REF!</definedName>
    <definedName name="BLPH1000000041" localSheetId="10" hidden="1">#REF!</definedName>
    <definedName name="BLPH1000000041" localSheetId="19" hidden="1">#REF!</definedName>
    <definedName name="BLPH1000000041" localSheetId="5" hidden="1">#REF!</definedName>
    <definedName name="BLPH1000000041" localSheetId="11" hidden="1">#REF!</definedName>
    <definedName name="BLPH1000000041" localSheetId="8" hidden="1">#REF!</definedName>
    <definedName name="BLPH1000000041" localSheetId="20" hidden="1">#REF!</definedName>
    <definedName name="BLPH1000000041" localSheetId="21" hidden="1">#REF!</definedName>
    <definedName name="BLPH1000000041" localSheetId="22" hidden="1">#REF!</definedName>
    <definedName name="BLPH1000000041" localSheetId="3" hidden="1">#REF!</definedName>
    <definedName name="BLPH1000000041" localSheetId="18" hidden="1">#REF!</definedName>
    <definedName name="BLPH1000000041" localSheetId="9" hidden="1">#REF!</definedName>
    <definedName name="BLPH1000000041" localSheetId="6" hidden="1">#REF!</definedName>
    <definedName name="BLPH1000000041" localSheetId="23" hidden="1">#REF!</definedName>
    <definedName name="BLPH1000000041" localSheetId="24" hidden="1">#REF!</definedName>
    <definedName name="BLPH1000000041" hidden="1">#REF!</definedName>
    <definedName name="BLPH1000000042" localSheetId="4" hidden="1">#REF!</definedName>
    <definedName name="BLPH1000000042" localSheetId="7" hidden="1">#REF!</definedName>
    <definedName name="BLPH1000000042" localSheetId="10" hidden="1">#REF!</definedName>
    <definedName name="BLPH1000000042" localSheetId="19" hidden="1">#REF!</definedName>
    <definedName name="BLPH1000000042" localSheetId="5" hidden="1">#REF!</definedName>
    <definedName name="BLPH1000000042" localSheetId="11" hidden="1">#REF!</definedName>
    <definedName name="BLPH1000000042" localSheetId="8" hidden="1">#REF!</definedName>
    <definedName name="BLPH1000000042" localSheetId="20" hidden="1">#REF!</definedName>
    <definedName name="BLPH1000000042" localSheetId="21" hidden="1">#REF!</definedName>
    <definedName name="BLPH1000000042" localSheetId="22" hidden="1">#REF!</definedName>
    <definedName name="BLPH1000000042" localSheetId="3" hidden="1">#REF!</definedName>
    <definedName name="BLPH1000000042" localSheetId="18" hidden="1">#REF!</definedName>
    <definedName name="BLPH1000000042" localSheetId="9" hidden="1">#REF!</definedName>
    <definedName name="BLPH1000000042" localSheetId="6" hidden="1">#REF!</definedName>
    <definedName name="BLPH1000000042" localSheetId="23" hidden="1">#REF!</definedName>
    <definedName name="BLPH1000000042" localSheetId="24" hidden="1">#REF!</definedName>
    <definedName name="BLPH1000000042" hidden="1">#REF!</definedName>
    <definedName name="BLPH1000000043" localSheetId="4" hidden="1">#REF!</definedName>
    <definedName name="BLPH1000000043" localSheetId="7" hidden="1">#REF!</definedName>
    <definedName name="BLPH1000000043" localSheetId="10" hidden="1">#REF!</definedName>
    <definedName name="BLPH1000000043" localSheetId="19" hidden="1">#REF!</definedName>
    <definedName name="BLPH1000000043" localSheetId="5" hidden="1">#REF!</definedName>
    <definedName name="BLPH1000000043" localSheetId="11" hidden="1">#REF!</definedName>
    <definedName name="BLPH1000000043" localSheetId="8" hidden="1">#REF!</definedName>
    <definedName name="BLPH1000000043" localSheetId="20" hidden="1">#REF!</definedName>
    <definedName name="BLPH1000000043" localSheetId="21" hidden="1">#REF!</definedName>
    <definedName name="BLPH1000000043" localSheetId="22" hidden="1">#REF!</definedName>
    <definedName name="BLPH1000000043" localSheetId="3" hidden="1">#REF!</definedName>
    <definedName name="BLPH1000000043" localSheetId="18" hidden="1">#REF!</definedName>
    <definedName name="BLPH1000000043" localSheetId="9" hidden="1">#REF!</definedName>
    <definedName name="BLPH1000000043" localSheetId="6" hidden="1">#REF!</definedName>
    <definedName name="BLPH1000000043" localSheetId="23" hidden="1">#REF!</definedName>
    <definedName name="BLPH1000000043" localSheetId="24" hidden="1">#REF!</definedName>
    <definedName name="BLPH1000000043" hidden="1">#REF!</definedName>
    <definedName name="BLPH1000000044" localSheetId="4" hidden="1">#REF!</definedName>
    <definedName name="BLPH1000000044" localSheetId="7" hidden="1">#REF!</definedName>
    <definedName name="BLPH1000000044" localSheetId="10" hidden="1">#REF!</definedName>
    <definedName name="BLPH1000000044" localSheetId="19" hidden="1">#REF!</definedName>
    <definedName name="BLPH1000000044" localSheetId="5" hidden="1">#REF!</definedName>
    <definedName name="BLPH1000000044" localSheetId="11" hidden="1">#REF!</definedName>
    <definedName name="BLPH1000000044" localSheetId="8" hidden="1">#REF!</definedName>
    <definedName name="BLPH1000000044" localSheetId="20" hidden="1">#REF!</definedName>
    <definedName name="BLPH1000000044" localSheetId="21" hidden="1">#REF!</definedName>
    <definedName name="BLPH1000000044" localSheetId="22" hidden="1">#REF!</definedName>
    <definedName name="BLPH1000000044" localSheetId="3" hidden="1">#REF!</definedName>
    <definedName name="BLPH1000000044" localSheetId="18" hidden="1">#REF!</definedName>
    <definedName name="BLPH1000000044" localSheetId="9" hidden="1">#REF!</definedName>
    <definedName name="BLPH1000000044" localSheetId="6" hidden="1">#REF!</definedName>
    <definedName name="BLPH1000000044" localSheetId="23" hidden="1">#REF!</definedName>
    <definedName name="BLPH1000000044" localSheetId="24" hidden="1">#REF!</definedName>
    <definedName name="BLPH1000000044" hidden="1">#REF!</definedName>
    <definedName name="BLPH1000000045" localSheetId="4" hidden="1">#REF!</definedName>
    <definedName name="BLPH1000000045" localSheetId="7" hidden="1">#REF!</definedName>
    <definedName name="BLPH1000000045" localSheetId="10" hidden="1">#REF!</definedName>
    <definedName name="BLPH1000000045" localSheetId="19" hidden="1">#REF!</definedName>
    <definedName name="BLPH1000000045" localSheetId="5" hidden="1">#REF!</definedName>
    <definedName name="BLPH1000000045" localSheetId="11" hidden="1">#REF!</definedName>
    <definedName name="BLPH1000000045" localSheetId="8" hidden="1">#REF!</definedName>
    <definedName name="BLPH1000000045" localSheetId="20" hidden="1">#REF!</definedName>
    <definedName name="BLPH1000000045" localSheetId="21" hidden="1">#REF!</definedName>
    <definedName name="BLPH1000000045" localSheetId="22" hidden="1">#REF!</definedName>
    <definedName name="BLPH1000000045" localSheetId="3" hidden="1">#REF!</definedName>
    <definedName name="BLPH1000000045" localSheetId="18" hidden="1">#REF!</definedName>
    <definedName name="BLPH1000000045" localSheetId="9" hidden="1">#REF!</definedName>
    <definedName name="BLPH1000000045" localSheetId="6" hidden="1">#REF!</definedName>
    <definedName name="BLPH1000000045" localSheetId="23" hidden="1">#REF!</definedName>
    <definedName name="BLPH1000000045" localSheetId="24" hidden="1">#REF!</definedName>
    <definedName name="BLPH1000000045" hidden="1">#REF!</definedName>
    <definedName name="BLPH11" localSheetId="4" hidden="1">#REF!</definedName>
    <definedName name="BLPH11" localSheetId="7" hidden="1">#REF!</definedName>
    <definedName name="BLPH11" localSheetId="10" hidden="1">#REF!</definedName>
    <definedName name="BLPH11" localSheetId="19" hidden="1">#REF!</definedName>
    <definedName name="BLPH11" localSheetId="5" hidden="1">#REF!</definedName>
    <definedName name="BLPH11" localSheetId="11" hidden="1">#REF!</definedName>
    <definedName name="BLPH11" localSheetId="8" hidden="1">#REF!</definedName>
    <definedName name="BLPH11" localSheetId="20" hidden="1">#REF!</definedName>
    <definedName name="BLPH11" localSheetId="21" hidden="1">#REF!</definedName>
    <definedName name="BLPH11" localSheetId="22" hidden="1">#REF!</definedName>
    <definedName name="BLPH11" localSheetId="3" hidden="1">#REF!</definedName>
    <definedName name="BLPH11" localSheetId="18" hidden="1">#REF!</definedName>
    <definedName name="BLPH11" localSheetId="9" hidden="1">#REF!</definedName>
    <definedName name="BLPH11" localSheetId="6" hidden="1">#REF!</definedName>
    <definedName name="BLPH11" localSheetId="23" hidden="1">#REF!</definedName>
    <definedName name="BLPH11" localSheetId="24" hidden="1">#REF!</definedName>
    <definedName name="BLPH11" hidden="1">#REF!</definedName>
    <definedName name="BLPH12" localSheetId="4" hidden="1">#REF!</definedName>
    <definedName name="BLPH12" localSheetId="7" hidden="1">#REF!</definedName>
    <definedName name="BLPH12" localSheetId="10" hidden="1">#REF!</definedName>
    <definedName name="BLPH12" localSheetId="19" hidden="1">#REF!</definedName>
    <definedName name="BLPH12" localSheetId="5" hidden="1">#REF!</definedName>
    <definedName name="BLPH12" localSheetId="11" hidden="1">#REF!</definedName>
    <definedName name="BLPH12" localSheetId="8" hidden="1">#REF!</definedName>
    <definedName name="BLPH12" localSheetId="20" hidden="1">#REF!</definedName>
    <definedName name="BLPH12" localSheetId="21" hidden="1">#REF!</definedName>
    <definedName name="BLPH12" localSheetId="22" hidden="1">#REF!</definedName>
    <definedName name="BLPH12" localSheetId="3" hidden="1">#REF!</definedName>
    <definedName name="BLPH12" localSheetId="18" hidden="1">#REF!</definedName>
    <definedName name="BLPH12" localSheetId="9" hidden="1">#REF!</definedName>
    <definedName name="BLPH12" localSheetId="6" hidden="1">#REF!</definedName>
    <definedName name="BLPH12" localSheetId="23" hidden="1">#REF!</definedName>
    <definedName name="BLPH12" localSheetId="24" hidden="1">#REF!</definedName>
    <definedName name="BLPH12" hidden="1">#REF!</definedName>
    <definedName name="BLPH13" localSheetId="4" hidden="1">#REF!</definedName>
    <definedName name="BLPH13" localSheetId="7" hidden="1">#REF!</definedName>
    <definedName name="BLPH13" localSheetId="10" hidden="1">#REF!</definedName>
    <definedName name="BLPH13" localSheetId="19" hidden="1">#REF!</definedName>
    <definedName name="BLPH13" localSheetId="5" hidden="1">#REF!</definedName>
    <definedName name="BLPH13" localSheetId="11" hidden="1">#REF!</definedName>
    <definedName name="BLPH13" localSheetId="8" hidden="1">#REF!</definedName>
    <definedName name="BLPH13" localSheetId="20" hidden="1">#REF!</definedName>
    <definedName name="BLPH13" localSheetId="21" hidden="1">#REF!</definedName>
    <definedName name="BLPH13" localSheetId="22" hidden="1">#REF!</definedName>
    <definedName name="BLPH13" localSheetId="3" hidden="1">#REF!</definedName>
    <definedName name="BLPH13" localSheetId="18" hidden="1">#REF!</definedName>
    <definedName name="BLPH13" localSheetId="9" hidden="1">#REF!</definedName>
    <definedName name="BLPH13" localSheetId="6" hidden="1">#REF!</definedName>
    <definedName name="BLPH13" localSheetId="23" hidden="1">#REF!</definedName>
    <definedName name="BLPH13" localSheetId="24" hidden="1">#REF!</definedName>
    <definedName name="BLPH13" hidden="1">#REF!</definedName>
    <definedName name="BLPH14" localSheetId="4" hidden="1">#REF!</definedName>
    <definedName name="BLPH14" localSheetId="7" hidden="1">#REF!</definedName>
    <definedName name="BLPH14" localSheetId="10" hidden="1">#REF!</definedName>
    <definedName name="BLPH14" localSheetId="19" hidden="1">#REF!</definedName>
    <definedName name="BLPH14" localSheetId="5" hidden="1">#REF!</definedName>
    <definedName name="BLPH14" localSheetId="11" hidden="1">#REF!</definedName>
    <definedName name="BLPH14" localSheetId="8" hidden="1">#REF!</definedName>
    <definedName name="BLPH14" localSheetId="20" hidden="1">#REF!</definedName>
    <definedName name="BLPH14" localSheetId="21" hidden="1">#REF!</definedName>
    <definedName name="BLPH14" localSheetId="22" hidden="1">#REF!</definedName>
    <definedName name="BLPH14" localSheetId="3" hidden="1">#REF!</definedName>
    <definedName name="BLPH14" localSheetId="18" hidden="1">#REF!</definedName>
    <definedName name="BLPH14" localSheetId="9" hidden="1">#REF!</definedName>
    <definedName name="BLPH14" localSheetId="6" hidden="1">#REF!</definedName>
    <definedName name="BLPH14" localSheetId="23" hidden="1">#REF!</definedName>
    <definedName name="BLPH14" localSheetId="24" hidden="1">#REF!</definedName>
    <definedName name="BLPH14" hidden="1">#REF!</definedName>
    <definedName name="BLPH15" localSheetId="4" hidden="1">#REF!</definedName>
    <definedName name="BLPH15" localSheetId="7" hidden="1">#REF!</definedName>
    <definedName name="BLPH15" localSheetId="10" hidden="1">#REF!</definedName>
    <definedName name="BLPH15" localSheetId="19" hidden="1">#REF!</definedName>
    <definedName name="BLPH15" localSheetId="5" hidden="1">#REF!</definedName>
    <definedName name="BLPH15" localSheetId="11" hidden="1">#REF!</definedName>
    <definedName name="BLPH15" localSheetId="8" hidden="1">#REF!</definedName>
    <definedName name="BLPH15" localSheetId="20" hidden="1">#REF!</definedName>
    <definedName name="BLPH15" localSheetId="21" hidden="1">#REF!</definedName>
    <definedName name="BLPH15" localSheetId="22" hidden="1">#REF!</definedName>
    <definedName name="BLPH15" localSheetId="3" hidden="1">#REF!</definedName>
    <definedName name="BLPH15" localSheetId="18" hidden="1">#REF!</definedName>
    <definedName name="BLPH15" localSheetId="9" hidden="1">#REF!</definedName>
    <definedName name="BLPH15" localSheetId="6" hidden="1">#REF!</definedName>
    <definedName name="BLPH15" localSheetId="23" hidden="1">#REF!</definedName>
    <definedName name="BLPH15" localSheetId="24" hidden="1">#REF!</definedName>
    <definedName name="BLPH15" hidden="1">#REF!</definedName>
    <definedName name="BLPH16" localSheetId="4" hidden="1">#REF!</definedName>
    <definedName name="BLPH16" localSheetId="7" hidden="1">#REF!</definedName>
    <definedName name="BLPH16" localSheetId="10" hidden="1">#REF!</definedName>
    <definedName name="BLPH16" localSheetId="19" hidden="1">#REF!</definedName>
    <definedName name="BLPH16" localSheetId="5" hidden="1">#REF!</definedName>
    <definedName name="BLPH16" localSheetId="11" hidden="1">#REF!</definedName>
    <definedName name="BLPH16" localSheetId="8" hidden="1">#REF!</definedName>
    <definedName name="BLPH16" localSheetId="20" hidden="1">#REF!</definedName>
    <definedName name="BLPH16" localSheetId="21" hidden="1">#REF!</definedName>
    <definedName name="BLPH16" localSheetId="22" hidden="1">#REF!</definedName>
    <definedName name="BLPH16" localSheetId="3" hidden="1">#REF!</definedName>
    <definedName name="BLPH16" localSheetId="18" hidden="1">#REF!</definedName>
    <definedName name="BLPH16" localSheetId="9" hidden="1">#REF!</definedName>
    <definedName name="BLPH16" localSheetId="6" hidden="1">#REF!</definedName>
    <definedName name="BLPH16" localSheetId="23" hidden="1">#REF!</definedName>
    <definedName name="BLPH16" localSheetId="24" hidden="1">#REF!</definedName>
    <definedName name="BLPH16" hidden="1">#REF!</definedName>
    <definedName name="BLPH17" localSheetId="4" hidden="1">#REF!</definedName>
    <definedName name="BLPH17" localSheetId="7" hidden="1">#REF!</definedName>
    <definedName name="BLPH17" localSheetId="10" hidden="1">#REF!</definedName>
    <definedName name="BLPH17" localSheetId="19" hidden="1">#REF!</definedName>
    <definedName name="BLPH17" localSheetId="5" hidden="1">#REF!</definedName>
    <definedName name="BLPH17" localSheetId="11" hidden="1">#REF!</definedName>
    <definedName name="BLPH17" localSheetId="8" hidden="1">#REF!</definedName>
    <definedName name="BLPH17" localSheetId="20" hidden="1">#REF!</definedName>
    <definedName name="BLPH17" localSheetId="21" hidden="1">#REF!</definedName>
    <definedName name="BLPH17" localSheetId="22" hidden="1">#REF!</definedName>
    <definedName name="BLPH17" localSheetId="3" hidden="1">#REF!</definedName>
    <definedName name="BLPH17" localSheetId="18" hidden="1">#REF!</definedName>
    <definedName name="BLPH17" localSheetId="9" hidden="1">#REF!</definedName>
    <definedName name="BLPH17" localSheetId="6" hidden="1">#REF!</definedName>
    <definedName name="BLPH17" localSheetId="23" hidden="1">#REF!</definedName>
    <definedName name="BLPH17" localSheetId="24" hidden="1">#REF!</definedName>
    <definedName name="BLPH17" hidden="1">#REF!</definedName>
    <definedName name="BLPH18" localSheetId="4" hidden="1">#REF!</definedName>
    <definedName name="BLPH18" localSheetId="7" hidden="1">#REF!</definedName>
    <definedName name="BLPH18" localSheetId="10" hidden="1">#REF!</definedName>
    <definedName name="BLPH18" localSheetId="19" hidden="1">#REF!</definedName>
    <definedName name="BLPH18" localSheetId="5" hidden="1">#REF!</definedName>
    <definedName name="BLPH18" localSheetId="11" hidden="1">#REF!</definedName>
    <definedName name="BLPH18" localSheetId="8" hidden="1">#REF!</definedName>
    <definedName name="BLPH18" localSheetId="20" hidden="1">#REF!</definedName>
    <definedName name="BLPH18" localSheetId="21" hidden="1">#REF!</definedName>
    <definedName name="BLPH18" localSheetId="22" hidden="1">#REF!</definedName>
    <definedName name="BLPH18" localSheetId="3" hidden="1">#REF!</definedName>
    <definedName name="BLPH18" localSheetId="18" hidden="1">#REF!</definedName>
    <definedName name="BLPH18" localSheetId="9" hidden="1">#REF!</definedName>
    <definedName name="BLPH18" localSheetId="6" hidden="1">#REF!</definedName>
    <definedName name="BLPH18" localSheetId="23" hidden="1">#REF!</definedName>
    <definedName name="BLPH18" localSheetId="24" hidden="1">#REF!</definedName>
    <definedName name="BLPH18" hidden="1">#REF!</definedName>
    <definedName name="BLPH19" localSheetId="4" hidden="1">#REF!</definedName>
    <definedName name="BLPH19" localSheetId="7" hidden="1">#REF!</definedName>
    <definedName name="BLPH19" localSheetId="10" hidden="1">#REF!</definedName>
    <definedName name="BLPH19" localSheetId="19" hidden="1">#REF!</definedName>
    <definedName name="BLPH19" localSheetId="5" hidden="1">#REF!</definedName>
    <definedName name="BLPH19" localSheetId="11" hidden="1">#REF!</definedName>
    <definedName name="BLPH19" localSheetId="8" hidden="1">#REF!</definedName>
    <definedName name="BLPH19" localSheetId="20" hidden="1">#REF!</definedName>
    <definedName name="BLPH19" localSheetId="21" hidden="1">#REF!</definedName>
    <definedName name="BLPH19" localSheetId="22" hidden="1">#REF!</definedName>
    <definedName name="BLPH19" localSheetId="3" hidden="1">#REF!</definedName>
    <definedName name="BLPH19" localSheetId="18" hidden="1">#REF!</definedName>
    <definedName name="BLPH19" localSheetId="9" hidden="1">#REF!</definedName>
    <definedName name="BLPH19" localSheetId="6" hidden="1">#REF!</definedName>
    <definedName name="BLPH19" localSheetId="23" hidden="1">#REF!</definedName>
    <definedName name="BLPH19" localSheetId="24" hidden="1">#REF!</definedName>
    <definedName name="BLPH19" hidden="1">#REF!</definedName>
    <definedName name="BLPH2" localSheetId="4" hidden="1">#REF!</definedName>
    <definedName name="BLPH2" localSheetId="7" hidden="1">#REF!</definedName>
    <definedName name="BLPH2" localSheetId="10" hidden="1">#REF!</definedName>
    <definedName name="BLPH2" localSheetId="19" hidden="1">#REF!</definedName>
    <definedName name="BLPH2" localSheetId="5" hidden="1">#REF!</definedName>
    <definedName name="BLPH2" localSheetId="11" hidden="1">#REF!</definedName>
    <definedName name="BLPH2" localSheetId="8" hidden="1">#REF!</definedName>
    <definedName name="BLPH2" localSheetId="20" hidden="1">#REF!</definedName>
    <definedName name="BLPH2" localSheetId="21" hidden="1">#REF!</definedName>
    <definedName name="BLPH2" localSheetId="22" hidden="1">#REF!</definedName>
    <definedName name="BLPH2" localSheetId="3" hidden="1">#REF!</definedName>
    <definedName name="BLPH2" localSheetId="18" hidden="1">#REF!</definedName>
    <definedName name="BLPH2" localSheetId="9" hidden="1">#REF!</definedName>
    <definedName name="BLPH2" localSheetId="6" hidden="1">#REF!</definedName>
    <definedName name="BLPH2" localSheetId="23" hidden="1">#REF!</definedName>
    <definedName name="BLPH2" localSheetId="24" hidden="1">#REF!</definedName>
    <definedName name="BLPH2" hidden="1">#REF!</definedName>
    <definedName name="BLPH20" localSheetId="4" hidden="1">#REF!</definedName>
    <definedName name="BLPH20" localSheetId="7" hidden="1">#REF!</definedName>
    <definedName name="BLPH20" localSheetId="10" hidden="1">#REF!</definedName>
    <definedName name="BLPH20" localSheetId="19" hidden="1">#REF!</definedName>
    <definedName name="BLPH20" localSheetId="5" hidden="1">#REF!</definedName>
    <definedName name="BLPH20" localSheetId="11" hidden="1">#REF!</definedName>
    <definedName name="BLPH20" localSheetId="8" hidden="1">#REF!</definedName>
    <definedName name="BLPH20" localSheetId="20" hidden="1">#REF!</definedName>
    <definedName name="BLPH20" localSheetId="21" hidden="1">#REF!</definedName>
    <definedName name="BLPH20" localSheetId="22" hidden="1">#REF!</definedName>
    <definedName name="BLPH20" localSheetId="3" hidden="1">#REF!</definedName>
    <definedName name="BLPH20" localSheetId="18" hidden="1">#REF!</definedName>
    <definedName name="BLPH20" localSheetId="9" hidden="1">#REF!</definedName>
    <definedName name="BLPH20" localSheetId="6" hidden="1">#REF!</definedName>
    <definedName name="BLPH20" localSheetId="23" hidden="1">#REF!</definedName>
    <definedName name="BLPH20" localSheetId="24" hidden="1">#REF!</definedName>
    <definedName name="BLPH20" hidden="1">#REF!</definedName>
    <definedName name="BLPH21" localSheetId="4" hidden="1">#REF!</definedName>
    <definedName name="BLPH21" localSheetId="7" hidden="1">#REF!</definedName>
    <definedName name="BLPH21" localSheetId="10" hidden="1">#REF!</definedName>
    <definedName name="BLPH21" localSheetId="19" hidden="1">#REF!</definedName>
    <definedName name="BLPH21" localSheetId="5" hidden="1">#REF!</definedName>
    <definedName name="BLPH21" localSheetId="11" hidden="1">#REF!</definedName>
    <definedName name="BLPH21" localSheetId="8" hidden="1">#REF!</definedName>
    <definedName name="BLPH21" localSheetId="20" hidden="1">#REF!</definedName>
    <definedName name="BLPH21" localSheetId="21" hidden="1">#REF!</definedName>
    <definedName name="BLPH21" localSheetId="22" hidden="1">#REF!</definedName>
    <definedName name="BLPH21" localSheetId="3" hidden="1">#REF!</definedName>
    <definedName name="BLPH21" localSheetId="18" hidden="1">#REF!</definedName>
    <definedName name="BLPH21" localSheetId="9" hidden="1">#REF!</definedName>
    <definedName name="BLPH21" localSheetId="6" hidden="1">#REF!</definedName>
    <definedName name="BLPH21" localSheetId="23" hidden="1">#REF!</definedName>
    <definedName name="BLPH21" localSheetId="24" hidden="1">#REF!</definedName>
    <definedName name="BLPH21" hidden="1">#REF!</definedName>
    <definedName name="BLPH22" localSheetId="4" hidden="1">#REF!</definedName>
    <definedName name="BLPH22" localSheetId="7" hidden="1">#REF!</definedName>
    <definedName name="BLPH22" localSheetId="10" hidden="1">#REF!</definedName>
    <definedName name="BLPH22" localSheetId="19" hidden="1">#REF!</definedName>
    <definedName name="BLPH22" localSheetId="5" hidden="1">#REF!</definedName>
    <definedName name="BLPH22" localSheetId="11" hidden="1">#REF!</definedName>
    <definedName name="BLPH22" localSheetId="8" hidden="1">#REF!</definedName>
    <definedName name="BLPH22" localSheetId="20" hidden="1">#REF!</definedName>
    <definedName name="BLPH22" localSheetId="21" hidden="1">#REF!</definedName>
    <definedName name="BLPH22" localSheetId="22" hidden="1">#REF!</definedName>
    <definedName name="BLPH22" localSheetId="3" hidden="1">#REF!</definedName>
    <definedName name="BLPH22" localSheetId="18" hidden="1">#REF!</definedName>
    <definedName name="BLPH22" localSheetId="9" hidden="1">#REF!</definedName>
    <definedName name="BLPH22" localSheetId="6" hidden="1">#REF!</definedName>
    <definedName name="BLPH22" localSheetId="23" hidden="1">#REF!</definedName>
    <definedName name="BLPH22" localSheetId="24" hidden="1">#REF!</definedName>
    <definedName name="BLPH22" hidden="1">#REF!</definedName>
    <definedName name="BLPH23" localSheetId="4" hidden="1">#REF!</definedName>
    <definedName name="BLPH23" localSheetId="7" hidden="1">#REF!</definedName>
    <definedName name="BLPH23" localSheetId="10" hidden="1">#REF!</definedName>
    <definedName name="BLPH23" localSheetId="19" hidden="1">#REF!</definedName>
    <definedName name="BLPH23" localSheetId="5" hidden="1">#REF!</definedName>
    <definedName name="BLPH23" localSheetId="11" hidden="1">#REF!</definedName>
    <definedName name="BLPH23" localSheetId="8" hidden="1">#REF!</definedName>
    <definedName name="BLPH23" localSheetId="20" hidden="1">#REF!</definedName>
    <definedName name="BLPH23" localSheetId="21" hidden="1">#REF!</definedName>
    <definedName name="BLPH23" localSheetId="22" hidden="1">#REF!</definedName>
    <definedName name="BLPH23" localSheetId="3" hidden="1">#REF!</definedName>
    <definedName name="BLPH23" localSheetId="18" hidden="1">#REF!</definedName>
    <definedName name="BLPH23" localSheetId="9" hidden="1">#REF!</definedName>
    <definedName name="BLPH23" localSheetId="6" hidden="1">#REF!</definedName>
    <definedName name="BLPH23" localSheetId="23" hidden="1">#REF!</definedName>
    <definedName name="BLPH23" localSheetId="24" hidden="1">#REF!</definedName>
    <definedName name="BLPH23" hidden="1">#REF!</definedName>
    <definedName name="BLPH24" localSheetId="4" hidden="1">#REF!</definedName>
    <definedName name="BLPH24" localSheetId="7" hidden="1">#REF!</definedName>
    <definedName name="BLPH24" localSheetId="10" hidden="1">#REF!</definedName>
    <definedName name="BLPH24" localSheetId="19" hidden="1">#REF!</definedName>
    <definedName name="BLPH24" localSheetId="5" hidden="1">#REF!</definedName>
    <definedName name="BLPH24" localSheetId="11" hidden="1">#REF!</definedName>
    <definedName name="BLPH24" localSheetId="8" hidden="1">#REF!</definedName>
    <definedName name="BLPH24" localSheetId="20" hidden="1">#REF!</definedName>
    <definedName name="BLPH24" localSheetId="21" hidden="1">#REF!</definedName>
    <definedName name="BLPH24" localSheetId="22" hidden="1">#REF!</definedName>
    <definedName name="BLPH24" localSheetId="3" hidden="1">#REF!</definedName>
    <definedName name="BLPH24" localSheetId="18" hidden="1">#REF!</definedName>
    <definedName name="BLPH24" localSheetId="9" hidden="1">#REF!</definedName>
    <definedName name="BLPH24" localSheetId="6" hidden="1">#REF!</definedName>
    <definedName name="BLPH24" localSheetId="23" hidden="1">#REF!</definedName>
    <definedName name="BLPH24" localSheetId="24" hidden="1">#REF!</definedName>
    <definedName name="BLPH24" hidden="1">#REF!</definedName>
    <definedName name="BLPH25" localSheetId="4" hidden="1">#REF!</definedName>
    <definedName name="BLPH25" localSheetId="7" hidden="1">#REF!</definedName>
    <definedName name="BLPH25" localSheetId="10" hidden="1">#REF!</definedName>
    <definedName name="BLPH25" localSheetId="19" hidden="1">#REF!</definedName>
    <definedName name="BLPH25" localSheetId="5" hidden="1">#REF!</definedName>
    <definedName name="BLPH25" localSheetId="11" hidden="1">#REF!</definedName>
    <definedName name="BLPH25" localSheetId="8" hidden="1">#REF!</definedName>
    <definedName name="BLPH25" localSheetId="20" hidden="1">#REF!</definedName>
    <definedName name="BLPH25" localSheetId="21" hidden="1">#REF!</definedName>
    <definedName name="BLPH25" localSheetId="22" hidden="1">#REF!</definedName>
    <definedName name="BLPH25" localSheetId="3" hidden="1">#REF!</definedName>
    <definedName name="BLPH25" localSheetId="18" hidden="1">#REF!</definedName>
    <definedName name="BLPH25" localSheetId="9" hidden="1">#REF!</definedName>
    <definedName name="BLPH25" localSheetId="6" hidden="1">#REF!</definedName>
    <definedName name="BLPH25" localSheetId="23" hidden="1">#REF!</definedName>
    <definedName name="BLPH25" localSheetId="24" hidden="1">#REF!</definedName>
    <definedName name="BLPH25" hidden="1">#REF!</definedName>
    <definedName name="BLPH26" localSheetId="4" hidden="1">#REF!</definedName>
    <definedName name="BLPH26" localSheetId="7" hidden="1">#REF!</definedName>
    <definedName name="BLPH26" localSheetId="10" hidden="1">#REF!</definedName>
    <definedName name="BLPH26" localSheetId="19" hidden="1">#REF!</definedName>
    <definedName name="BLPH26" localSheetId="5" hidden="1">#REF!</definedName>
    <definedName name="BLPH26" localSheetId="11" hidden="1">#REF!</definedName>
    <definedName name="BLPH26" localSheetId="8" hidden="1">#REF!</definedName>
    <definedName name="BLPH26" localSheetId="20" hidden="1">#REF!</definedName>
    <definedName name="BLPH26" localSheetId="21" hidden="1">#REF!</definedName>
    <definedName name="BLPH26" localSheetId="22" hidden="1">#REF!</definedName>
    <definedName name="BLPH26" localSheetId="3" hidden="1">#REF!</definedName>
    <definedName name="BLPH26" localSheetId="18" hidden="1">#REF!</definedName>
    <definedName name="BLPH26" localSheetId="9" hidden="1">#REF!</definedName>
    <definedName name="BLPH26" localSheetId="6" hidden="1">#REF!</definedName>
    <definedName name="BLPH26" localSheetId="23" hidden="1">#REF!</definedName>
    <definedName name="BLPH26" localSheetId="24" hidden="1">#REF!</definedName>
    <definedName name="BLPH26" hidden="1">#REF!</definedName>
    <definedName name="BLPH27" localSheetId="4" hidden="1">#REF!</definedName>
    <definedName name="BLPH27" localSheetId="7" hidden="1">#REF!</definedName>
    <definedName name="BLPH27" localSheetId="10" hidden="1">#REF!</definedName>
    <definedName name="BLPH27" localSheetId="19" hidden="1">#REF!</definedName>
    <definedName name="BLPH27" localSheetId="5" hidden="1">#REF!</definedName>
    <definedName name="BLPH27" localSheetId="11" hidden="1">#REF!</definedName>
    <definedName name="BLPH27" localSheetId="8" hidden="1">#REF!</definedName>
    <definedName name="BLPH27" localSheetId="20" hidden="1">#REF!</definedName>
    <definedName name="BLPH27" localSheetId="21" hidden="1">#REF!</definedName>
    <definedName name="BLPH27" localSheetId="22" hidden="1">#REF!</definedName>
    <definedName name="BLPH27" localSheetId="3" hidden="1">#REF!</definedName>
    <definedName name="BLPH27" localSheetId="18" hidden="1">#REF!</definedName>
    <definedName name="BLPH27" localSheetId="9" hidden="1">#REF!</definedName>
    <definedName name="BLPH27" localSheetId="6" hidden="1">#REF!</definedName>
    <definedName name="BLPH27" localSheetId="23" hidden="1">#REF!</definedName>
    <definedName name="BLPH27" localSheetId="24" hidden="1">#REF!</definedName>
    <definedName name="BLPH27" hidden="1">#REF!</definedName>
    <definedName name="BLPH28" localSheetId="4" hidden="1">#REF!</definedName>
    <definedName name="BLPH28" localSheetId="7" hidden="1">#REF!</definedName>
    <definedName name="BLPH28" localSheetId="10" hidden="1">#REF!</definedName>
    <definedName name="BLPH28" localSheetId="19" hidden="1">#REF!</definedName>
    <definedName name="BLPH28" localSheetId="5" hidden="1">#REF!</definedName>
    <definedName name="BLPH28" localSheetId="11" hidden="1">#REF!</definedName>
    <definedName name="BLPH28" localSheetId="8" hidden="1">#REF!</definedName>
    <definedName name="BLPH28" localSheetId="20" hidden="1">#REF!</definedName>
    <definedName name="BLPH28" localSheetId="21" hidden="1">#REF!</definedName>
    <definedName name="BLPH28" localSheetId="22" hidden="1">#REF!</definedName>
    <definedName name="BLPH28" localSheetId="3" hidden="1">#REF!</definedName>
    <definedName name="BLPH28" localSheetId="18" hidden="1">#REF!</definedName>
    <definedName name="BLPH28" localSheetId="9" hidden="1">#REF!</definedName>
    <definedName name="BLPH28" localSheetId="6" hidden="1">#REF!</definedName>
    <definedName name="BLPH28" localSheetId="23" hidden="1">#REF!</definedName>
    <definedName name="BLPH28" localSheetId="24" hidden="1">#REF!</definedName>
    <definedName name="BLPH28" hidden="1">#REF!</definedName>
    <definedName name="BLPH29" localSheetId="4" hidden="1">#REF!</definedName>
    <definedName name="BLPH29" localSheetId="7" hidden="1">#REF!</definedName>
    <definedName name="BLPH29" localSheetId="10" hidden="1">#REF!</definedName>
    <definedName name="BLPH29" localSheetId="19" hidden="1">#REF!</definedName>
    <definedName name="BLPH29" localSheetId="5" hidden="1">#REF!</definedName>
    <definedName name="BLPH29" localSheetId="11" hidden="1">#REF!</definedName>
    <definedName name="BLPH29" localSheetId="8" hidden="1">#REF!</definedName>
    <definedName name="BLPH29" localSheetId="20" hidden="1">#REF!</definedName>
    <definedName name="BLPH29" localSheetId="21" hidden="1">#REF!</definedName>
    <definedName name="BLPH29" localSheetId="22" hidden="1">#REF!</definedName>
    <definedName name="BLPH29" localSheetId="3" hidden="1">#REF!</definedName>
    <definedName name="BLPH29" localSheetId="18" hidden="1">#REF!</definedName>
    <definedName name="BLPH29" localSheetId="9" hidden="1">#REF!</definedName>
    <definedName name="BLPH29" localSheetId="6" hidden="1">#REF!</definedName>
    <definedName name="BLPH29" localSheetId="23" hidden="1">#REF!</definedName>
    <definedName name="BLPH29" localSheetId="24" hidden="1">#REF!</definedName>
    <definedName name="BLPH29" hidden="1">#REF!</definedName>
    <definedName name="BLPH3" localSheetId="4" hidden="1">#REF!</definedName>
    <definedName name="BLPH3" localSheetId="7" hidden="1">#REF!</definedName>
    <definedName name="BLPH3" localSheetId="10" hidden="1">#REF!</definedName>
    <definedName name="BLPH3" localSheetId="19" hidden="1">#REF!</definedName>
    <definedName name="BLPH3" localSheetId="5" hidden="1">#REF!</definedName>
    <definedName name="BLPH3" localSheetId="11" hidden="1">#REF!</definedName>
    <definedName name="BLPH3" localSheetId="8" hidden="1">#REF!</definedName>
    <definedName name="BLPH3" localSheetId="20" hidden="1">#REF!</definedName>
    <definedName name="BLPH3" localSheetId="21" hidden="1">#REF!</definedName>
    <definedName name="BLPH3" localSheetId="22" hidden="1">#REF!</definedName>
    <definedName name="BLPH3" localSheetId="3" hidden="1">#REF!</definedName>
    <definedName name="BLPH3" localSheetId="18" hidden="1">#REF!</definedName>
    <definedName name="BLPH3" localSheetId="9" hidden="1">#REF!</definedName>
    <definedName name="BLPH3" localSheetId="6" hidden="1">#REF!</definedName>
    <definedName name="BLPH3" localSheetId="23" hidden="1">#REF!</definedName>
    <definedName name="BLPH3" localSheetId="24" hidden="1">#REF!</definedName>
    <definedName name="BLPH3" hidden="1">#REF!</definedName>
    <definedName name="BLPH4" localSheetId="4" hidden="1">#REF!</definedName>
    <definedName name="BLPH4" localSheetId="7" hidden="1">#REF!</definedName>
    <definedName name="BLPH4" localSheetId="10" hidden="1">#REF!</definedName>
    <definedName name="BLPH4" localSheetId="19" hidden="1">#REF!</definedName>
    <definedName name="BLPH4" localSheetId="5" hidden="1">#REF!</definedName>
    <definedName name="BLPH4" localSheetId="11" hidden="1">#REF!</definedName>
    <definedName name="BLPH4" localSheetId="8" hidden="1">#REF!</definedName>
    <definedName name="BLPH4" localSheetId="20" hidden="1">#REF!</definedName>
    <definedName name="BLPH4" localSheetId="21" hidden="1">#REF!</definedName>
    <definedName name="BLPH4" localSheetId="22" hidden="1">#REF!</definedName>
    <definedName name="BLPH4" localSheetId="3" hidden="1">#REF!</definedName>
    <definedName name="BLPH4" localSheetId="18" hidden="1">#REF!</definedName>
    <definedName name="BLPH4" localSheetId="9" hidden="1">#REF!</definedName>
    <definedName name="BLPH4" localSheetId="6" hidden="1">#REF!</definedName>
    <definedName name="BLPH4" localSheetId="23" hidden="1">#REF!</definedName>
    <definedName name="BLPH4" localSheetId="24" hidden="1">#REF!</definedName>
    <definedName name="BLPH4" hidden="1">#REF!</definedName>
    <definedName name="BLPH47" localSheetId="4" hidden="1">#REF!</definedName>
    <definedName name="BLPH47" localSheetId="7" hidden="1">#REF!</definedName>
    <definedName name="BLPH47" localSheetId="10" hidden="1">#REF!</definedName>
    <definedName name="BLPH47" localSheetId="19" hidden="1">#REF!</definedName>
    <definedName name="BLPH47" localSheetId="5" hidden="1">#REF!</definedName>
    <definedName name="BLPH47" localSheetId="11" hidden="1">#REF!</definedName>
    <definedName name="BLPH47" localSheetId="8" hidden="1">#REF!</definedName>
    <definedName name="BLPH47" localSheetId="20" hidden="1">#REF!</definedName>
    <definedName name="BLPH47" localSheetId="21" hidden="1">#REF!</definedName>
    <definedName name="BLPH47" localSheetId="22" hidden="1">#REF!</definedName>
    <definedName name="BLPH47" localSheetId="3" hidden="1">#REF!</definedName>
    <definedName name="BLPH47" localSheetId="18" hidden="1">#REF!</definedName>
    <definedName name="BLPH47" localSheetId="9" hidden="1">#REF!</definedName>
    <definedName name="BLPH47" localSheetId="6" hidden="1">#REF!</definedName>
    <definedName name="BLPH47" localSheetId="23" hidden="1">#REF!</definedName>
    <definedName name="BLPH47" localSheetId="24" hidden="1">#REF!</definedName>
    <definedName name="BLPH47" hidden="1">#REF!</definedName>
    <definedName name="BLPH48" localSheetId="4" hidden="1">#REF!</definedName>
    <definedName name="BLPH48" localSheetId="7" hidden="1">#REF!</definedName>
    <definedName name="BLPH48" localSheetId="10" hidden="1">#REF!</definedName>
    <definedName name="BLPH48" localSheetId="19" hidden="1">#REF!</definedName>
    <definedName name="BLPH48" localSheetId="5" hidden="1">#REF!</definedName>
    <definedName name="BLPH48" localSheetId="11" hidden="1">#REF!</definedName>
    <definedName name="BLPH48" localSheetId="8" hidden="1">#REF!</definedName>
    <definedName name="BLPH48" localSheetId="20" hidden="1">#REF!</definedName>
    <definedName name="BLPH48" localSheetId="21" hidden="1">#REF!</definedName>
    <definedName name="BLPH48" localSheetId="22" hidden="1">#REF!</definedName>
    <definedName name="BLPH48" localSheetId="3" hidden="1">#REF!</definedName>
    <definedName name="BLPH48" localSheetId="18" hidden="1">#REF!</definedName>
    <definedName name="BLPH48" localSheetId="9" hidden="1">#REF!</definedName>
    <definedName name="BLPH48" localSheetId="6" hidden="1">#REF!</definedName>
    <definedName name="BLPH48" localSheetId="23" hidden="1">#REF!</definedName>
    <definedName name="BLPH48" localSheetId="24" hidden="1">#REF!</definedName>
    <definedName name="BLPH48" hidden="1">#REF!</definedName>
    <definedName name="BLPH49" localSheetId="4" hidden="1">#REF!</definedName>
    <definedName name="BLPH49" localSheetId="7" hidden="1">#REF!</definedName>
    <definedName name="BLPH49" localSheetId="10" hidden="1">#REF!</definedName>
    <definedName name="BLPH49" localSheetId="19" hidden="1">#REF!</definedName>
    <definedName name="BLPH49" localSheetId="5" hidden="1">#REF!</definedName>
    <definedName name="BLPH49" localSheetId="11" hidden="1">#REF!</definedName>
    <definedName name="BLPH49" localSheetId="8" hidden="1">#REF!</definedName>
    <definedName name="BLPH49" localSheetId="20" hidden="1">#REF!</definedName>
    <definedName name="BLPH49" localSheetId="21" hidden="1">#REF!</definedName>
    <definedName name="BLPH49" localSheetId="22" hidden="1">#REF!</definedName>
    <definedName name="BLPH49" localSheetId="3" hidden="1">#REF!</definedName>
    <definedName name="BLPH49" localSheetId="18" hidden="1">#REF!</definedName>
    <definedName name="BLPH49" localSheetId="9" hidden="1">#REF!</definedName>
    <definedName name="BLPH49" localSheetId="6" hidden="1">#REF!</definedName>
    <definedName name="BLPH49" localSheetId="23" hidden="1">#REF!</definedName>
    <definedName name="BLPH49" localSheetId="24" hidden="1">#REF!</definedName>
    <definedName name="BLPH49" hidden="1">#REF!</definedName>
    <definedName name="BLPH5" localSheetId="4" hidden="1">#REF!</definedName>
    <definedName name="BLPH5" localSheetId="7" hidden="1">#REF!</definedName>
    <definedName name="BLPH5" localSheetId="10" hidden="1">#REF!</definedName>
    <definedName name="BLPH5" localSheetId="19" hidden="1">#REF!</definedName>
    <definedName name="BLPH5" localSheetId="5" hidden="1">#REF!</definedName>
    <definedName name="BLPH5" localSheetId="11" hidden="1">#REF!</definedName>
    <definedName name="BLPH5" localSheetId="8" hidden="1">#REF!</definedName>
    <definedName name="BLPH5" localSheetId="20" hidden="1">#REF!</definedName>
    <definedName name="BLPH5" localSheetId="21" hidden="1">#REF!</definedName>
    <definedName name="BLPH5" localSheetId="22" hidden="1">#REF!</definedName>
    <definedName name="BLPH5" localSheetId="3" hidden="1">#REF!</definedName>
    <definedName name="BLPH5" localSheetId="18" hidden="1">#REF!</definedName>
    <definedName name="BLPH5" localSheetId="9" hidden="1">#REF!</definedName>
    <definedName name="BLPH5" localSheetId="6" hidden="1">#REF!</definedName>
    <definedName name="BLPH5" localSheetId="23" hidden="1">#REF!</definedName>
    <definedName name="BLPH5" localSheetId="24" hidden="1">#REF!</definedName>
    <definedName name="BLPH5" hidden="1">#REF!</definedName>
    <definedName name="BLPH50" localSheetId="4" hidden="1">'[18]Pr.-hist.'!#REF!</definedName>
    <definedName name="BLPH50" localSheetId="7" hidden="1">'[18]Pr.-hist.'!#REF!</definedName>
    <definedName name="BLPH50" localSheetId="10" hidden="1">'[18]Pr.-hist.'!#REF!</definedName>
    <definedName name="BLPH50" localSheetId="19" hidden="1">'[18]Pr.-hist.'!#REF!</definedName>
    <definedName name="BLPH50" localSheetId="5" hidden="1">'[18]Pr.-hist.'!#REF!</definedName>
    <definedName name="BLPH50" localSheetId="11" hidden="1">'[18]Pr.-hist.'!#REF!</definedName>
    <definedName name="BLPH50" localSheetId="8" hidden="1">'[18]Pr.-hist.'!#REF!</definedName>
    <definedName name="BLPH50" localSheetId="20" hidden="1">'[18]Pr.-hist.'!#REF!</definedName>
    <definedName name="BLPH50" localSheetId="21" hidden="1">'[18]Pr.-hist.'!#REF!</definedName>
    <definedName name="BLPH50" localSheetId="22" hidden="1">'[18]Pr.-hist.'!#REF!</definedName>
    <definedName name="BLPH50" localSheetId="3" hidden="1">'[18]Pr.-hist.'!#REF!</definedName>
    <definedName name="BLPH50" localSheetId="18" hidden="1">'[18]Pr.-hist.'!#REF!</definedName>
    <definedName name="BLPH50" localSheetId="9" hidden="1">'[18]Pr.-hist.'!#REF!</definedName>
    <definedName name="BLPH50" localSheetId="6" hidden="1">'[18]Pr.-hist.'!#REF!</definedName>
    <definedName name="BLPH50" localSheetId="23" hidden="1">'[18]Pr.-hist.'!#REF!</definedName>
    <definedName name="BLPH50" localSheetId="24" hidden="1">'[18]Pr.-hist.'!#REF!</definedName>
    <definedName name="BLPH50" hidden="1">'[18]Pr.-hist.'!#REF!</definedName>
    <definedName name="BLPH6" localSheetId="4" hidden="1">#REF!</definedName>
    <definedName name="BLPH6" localSheetId="7" hidden="1">#REF!</definedName>
    <definedName name="BLPH6" localSheetId="10" hidden="1">#REF!</definedName>
    <definedName name="BLPH6" localSheetId="13" hidden="1">#REF!</definedName>
    <definedName name="BLPH6" localSheetId="19" hidden="1">#REF!</definedName>
    <definedName name="BLPH6" localSheetId="5" hidden="1">#REF!</definedName>
    <definedName name="BLPH6" localSheetId="11" hidden="1">#REF!</definedName>
    <definedName name="BLPH6" localSheetId="8" hidden="1">#REF!</definedName>
    <definedName name="BLPH6" localSheetId="14" hidden="1">#REF!</definedName>
    <definedName name="BLPH6" localSheetId="20" hidden="1">#REF!</definedName>
    <definedName name="BLPH6" localSheetId="21" hidden="1">#REF!</definedName>
    <definedName name="BLPH6" localSheetId="22" hidden="1">#REF!</definedName>
    <definedName name="BLPH6" localSheetId="3" hidden="1">#REF!</definedName>
    <definedName name="BLPH6" localSheetId="12" hidden="1">#REF!</definedName>
    <definedName name="BLPH6" localSheetId="18" hidden="1">#REF!</definedName>
    <definedName name="BLPH6" localSheetId="9" hidden="1">#REF!</definedName>
    <definedName name="BLPH6" localSheetId="6" hidden="1">#REF!</definedName>
    <definedName name="BLPH6" localSheetId="23" hidden="1">#REF!</definedName>
    <definedName name="BLPH6" localSheetId="24" hidden="1">#REF!</definedName>
    <definedName name="BLPH6" hidden="1">#REF!</definedName>
    <definedName name="BLPH7" localSheetId="4" hidden="1">#REF!</definedName>
    <definedName name="BLPH7" localSheetId="7" hidden="1">#REF!</definedName>
    <definedName name="BLPH7" localSheetId="10" hidden="1">#REF!</definedName>
    <definedName name="BLPH7" localSheetId="19" hidden="1">#REF!</definedName>
    <definedName name="BLPH7" localSheetId="5" hidden="1">#REF!</definedName>
    <definedName name="BLPH7" localSheetId="11" hidden="1">#REF!</definedName>
    <definedName name="BLPH7" localSheetId="8" hidden="1">#REF!</definedName>
    <definedName name="BLPH7" localSheetId="20" hidden="1">#REF!</definedName>
    <definedName name="BLPH7" localSheetId="21" hidden="1">#REF!</definedName>
    <definedName name="BLPH7" localSheetId="22" hidden="1">#REF!</definedName>
    <definedName name="BLPH7" localSheetId="3" hidden="1">#REF!</definedName>
    <definedName name="BLPH7" localSheetId="18" hidden="1">#REF!</definedName>
    <definedName name="BLPH7" localSheetId="9" hidden="1">#REF!</definedName>
    <definedName name="BLPH7" localSheetId="6" hidden="1">#REF!</definedName>
    <definedName name="BLPH7" localSheetId="23" hidden="1">#REF!</definedName>
    <definedName name="BLPH7" localSheetId="24" hidden="1">#REF!</definedName>
    <definedName name="BLPH7" hidden="1">#REF!</definedName>
    <definedName name="BLPH8" localSheetId="4" hidden="1">#REF!</definedName>
    <definedName name="BLPH8" localSheetId="7" hidden="1">#REF!</definedName>
    <definedName name="BLPH8" localSheetId="10" hidden="1">#REF!</definedName>
    <definedName name="BLPH8" localSheetId="19" hidden="1">#REF!</definedName>
    <definedName name="BLPH8" localSheetId="5" hidden="1">#REF!</definedName>
    <definedName name="BLPH8" localSheetId="11" hidden="1">#REF!</definedName>
    <definedName name="BLPH8" localSheetId="8" hidden="1">#REF!</definedName>
    <definedName name="BLPH8" localSheetId="20" hidden="1">#REF!</definedName>
    <definedName name="BLPH8" localSheetId="21" hidden="1">#REF!</definedName>
    <definedName name="BLPH8" localSheetId="22" hidden="1">#REF!</definedName>
    <definedName name="BLPH8" localSheetId="3" hidden="1">#REF!</definedName>
    <definedName name="BLPH8" localSheetId="18" hidden="1">#REF!</definedName>
    <definedName name="BLPH8" localSheetId="9" hidden="1">#REF!</definedName>
    <definedName name="BLPH8" localSheetId="6" hidden="1">#REF!</definedName>
    <definedName name="BLPH8" localSheetId="23" hidden="1">#REF!</definedName>
    <definedName name="BLPH8" localSheetId="24" hidden="1">#REF!</definedName>
    <definedName name="BLPH8" hidden="1">#REF!</definedName>
    <definedName name="BLPH9" localSheetId="4" hidden="1">#REF!</definedName>
    <definedName name="BLPH9" localSheetId="7" hidden="1">#REF!</definedName>
    <definedName name="BLPH9" localSheetId="10" hidden="1">#REF!</definedName>
    <definedName name="BLPH9" localSheetId="19" hidden="1">#REF!</definedName>
    <definedName name="BLPH9" localSheetId="5" hidden="1">#REF!</definedName>
    <definedName name="BLPH9" localSheetId="11" hidden="1">#REF!</definedName>
    <definedName name="BLPH9" localSheetId="8" hidden="1">#REF!</definedName>
    <definedName name="BLPH9" localSheetId="20" hidden="1">#REF!</definedName>
    <definedName name="BLPH9" localSheetId="21" hidden="1">#REF!</definedName>
    <definedName name="BLPH9" localSheetId="22" hidden="1">#REF!</definedName>
    <definedName name="BLPH9" localSheetId="3" hidden="1">#REF!</definedName>
    <definedName name="BLPH9" localSheetId="18" hidden="1">#REF!</definedName>
    <definedName name="BLPH9" localSheetId="9" hidden="1">#REF!</definedName>
    <definedName name="BLPH9" localSheetId="6" hidden="1">#REF!</definedName>
    <definedName name="BLPH9" localSheetId="23" hidden="1">#REF!</definedName>
    <definedName name="BLPH9" localSheetId="24" hidden="1">#REF!</definedName>
    <definedName name="BLPH9" hidden="1">#REF!</definedName>
    <definedName name="Cash" localSheetId="4" hidden="1">{#N/A,#N/A,TRUE,"Front";#N/A,#N/A,TRUE,"Simple Letter";#N/A,#N/A,TRUE,"Inside";#N/A,#N/A,TRUE,"Contents";#N/A,#N/A,TRUE,"Basis";#N/A,#N/A,TRUE,"Inclusions";#N/A,#N/A,TRUE,"Exclusions";#N/A,#N/A,TRUE,"Areas";#N/A,#N/A,TRUE,"Summary";#N/A,#N/A,TRUE,"Detail"}</definedName>
    <definedName name="Cash" localSheetId="7" hidden="1">{#N/A,#N/A,TRUE,"Front";#N/A,#N/A,TRUE,"Simple Letter";#N/A,#N/A,TRUE,"Inside";#N/A,#N/A,TRUE,"Contents";#N/A,#N/A,TRUE,"Basis";#N/A,#N/A,TRUE,"Inclusions";#N/A,#N/A,TRUE,"Exclusions";#N/A,#N/A,TRUE,"Areas";#N/A,#N/A,TRUE,"Summary";#N/A,#N/A,TRUE,"Detail"}</definedName>
    <definedName name="Cash" localSheetId="10" hidden="1">{#N/A,#N/A,TRUE,"Front";#N/A,#N/A,TRUE,"Simple Letter";#N/A,#N/A,TRUE,"Inside";#N/A,#N/A,TRUE,"Contents";#N/A,#N/A,TRUE,"Basis";#N/A,#N/A,TRUE,"Inclusions";#N/A,#N/A,TRUE,"Exclusions";#N/A,#N/A,TRUE,"Areas";#N/A,#N/A,TRUE,"Summary";#N/A,#N/A,TRUE,"Detail"}</definedName>
    <definedName name="Cash" localSheetId="13" hidden="1">{#N/A,#N/A,TRUE,"Front";#N/A,#N/A,TRUE,"Simple Letter";#N/A,#N/A,TRUE,"Inside";#N/A,#N/A,TRUE,"Contents";#N/A,#N/A,TRUE,"Basis";#N/A,#N/A,TRUE,"Inclusions";#N/A,#N/A,TRUE,"Exclusions";#N/A,#N/A,TRUE,"Areas";#N/A,#N/A,TRUE,"Summary";#N/A,#N/A,TRUE,"Detail"}</definedName>
    <definedName name="Cash" localSheetId="5" hidden="1">{#N/A,#N/A,TRUE,"Front";#N/A,#N/A,TRUE,"Simple Letter";#N/A,#N/A,TRUE,"Inside";#N/A,#N/A,TRUE,"Contents";#N/A,#N/A,TRUE,"Basis";#N/A,#N/A,TRUE,"Inclusions";#N/A,#N/A,TRUE,"Exclusions";#N/A,#N/A,TRUE,"Areas";#N/A,#N/A,TRUE,"Summary";#N/A,#N/A,TRUE,"Detail"}</definedName>
    <definedName name="Cash" localSheetId="11" hidden="1">{#N/A,#N/A,TRUE,"Front";#N/A,#N/A,TRUE,"Simple Letter";#N/A,#N/A,TRUE,"Inside";#N/A,#N/A,TRUE,"Contents";#N/A,#N/A,TRUE,"Basis";#N/A,#N/A,TRUE,"Inclusions";#N/A,#N/A,TRUE,"Exclusions";#N/A,#N/A,TRUE,"Areas";#N/A,#N/A,TRUE,"Summary";#N/A,#N/A,TRUE,"Detail"}</definedName>
    <definedName name="Cash" localSheetId="8" hidden="1">{#N/A,#N/A,TRUE,"Front";#N/A,#N/A,TRUE,"Simple Letter";#N/A,#N/A,TRUE,"Inside";#N/A,#N/A,TRUE,"Contents";#N/A,#N/A,TRUE,"Basis";#N/A,#N/A,TRUE,"Inclusions";#N/A,#N/A,TRUE,"Exclusions";#N/A,#N/A,TRUE,"Areas";#N/A,#N/A,TRUE,"Summary";#N/A,#N/A,TRUE,"Detail"}</definedName>
    <definedName name="Cash" localSheetId="14" hidden="1">{#N/A,#N/A,TRUE,"Front";#N/A,#N/A,TRUE,"Simple Letter";#N/A,#N/A,TRUE,"Inside";#N/A,#N/A,TRUE,"Contents";#N/A,#N/A,TRUE,"Basis";#N/A,#N/A,TRUE,"Inclusions";#N/A,#N/A,TRUE,"Exclusions";#N/A,#N/A,TRUE,"Areas";#N/A,#N/A,TRUE,"Summary";#N/A,#N/A,TRUE,"Detail"}</definedName>
    <definedName name="Cash" localSheetId="21" hidden="1">{#N/A,#N/A,TRUE,"Front";#N/A,#N/A,TRUE,"Simple Letter";#N/A,#N/A,TRUE,"Inside";#N/A,#N/A,TRUE,"Contents";#N/A,#N/A,TRUE,"Basis";#N/A,#N/A,TRUE,"Inclusions";#N/A,#N/A,TRUE,"Exclusions";#N/A,#N/A,TRUE,"Areas";#N/A,#N/A,TRUE,"Summary";#N/A,#N/A,TRUE,"Detail"}</definedName>
    <definedName name="Cash" localSheetId="22" hidden="1">{#N/A,#N/A,TRUE,"Front";#N/A,#N/A,TRUE,"Simple Letter";#N/A,#N/A,TRUE,"Inside";#N/A,#N/A,TRUE,"Contents";#N/A,#N/A,TRUE,"Basis";#N/A,#N/A,TRUE,"Inclusions";#N/A,#N/A,TRUE,"Exclusions";#N/A,#N/A,TRUE,"Areas";#N/A,#N/A,TRUE,"Summary";#N/A,#N/A,TRUE,"Detail"}</definedName>
    <definedName name="Cash" localSheetId="3" hidden="1">{#N/A,#N/A,TRUE,"Front";#N/A,#N/A,TRUE,"Simple Letter";#N/A,#N/A,TRUE,"Inside";#N/A,#N/A,TRUE,"Contents";#N/A,#N/A,TRUE,"Basis";#N/A,#N/A,TRUE,"Inclusions";#N/A,#N/A,TRUE,"Exclusions";#N/A,#N/A,TRUE,"Areas";#N/A,#N/A,TRUE,"Summary";#N/A,#N/A,TRUE,"Detail"}</definedName>
    <definedName name="Cash" localSheetId="12" hidden="1">{#N/A,#N/A,TRUE,"Front";#N/A,#N/A,TRUE,"Simple Letter";#N/A,#N/A,TRUE,"Inside";#N/A,#N/A,TRUE,"Contents";#N/A,#N/A,TRUE,"Basis";#N/A,#N/A,TRUE,"Inclusions";#N/A,#N/A,TRUE,"Exclusions";#N/A,#N/A,TRUE,"Areas";#N/A,#N/A,TRUE,"Summary";#N/A,#N/A,TRUE,"Detail"}</definedName>
    <definedName name="Cash" localSheetId="9" hidden="1">{#N/A,#N/A,TRUE,"Front";#N/A,#N/A,TRUE,"Simple Letter";#N/A,#N/A,TRUE,"Inside";#N/A,#N/A,TRUE,"Contents";#N/A,#N/A,TRUE,"Basis";#N/A,#N/A,TRUE,"Inclusions";#N/A,#N/A,TRUE,"Exclusions";#N/A,#N/A,TRUE,"Areas";#N/A,#N/A,TRUE,"Summary";#N/A,#N/A,TRUE,"Detail"}</definedName>
    <definedName name="Cash" localSheetId="6" hidden="1">{#N/A,#N/A,TRUE,"Front";#N/A,#N/A,TRUE,"Simple Letter";#N/A,#N/A,TRUE,"Inside";#N/A,#N/A,TRUE,"Contents";#N/A,#N/A,TRUE,"Basis";#N/A,#N/A,TRUE,"Inclusions";#N/A,#N/A,TRUE,"Exclusions";#N/A,#N/A,TRUE,"Areas";#N/A,#N/A,TRUE,"Summary";#N/A,#N/A,TRUE,"Detail"}</definedName>
    <definedName name="Cash" localSheetId="23" hidden="1">{#N/A,#N/A,TRUE,"Front";#N/A,#N/A,TRUE,"Simple Letter";#N/A,#N/A,TRUE,"Inside";#N/A,#N/A,TRUE,"Contents";#N/A,#N/A,TRUE,"Basis";#N/A,#N/A,TRUE,"Inclusions";#N/A,#N/A,TRUE,"Exclusions";#N/A,#N/A,TRUE,"Areas";#N/A,#N/A,TRUE,"Summary";#N/A,#N/A,TRUE,"Detail"}</definedName>
    <definedName name="Cash" localSheetId="24" hidden="1">{#N/A,#N/A,TRUE,"Front";#N/A,#N/A,TRUE,"Simple Letter";#N/A,#N/A,TRUE,"Inside";#N/A,#N/A,TRUE,"Contents";#N/A,#N/A,TRUE,"Basis";#N/A,#N/A,TRUE,"Inclusions";#N/A,#N/A,TRUE,"Exclusions";#N/A,#N/A,TRUE,"Areas";#N/A,#N/A,TRUE,"Summary";#N/A,#N/A,TRUE,"Detail"}</definedName>
    <definedName name="Cash" hidden="1">{#N/A,#N/A,TRUE,"Front";#N/A,#N/A,TRUE,"Simple Letter";#N/A,#N/A,TRUE,"Inside";#N/A,#N/A,TRUE,"Contents";#N/A,#N/A,TRUE,"Basis";#N/A,#N/A,TRUE,"Inclusions";#N/A,#N/A,TRUE,"Exclusions";#N/A,#N/A,TRUE,"Areas";#N/A,#N/A,TRUE,"Summary";#N/A,#N/A,TRUE,"Detail"}</definedName>
    <definedName name="cb_sChart10D6460A_opts" hidden="1">"1, 1, 1, False, 2, True, False, , 0, False, False, 1, 1"</definedName>
    <definedName name="cb_sChart10D65256_opts" hidden="1">"1, 1, 1, False, 2, True, False, , 0, False, False, 1, 1"</definedName>
    <definedName name="cb_sChart10D653EB_opts" hidden="1">"1, 1, 1, False, 2, True, False, , 0, False, False, 1, 1"</definedName>
    <definedName name="cb_sChart10D65893_opts" hidden="1">"1, 1, 1, False, 2, True, False, , 0, False, False, 1, 1"</definedName>
    <definedName name="cb_sChartEE4CE1B_opts" hidden="1">"1, 4, 1, False, 2, False, False, , 0, False, False, 1, 1"</definedName>
    <definedName name="cb_sChartEE4CF99_opts" hidden="1">"1, 1, 1, False, 2, False, False, , 0, False, False, 1, 1"</definedName>
    <definedName name="cb_sChartEE4DD06_opts" hidden="1">"1, 1, 1, False, 2, False, False, , 0, False, False, 1, 2"</definedName>
    <definedName name="cb_sChartEE4E93B_opts" hidden="1">"1, 1, 1, False, 2, False, False, , 0, False, False, 1, 1"</definedName>
    <definedName name="cb_sChartEE51E95_opts" hidden="1">"1, 1, 1, False, 2, False, False, , 0, False, False, 1, 1"</definedName>
    <definedName name="cb_sChartEED7645_opts" hidden="1">"1, 1, 1, False, 2, False, False, , 0, False, False, 1, 1"</definedName>
    <definedName name="cb_sChartEEDA195_opts" hidden="1">"1, 1, 1, False, 2, False, False, , 0, False, False, 1, 1"</definedName>
    <definedName name="cb_sChartEEDC338_opts" hidden="1">"1, 1, 1, False, 2, False, False, , 0, False, False, 1, 1"</definedName>
    <definedName name="cb_sChartEEDEDB8_opts" hidden="1">"1, 1, 1, False, 2, False, False, , 0, False, True, 1, 1"</definedName>
    <definedName name="cb_sChartEEDEE5A_opts" hidden="1">"1, 3, 1, False, 2, True, False, , 0, False, True, 1, 1"</definedName>
    <definedName name="cb_sChartEEDF178_opts" hidden="1">"1, 3, 1, False, 2, False, False, , 0, False, True, 1, 1"</definedName>
    <definedName name="cb_sChartF6A6B11_opts" hidden="1">"1, 1, 1, False, 2, True, False, , 0, False, False, 1, 1"</definedName>
    <definedName name="cb_sChartFD191DC_opts" hidden="1">"1, 3, 1, False, 2, True, False, , 0, False, True, 1, 1"</definedName>
    <definedName name="cb_sChartFD1A245_opts" hidden="1">"1, 3, 1, False, 2, True, False, , 0, False, True, 1, 1"</definedName>
    <definedName name="cb_sChartFD3F0E9_opts" hidden="1">"1, 3, 1, False, 2, True, False, , 0, False, False, 1, 1"</definedName>
    <definedName name="cb_sChartFD3F27E_opts" hidden="1">"1, 3, 1, False, 2, True, False, , 0, False, True, 1, 1"</definedName>
    <definedName name="cb_sChartFD58483_opts" hidden="1">"1, 1, 1, False, 2, True, False, , 0, False, False, 1, 1"</definedName>
    <definedName name="cb_sChartFD5C4CD_opts" hidden="1">"1, 1, 1, False, 2, True, False, , 0, False, False, 1, 1"</definedName>
    <definedName name="cb_sChartFD5D4CE_opts" hidden="1">"1, 1, 1, False, 2, True, False, , 0, False, False, 1, 1"</definedName>
    <definedName name="cb_sChartFD5DF34_opts" hidden="1">"1, 1, 1, False, 2, True, False, , 0, False, False, 1, 1"</definedName>
    <definedName name="cb_sChartFD5EFC0_opts" hidden="1">"1, 1, 1, False, 2, True, False, , 0, False, False, 1, 1"</definedName>
    <definedName name="cb_sChartFD5FDB9_opts" hidden="1">"1, 1, 1, False, 2, True, False, , 0, False, False, 1, 1"</definedName>
    <definedName name="cb_sChartFE54712_opts" hidden="1">"1, 3, 1, False, 2, True, False, , 0, False, True, 1, 1"</definedName>
    <definedName name="CBRE" localSheetId="4" hidden="1">{#N/A,#N/A,FALSE,"Aging Summary";#N/A,#N/A,FALSE,"Ratio Analysis";#N/A,#N/A,FALSE,"Test 120 Day Accts";#N/A,#N/A,FALSE,"Tickmarks"}</definedName>
    <definedName name="CBRE" localSheetId="7" hidden="1">{#N/A,#N/A,FALSE,"Aging Summary";#N/A,#N/A,FALSE,"Ratio Analysis";#N/A,#N/A,FALSE,"Test 120 Day Accts";#N/A,#N/A,FALSE,"Tickmarks"}</definedName>
    <definedName name="CBRE" localSheetId="10" hidden="1">{#N/A,#N/A,FALSE,"Aging Summary";#N/A,#N/A,FALSE,"Ratio Analysis";#N/A,#N/A,FALSE,"Test 120 Day Accts";#N/A,#N/A,FALSE,"Tickmarks"}</definedName>
    <definedName name="CBRE" localSheetId="13" hidden="1">{#N/A,#N/A,FALSE,"Aging Summary";#N/A,#N/A,FALSE,"Ratio Analysis";#N/A,#N/A,FALSE,"Test 120 Day Accts";#N/A,#N/A,FALSE,"Tickmarks"}</definedName>
    <definedName name="CBRE" localSheetId="5" hidden="1">{#N/A,#N/A,FALSE,"Aging Summary";#N/A,#N/A,FALSE,"Ratio Analysis";#N/A,#N/A,FALSE,"Test 120 Day Accts";#N/A,#N/A,FALSE,"Tickmarks"}</definedName>
    <definedName name="CBRE" localSheetId="11" hidden="1">{#N/A,#N/A,FALSE,"Aging Summary";#N/A,#N/A,FALSE,"Ratio Analysis";#N/A,#N/A,FALSE,"Test 120 Day Accts";#N/A,#N/A,FALSE,"Tickmarks"}</definedName>
    <definedName name="CBRE" localSheetId="8" hidden="1">{#N/A,#N/A,FALSE,"Aging Summary";#N/A,#N/A,FALSE,"Ratio Analysis";#N/A,#N/A,FALSE,"Test 120 Day Accts";#N/A,#N/A,FALSE,"Tickmarks"}</definedName>
    <definedName name="CBRE" localSheetId="14" hidden="1">{#N/A,#N/A,FALSE,"Aging Summary";#N/A,#N/A,FALSE,"Ratio Analysis";#N/A,#N/A,FALSE,"Test 120 Day Accts";#N/A,#N/A,FALSE,"Tickmarks"}</definedName>
    <definedName name="CBRE" localSheetId="21" hidden="1">{#N/A,#N/A,FALSE,"Aging Summary";#N/A,#N/A,FALSE,"Ratio Analysis";#N/A,#N/A,FALSE,"Test 120 Day Accts";#N/A,#N/A,FALSE,"Tickmarks"}</definedName>
    <definedName name="CBRE" localSheetId="22" hidden="1">{#N/A,#N/A,FALSE,"Aging Summary";#N/A,#N/A,FALSE,"Ratio Analysis";#N/A,#N/A,FALSE,"Test 120 Day Accts";#N/A,#N/A,FALSE,"Tickmarks"}</definedName>
    <definedName name="CBRE" localSheetId="3" hidden="1">{#N/A,#N/A,FALSE,"Aging Summary";#N/A,#N/A,FALSE,"Ratio Analysis";#N/A,#N/A,FALSE,"Test 120 Day Accts";#N/A,#N/A,FALSE,"Tickmarks"}</definedName>
    <definedName name="CBRE" localSheetId="12" hidden="1">{#N/A,#N/A,FALSE,"Aging Summary";#N/A,#N/A,FALSE,"Ratio Analysis";#N/A,#N/A,FALSE,"Test 120 Day Accts";#N/A,#N/A,FALSE,"Tickmarks"}</definedName>
    <definedName name="CBRE" localSheetId="9" hidden="1">{#N/A,#N/A,FALSE,"Aging Summary";#N/A,#N/A,FALSE,"Ratio Analysis";#N/A,#N/A,FALSE,"Test 120 Day Accts";#N/A,#N/A,FALSE,"Tickmarks"}</definedName>
    <definedName name="CBRE" localSheetId="6" hidden="1">{#N/A,#N/A,FALSE,"Aging Summary";#N/A,#N/A,FALSE,"Ratio Analysis";#N/A,#N/A,FALSE,"Test 120 Day Accts";#N/A,#N/A,FALSE,"Tickmarks"}</definedName>
    <definedName name="CBRE" localSheetId="23" hidden="1">{#N/A,#N/A,FALSE,"Aging Summary";#N/A,#N/A,FALSE,"Ratio Analysis";#N/A,#N/A,FALSE,"Test 120 Day Accts";#N/A,#N/A,FALSE,"Tickmarks"}</definedName>
    <definedName name="CBRE" localSheetId="24" hidden="1">{#N/A,#N/A,FALSE,"Aging Summary";#N/A,#N/A,FALSE,"Ratio Analysis";#N/A,#N/A,FALSE,"Test 120 Day Accts";#N/A,#N/A,FALSE,"Tickmarks"}</definedName>
    <definedName name="CBRE" hidden="1">{#N/A,#N/A,FALSE,"Aging Summary";#N/A,#N/A,FALSE,"Ratio Analysis";#N/A,#N/A,FALSE,"Test 120 Day Accts";#N/A,#N/A,FALSE,"Tickmarks"}</definedName>
    <definedName name="CC" localSheetId="4" hidden="1">#REF!</definedName>
    <definedName name="CC" localSheetId="7" hidden="1">#REF!</definedName>
    <definedName name="CC" localSheetId="10" hidden="1">#REF!</definedName>
    <definedName name="CC" localSheetId="13" hidden="1">#REF!</definedName>
    <definedName name="CC" localSheetId="19" hidden="1">#REF!</definedName>
    <definedName name="CC" localSheetId="5" hidden="1">#REF!</definedName>
    <definedName name="CC" localSheetId="11" hidden="1">#REF!</definedName>
    <definedName name="CC" localSheetId="8" hidden="1">#REF!</definedName>
    <definedName name="CC" localSheetId="14" hidden="1">#REF!</definedName>
    <definedName name="CC" localSheetId="20" hidden="1">#REF!</definedName>
    <definedName name="CC" localSheetId="21" hidden="1">#REF!</definedName>
    <definedName name="CC" localSheetId="22" hidden="1">#REF!</definedName>
    <definedName name="CC" localSheetId="3" hidden="1">#REF!</definedName>
    <definedName name="CC" localSheetId="12" hidden="1">#REF!</definedName>
    <definedName name="CC" localSheetId="18" hidden="1">#REF!</definedName>
    <definedName name="CC" localSheetId="9" hidden="1">#REF!</definedName>
    <definedName name="CC" localSheetId="6" hidden="1">#REF!</definedName>
    <definedName name="CC" localSheetId="23" hidden="1">#REF!</definedName>
    <definedName name="CC" localSheetId="24" hidden="1">#REF!</definedName>
    <definedName name="CC" hidden="1">#REF!</definedName>
    <definedName name="ccccc" localSheetId="4" hidden="1">{#N/A,#N/A,FALSE,"mpph1";#N/A,#N/A,FALSE,"mpmseb";#N/A,#N/A,FALSE,"mpph2"}</definedName>
    <definedName name="ccccc" localSheetId="7" hidden="1">{#N/A,#N/A,FALSE,"mpph1";#N/A,#N/A,FALSE,"mpmseb";#N/A,#N/A,FALSE,"mpph2"}</definedName>
    <definedName name="ccccc" localSheetId="10" hidden="1">{#N/A,#N/A,FALSE,"mpph1";#N/A,#N/A,FALSE,"mpmseb";#N/A,#N/A,FALSE,"mpph2"}</definedName>
    <definedName name="ccccc" localSheetId="13" hidden="1">{#N/A,#N/A,FALSE,"mpph1";#N/A,#N/A,FALSE,"mpmseb";#N/A,#N/A,FALSE,"mpph2"}</definedName>
    <definedName name="ccccc" localSheetId="5" hidden="1">{#N/A,#N/A,FALSE,"mpph1";#N/A,#N/A,FALSE,"mpmseb";#N/A,#N/A,FALSE,"mpph2"}</definedName>
    <definedName name="ccccc" localSheetId="11" hidden="1">{#N/A,#N/A,FALSE,"mpph1";#N/A,#N/A,FALSE,"mpmseb";#N/A,#N/A,FALSE,"mpph2"}</definedName>
    <definedName name="ccccc" localSheetId="8" hidden="1">{#N/A,#N/A,FALSE,"mpph1";#N/A,#N/A,FALSE,"mpmseb";#N/A,#N/A,FALSE,"mpph2"}</definedName>
    <definedName name="ccccc" localSheetId="14" hidden="1">{#N/A,#N/A,FALSE,"mpph1";#N/A,#N/A,FALSE,"mpmseb";#N/A,#N/A,FALSE,"mpph2"}</definedName>
    <definedName name="ccccc" localSheetId="21" hidden="1">{#N/A,#N/A,FALSE,"mpph1";#N/A,#N/A,FALSE,"mpmseb";#N/A,#N/A,FALSE,"mpph2"}</definedName>
    <definedName name="ccccc" localSheetId="22" hidden="1">{#N/A,#N/A,FALSE,"mpph1";#N/A,#N/A,FALSE,"mpmseb";#N/A,#N/A,FALSE,"mpph2"}</definedName>
    <definedName name="ccccc" localSheetId="3" hidden="1">{#N/A,#N/A,FALSE,"mpph1";#N/A,#N/A,FALSE,"mpmseb";#N/A,#N/A,FALSE,"mpph2"}</definedName>
    <definedName name="ccccc" localSheetId="12" hidden="1">{#N/A,#N/A,FALSE,"mpph1";#N/A,#N/A,FALSE,"mpmseb";#N/A,#N/A,FALSE,"mpph2"}</definedName>
    <definedName name="ccccc" localSheetId="9" hidden="1">{#N/A,#N/A,FALSE,"mpph1";#N/A,#N/A,FALSE,"mpmseb";#N/A,#N/A,FALSE,"mpph2"}</definedName>
    <definedName name="ccccc" localSheetId="6" hidden="1">{#N/A,#N/A,FALSE,"mpph1";#N/A,#N/A,FALSE,"mpmseb";#N/A,#N/A,FALSE,"mpph2"}</definedName>
    <definedName name="ccccc" localSheetId="23" hidden="1">{#N/A,#N/A,FALSE,"mpph1";#N/A,#N/A,FALSE,"mpmseb";#N/A,#N/A,FALSE,"mpph2"}</definedName>
    <definedName name="ccccc" localSheetId="24" hidden="1">{#N/A,#N/A,FALSE,"mpph1";#N/A,#N/A,FALSE,"mpmseb";#N/A,#N/A,FALSE,"mpph2"}</definedName>
    <definedName name="ccccc" hidden="1">{#N/A,#N/A,FALSE,"mpph1";#N/A,#N/A,FALSE,"mpmseb";#N/A,#N/A,FALSE,"mpph2"}</definedName>
    <definedName name="cdcd" localSheetId="4" hidden="1">[7]CASHFLOWS!#REF!</definedName>
    <definedName name="cdcd" localSheetId="7" hidden="1">[7]CASHFLOWS!#REF!</definedName>
    <definedName name="cdcd" localSheetId="10" hidden="1">[7]CASHFLOWS!#REF!</definedName>
    <definedName name="cdcd" localSheetId="19" hidden="1">[7]CASHFLOWS!#REF!</definedName>
    <definedName name="cdcd" localSheetId="5" hidden="1">[7]CASHFLOWS!#REF!</definedName>
    <definedName name="cdcd" localSheetId="11" hidden="1">[7]CASHFLOWS!#REF!</definedName>
    <definedName name="cdcd" localSheetId="8" hidden="1">[7]CASHFLOWS!#REF!</definedName>
    <definedName name="cdcd" localSheetId="20" hidden="1">[7]CASHFLOWS!#REF!</definedName>
    <definedName name="cdcd" localSheetId="21" hidden="1">[7]CASHFLOWS!#REF!</definedName>
    <definedName name="cdcd" localSheetId="22" hidden="1">[7]CASHFLOWS!#REF!</definedName>
    <definedName name="cdcd" localSheetId="3" hidden="1">[7]CASHFLOWS!#REF!</definedName>
    <definedName name="cdcd" localSheetId="18" hidden="1">[7]CASHFLOWS!#REF!</definedName>
    <definedName name="cdcd" localSheetId="9" hidden="1">[7]CASHFLOWS!#REF!</definedName>
    <definedName name="cdcd" localSheetId="6" hidden="1">[7]CASHFLOWS!#REF!</definedName>
    <definedName name="cdcd" localSheetId="23" hidden="1">[7]CASHFLOWS!#REF!</definedName>
    <definedName name="cdcd" localSheetId="24" hidden="1">[7]CASHFLOWS!#REF!</definedName>
    <definedName name="cdcd" hidden="1">[7]CASHFLOWS!#REF!</definedName>
    <definedName name="ceeee" localSheetId="4" hidden="1">#REF!</definedName>
    <definedName name="ceeee" localSheetId="7" hidden="1">#REF!</definedName>
    <definedName name="ceeee" localSheetId="10" hidden="1">#REF!</definedName>
    <definedName name="ceeee" localSheetId="13" hidden="1">#REF!</definedName>
    <definedName name="ceeee" localSheetId="19" hidden="1">#REF!</definedName>
    <definedName name="ceeee" localSheetId="5" hidden="1">#REF!</definedName>
    <definedName name="ceeee" localSheetId="11" hidden="1">#REF!</definedName>
    <definedName name="ceeee" localSheetId="8" hidden="1">#REF!</definedName>
    <definedName name="ceeee" localSheetId="14" hidden="1">#REF!</definedName>
    <definedName name="ceeee" localSheetId="20" hidden="1">#REF!</definedName>
    <definedName name="ceeee" localSheetId="21" hidden="1">#REF!</definedName>
    <definedName name="ceeee" localSheetId="22" hidden="1">#REF!</definedName>
    <definedName name="ceeee" localSheetId="3" hidden="1">#REF!</definedName>
    <definedName name="ceeee" localSheetId="12" hidden="1">#REF!</definedName>
    <definedName name="ceeee" localSheetId="18" hidden="1">#REF!</definedName>
    <definedName name="ceeee" localSheetId="9" hidden="1">#REF!</definedName>
    <definedName name="ceeee" localSheetId="6" hidden="1">#REF!</definedName>
    <definedName name="ceeee" localSheetId="23" hidden="1">#REF!</definedName>
    <definedName name="ceeee" localSheetId="24" hidden="1">#REF!</definedName>
    <definedName name="ceeee" hidden="1">#REF!</definedName>
    <definedName name="CENTER" localSheetId="4" hidden="1">#REF!</definedName>
    <definedName name="CENTER" localSheetId="7" hidden="1">#REF!</definedName>
    <definedName name="CENTER" localSheetId="10" hidden="1">#REF!</definedName>
    <definedName name="CENTER" localSheetId="19" hidden="1">#REF!</definedName>
    <definedName name="CENTER" localSheetId="5" hidden="1">#REF!</definedName>
    <definedName name="CENTER" localSheetId="11" hidden="1">#REF!</definedName>
    <definedName name="CENTER" localSheetId="8" hidden="1">#REF!</definedName>
    <definedName name="CENTER" localSheetId="20" hidden="1">#REF!</definedName>
    <definedName name="CENTER" localSheetId="21" hidden="1">#REF!</definedName>
    <definedName name="CENTER" localSheetId="22" hidden="1">#REF!</definedName>
    <definedName name="CENTER" localSheetId="3" hidden="1">#REF!</definedName>
    <definedName name="CENTER" localSheetId="18" hidden="1">#REF!</definedName>
    <definedName name="CENTER" localSheetId="9" hidden="1">#REF!</definedName>
    <definedName name="CENTER" localSheetId="6" hidden="1">#REF!</definedName>
    <definedName name="CENTER" localSheetId="23" hidden="1">#REF!</definedName>
    <definedName name="CENTER" localSheetId="24" hidden="1">#REF!</definedName>
    <definedName name="CENTER" hidden="1">#REF!</definedName>
    <definedName name="Cert2" localSheetId="4" hidden="1">{#N/A,#N/A,TRUE,"Front";#N/A,#N/A,TRUE,"Simple Letter";#N/A,#N/A,TRUE,"Inside";#N/A,#N/A,TRUE,"Contents";#N/A,#N/A,TRUE,"Basis";#N/A,#N/A,TRUE,"Inclusions";#N/A,#N/A,TRUE,"Exclusions";#N/A,#N/A,TRUE,"Areas";#N/A,#N/A,TRUE,"Summary";#N/A,#N/A,TRUE,"Detail"}</definedName>
    <definedName name="Cert2" localSheetId="7" hidden="1">{#N/A,#N/A,TRUE,"Front";#N/A,#N/A,TRUE,"Simple Letter";#N/A,#N/A,TRUE,"Inside";#N/A,#N/A,TRUE,"Contents";#N/A,#N/A,TRUE,"Basis";#N/A,#N/A,TRUE,"Inclusions";#N/A,#N/A,TRUE,"Exclusions";#N/A,#N/A,TRUE,"Areas";#N/A,#N/A,TRUE,"Summary";#N/A,#N/A,TRUE,"Detail"}</definedName>
    <definedName name="Cert2" localSheetId="10" hidden="1">{#N/A,#N/A,TRUE,"Front";#N/A,#N/A,TRUE,"Simple Letter";#N/A,#N/A,TRUE,"Inside";#N/A,#N/A,TRUE,"Contents";#N/A,#N/A,TRUE,"Basis";#N/A,#N/A,TRUE,"Inclusions";#N/A,#N/A,TRUE,"Exclusions";#N/A,#N/A,TRUE,"Areas";#N/A,#N/A,TRUE,"Summary";#N/A,#N/A,TRUE,"Detail"}</definedName>
    <definedName name="Cert2" localSheetId="13" hidden="1">{#N/A,#N/A,TRUE,"Front";#N/A,#N/A,TRUE,"Simple Letter";#N/A,#N/A,TRUE,"Inside";#N/A,#N/A,TRUE,"Contents";#N/A,#N/A,TRUE,"Basis";#N/A,#N/A,TRUE,"Inclusions";#N/A,#N/A,TRUE,"Exclusions";#N/A,#N/A,TRUE,"Areas";#N/A,#N/A,TRUE,"Summary";#N/A,#N/A,TRUE,"Detail"}</definedName>
    <definedName name="Cert2" localSheetId="5" hidden="1">{#N/A,#N/A,TRUE,"Front";#N/A,#N/A,TRUE,"Simple Letter";#N/A,#N/A,TRUE,"Inside";#N/A,#N/A,TRUE,"Contents";#N/A,#N/A,TRUE,"Basis";#N/A,#N/A,TRUE,"Inclusions";#N/A,#N/A,TRUE,"Exclusions";#N/A,#N/A,TRUE,"Areas";#N/A,#N/A,TRUE,"Summary";#N/A,#N/A,TRUE,"Detail"}</definedName>
    <definedName name="Cert2" localSheetId="11" hidden="1">{#N/A,#N/A,TRUE,"Front";#N/A,#N/A,TRUE,"Simple Letter";#N/A,#N/A,TRUE,"Inside";#N/A,#N/A,TRUE,"Contents";#N/A,#N/A,TRUE,"Basis";#N/A,#N/A,TRUE,"Inclusions";#N/A,#N/A,TRUE,"Exclusions";#N/A,#N/A,TRUE,"Areas";#N/A,#N/A,TRUE,"Summary";#N/A,#N/A,TRUE,"Detail"}</definedName>
    <definedName name="Cert2" localSheetId="8" hidden="1">{#N/A,#N/A,TRUE,"Front";#N/A,#N/A,TRUE,"Simple Letter";#N/A,#N/A,TRUE,"Inside";#N/A,#N/A,TRUE,"Contents";#N/A,#N/A,TRUE,"Basis";#N/A,#N/A,TRUE,"Inclusions";#N/A,#N/A,TRUE,"Exclusions";#N/A,#N/A,TRUE,"Areas";#N/A,#N/A,TRUE,"Summary";#N/A,#N/A,TRUE,"Detail"}</definedName>
    <definedName name="Cert2" localSheetId="14" hidden="1">{#N/A,#N/A,TRUE,"Front";#N/A,#N/A,TRUE,"Simple Letter";#N/A,#N/A,TRUE,"Inside";#N/A,#N/A,TRUE,"Contents";#N/A,#N/A,TRUE,"Basis";#N/A,#N/A,TRUE,"Inclusions";#N/A,#N/A,TRUE,"Exclusions";#N/A,#N/A,TRUE,"Areas";#N/A,#N/A,TRUE,"Summary";#N/A,#N/A,TRUE,"Detail"}</definedName>
    <definedName name="Cert2" localSheetId="21" hidden="1">{#N/A,#N/A,TRUE,"Front";#N/A,#N/A,TRUE,"Simple Letter";#N/A,#N/A,TRUE,"Inside";#N/A,#N/A,TRUE,"Contents";#N/A,#N/A,TRUE,"Basis";#N/A,#N/A,TRUE,"Inclusions";#N/A,#N/A,TRUE,"Exclusions";#N/A,#N/A,TRUE,"Areas";#N/A,#N/A,TRUE,"Summary";#N/A,#N/A,TRUE,"Detail"}</definedName>
    <definedName name="Cert2" localSheetId="22" hidden="1">{#N/A,#N/A,TRUE,"Front";#N/A,#N/A,TRUE,"Simple Letter";#N/A,#N/A,TRUE,"Inside";#N/A,#N/A,TRUE,"Contents";#N/A,#N/A,TRUE,"Basis";#N/A,#N/A,TRUE,"Inclusions";#N/A,#N/A,TRUE,"Exclusions";#N/A,#N/A,TRUE,"Areas";#N/A,#N/A,TRUE,"Summary";#N/A,#N/A,TRUE,"Detail"}</definedName>
    <definedName name="Cert2" localSheetId="3" hidden="1">{#N/A,#N/A,TRUE,"Front";#N/A,#N/A,TRUE,"Simple Letter";#N/A,#N/A,TRUE,"Inside";#N/A,#N/A,TRUE,"Contents";#N/A,#N/A,TRUE,"Basis";#N/A,#N/A,TRUE,"Inclusions";#N/A,#N/A,TRUE,"Exclusions";#N/A,#N/A,TRUE,"Areas";#N/A,#N/A,TRUE,"Summary";#N/A,#N/A,TRUE,"Detail"}</definedName>
    <definedName name="Cert2" localSheetId="12" hidden="1">{#N/A,#N/A,TRUE,"Front";#N/A,#N/A,TRUE,"Simple Letter";#N/A,#N/A,TRUE,"Inside";#N/A,#N/A,TRUE,"Contents";#N/A,#N/A,TRUE,"Basis";#N/A,#N/A,TRUE,"Inclusions";#N/A,#N/A,TRUE,"Exclusions";#N/A,#N/A,TRUE,"Areas";#N/A,#N/A,TRUE,"Summary";#N/A,#N/A,TRUE,"Detail"}</definedName>
    <definedName name="Cert2" localSheetId="9" hidden="1">{#N/A,#N/A,TRUE,"Front";#N/A,#N/A,TRUE,"Simple Letter";#N/A,#N/A,TRUE,"Inside";#N/A,#N/A,TRUE,"Contents";#N/A,#N/A,TRUE,"Basis";#N/A,#N/A,TRUE,"Inclusions";#N/A,#N/A,TRUE,"Exclusions";#N/A,#N/A,TRUE,"Areas";#N/A,#N/A,TRUE,"Summary";#N/A,#N/A,TRUE,"Detail"}</definedName>
    <definedName name="Cert2" localSheetId="6" hidden="1">{#N/A,#N/A,TRUE,"Front";#N/A,#N/A,TRUE,"Simple Letter";#N/A,#N/A,TRUE,"Inside";#N/A,#N/A,TRUE,"Contents";#N/A,#N/A,TRUE,"Basis";#N/A,#N/A,TRUE,"Inclusions";#N/A,#N/A,TRUE,"Exclusions";#N/A,#N/A,TRUE,"Areas";#N/A,#N/A,TRUE,"Summary";#N/A,#N/A,TRUE,"Detail"}</definedName>
    <definedName name="Cert2" localSheetId="23" hidden="1">{#N/A,#N/A,TRUE,"Front";#N/A,#N/A,TRUE,"Simple Letter";#N/A,#N/A,TRUE,"Inside";#N/A,#N/A,TRUE,"Contents";#N/A,#N/A,TRUE,"Basis";#N/A,#N/A,TRUE,"Inclusions";#N/A,#N/A,TRUE,"Exclusions";#N/A,#N/A,TRUE,"Areas";#N/A,#N/A,TRUE,"Summary";#N/A,#N/A,TRUE,"Detail"}</definedName>
    <definedName name="Cert2" localSheetId="24" hidden="1">{#N/A,#N/A,TRUE,"Front";#N/A,#N/A,TRUE,"Simple Letter";#N/A,#N/A,TRUE,"Inside";#N/A,#N/A,TRUE,"Contents";#N/A,#N/A,TRUE,"Basis";#N/A,#N/A,TRUE,"Inclusions";#N/A,#N/A,TRUE,"Exclusions";#N/A,#N/A,TRUE,"Areas";#N/A,#N/A,TRUE,"Summary";#N/A,#N/A,TRUE,"Detail"}</definedName>
    <definedName name="Cert2" hidden="1">{#N/A,#N/A,TRUE,"Front";#N/A,#N/A,TRUE,"Simple Letter";#N/A,#N/A,TRUE,"Inside";#N/A,#N/A,TRUE,"Contents";#N/A,#N/A,TRUE,"Basis";#N/A,#N/A,TRUE,"Inclusions";#N/A,#N/A,TRUE,"Exclusions";#N/A,#N/A,TRUE,"Areas";#N/A,#N/A,TRUE,"Summary";#N/A,#N/A,TRUE,"Detail"}</definedName>
    <definedName name="CF" localSheetId="4" hidden="1">{"Groupings",#N/A,TRUE,"GROUP_99 ";"Groupings-Comparitive",#N/A,TRUE,"GROUP_99 "}</definedName>
    <definedName name="CF" localSheetId="7" hidden="1">{"Groupings",#N/A,TRUE,"GROUP_99 ";"Groupings-Comparitive",#N/A,TRUE,"GROUP_99 "}</definedName>
    <definedName name="CF" localSheetId="10" hidden="1">{"Groupings",#N/A,TRUE,"GROUP_99 ";"Groupings-Comparitive",#N/A,TRUE,"GROUP_99 "}</definedName>
    <definedName name="CF" localSheetId="13" hidden="1">{"Groupings",#N/A,TRUE,"GROUP_99 ";"Groupings-Comparitive",#N/A,TRUE,"GROUP_99 "}</definedName>
    <definedName name="CF" localSheetId="5" hidden="1">{"Groupings",#N/A,TRUE,"GROUP_99 ";"Groupings-Comparitive",#N/A,TRUE,"GROUP_99 "}</definedName>
    <definedName name="CF" localSheetId="11" hidden="1">{"Groupings",#N/A,TRUE,"GROUP_99 ";"Groupings-Comparitive",#N/A,TRUE,"GROUP_99 "}</definedName>
    <definedName name="CF" localSheetId="8" hidden="1">{"Groupings",#N/A,TRUE,"GROUP_99 ";"Groupings-Comparitive",#N/A,TRUE,"GROUP_99 "}</definedName>
    <definedName name="CF" localSheetId="14" hidden="1">{"Groupings",#N/A,TRUE,"GROUP_99 ";"Groupings-Comparitive",#N/A,TRUE,"GROUP_99 "}</definedName>
    <definedName name="CF" localSheetId="21" hidden="1">{"Groupings",#N/A,TRUE,"GROUP_99 ";"Groupings-Comparitive",#N/A,TRUE,"GROUP_99 "}</definedName>
    <definedName name="CF" localSheetId="22" hidden="1">{"Groupings",#N/A,TRUE,"GROUP_99 ";"Groupings-Comparitive",#N/A,TRUE,"GROUP_99 "}</definedName>
    <definedName name="CF" localSheetId="3" hidden="1">{"Groupings",#N/A,TRUE,"GROUP_99 ";"Groupings-Comparitive",#N/A,TRUE,"GROUP_99 "}</definedName>
    <definedName name="CF" localSheetId="12" hidden="1">{"Groupings",#N/A,TRUE,"GROUP_99 ";"Groupings-Comparitive",#N/A,TRUE,"GROUP_99 "}</definedName>
    <definedName name="CF" localSheetId="9" hidden="1">{"Groupings",#N/A,TRUE,"GROUP_99 ";"Groupings-Comparitive",#N/A,TRUE,"GROUP_99 "}</definedName>
    <definedName name="CF" localSheetId="6" hidden="1">{"Groupings",#N/A,TRUE,"GROUP_99 ";"Groupings-Comparitive",#N/A,TRUE,"GROUP_99 "}</definedName>
    <definedName name="CF" localSheetId="23" hidden="1">{"Groupings",#N/A,TRUE,"GROUP_99 ";"Groupings-Comparitive",#N/A,TRUE,"GROUP_99 "}</definedName>
    <definedName name="CF" localSheetId="24" hidden="1">{"Groupings",#N/A,TRUE,"GROUP_99 ";"Groupings-Comparitive",#N/A,TRUE,"GROUP_99 "}</definedName>
    <definedName name="CF" hidden="1">{"Groupings",#N/A,TRUE,"GROUP_99 ";"Groupings-Comparitive",#N/A,TRUE,"GROUP_99 "}</definedName>
    <definedName name="cflo" localSheetId="4" hidden="1">{"CASH FLOW",#N/A,FALSE,"A"}</definedName>
    <definedName name="cflo" localSheetId="7" hidden="1">{"CASH FLOW",#N/A,FALSE,"A"}</definedName>
    <definedName name="cflo" localSheetId="10" hidden="1">{"CASH FLOW",#N/A,FALSE,"A"}</definedName>
    <definedName name="cflo" localSheetId="13" hidden="1">{"CASH FLOW",#N/A,FALSE,"A"}</definedName>
    <definedName name="cflo" localSheetId="5" hidden="1">{"CASH FLOW",#N/A,FALSE,"A"}</definedName>
    <definedName name="cflo" localSheetId="11" hidden="1">{"CASH FLOW",#N/A,FALSE,"A"}</definedName>
    <definedName name="cflo" localSheetId="8" hidden="1">{"CASH FLOW",#N/A,FALSE,"A"}</definedName>
    <definedName name="cflo" localSheetId="14" hidden="1">{"CASH FLOW",#N/A,FALSE,"A"}</definedName>
    <definedName name="cflo" localSheetId="21" hidden="1">{"CASH FLOW",#N/A,FALSE,"A"}</definedName>
    <definedName name="cflo" localSheetId="22" hidden="1">{"CASH FLOW",#N/A,FALSE,"A"}</definedName>
    <definedName name="cflo" localSheetId="3" hidden="1">{"CASH FLOW",#N/A,FALSE,"A"}</definedName>
    <definedName name="cflo" localSheetId="12" hidden="1">{"CASH FLOW",#N/A,FALSE,"A"}</definedName>
    <definedName name="cflo" localSheetId="9" hidden="1">{"CASH FLOW",#N/A,FALSE,"A"}</definedName>
    <definedName name="cflo" localSheetId="6" hidden="1">{"CASH FLOW",#N/A,FALSE,"A"}</definedName>
    <definedName name="cflo" localSheetId="23" hidden="1">{"CASH FLOW",#N/A,FALSE,"A"}</definedName>
    <definedName name="cflo" localSheetId="24" hidden="1">{"CASH FLOW",#N/A,FALSE,"A"}</definedName>
    <definedName name="cflo" hidden="1">{"CASH FLOW",#N/A,FALSE,"A"}</definedName>
    <definedName name="CFSEPT.99" localSheetId="4" hidden="1">{#N/A,#N/A,TRUE,"SCH99";#N/A,#N/A,TRUE,"BS99";"Groupings",#N/A,TRUE,"GROUP_99 ";"Groupings-Comparitive",#N/A,TRUE,"GROUP_99 ";#N/A,#N/A,TRUE,"SCH98_E";#N/A,#N/A,TRUE,"ASSET_99 "}</definedName>
    <definedName name="CFSEPT.99" localSheetId="7" hidden="1">{#N/A,#N/A,TRUE,"SCH99";#N/A,#N/A,TRUE,"BS99";"Groupings",#N/A,TRUE,"GROUP_99 ";"Groupings-Comparitive",#N/A,TRUE,"GROUP_99 ";#N/A,#N/A,TRUE,"SCH98_E";#N/A,#N/A,TRUE,"ASSET_99 "}</definedName>
    <definedName name="CFSEPT.99" localSheetId="10" hidden="1">{#N/A,#N/A,TRUE,"SCH99";#N/A,#N/A,TRUE,"BS99";"Groupings",#N/A,TRUE,"GROUP_99 ";"Groupings-Comparitive",#N/A,TRUE,"GROUP_99 ";#N/A,#N/A,TRUE,"SCH98_E";#N/A,#N/A,TRUE,"ASSET_99 "}</definedName>
    <definedName name="CFSEPT.99" localSheetId="13" hidden="1">{#N/A,#N/A,TRUE,"SCH99";#N/A,#N/A,TRUE,"BS99";"Groupings",#N/A,TRUE,"GROUP_99 ";"Groupings-Comparitive",#N/A,TRUE,"GROUP_99 ";#N/A,#N/A,TRUE,"SCH98_E";#N/A,#N/A,TRUE,"ASSET_99 "}</definedName>
    <definedName name="CFSEPT.99" localSheetId="5" hidden="1">{#N/A,#N/A,TRUE,"SCH99";#N/A,#N/A,TRUE,"BS99";"Groupings",#N/A,TRUE,"GROUP_99 ";"Groupings-Comparitive",#N/A,TRUE,"GROUP_99 ";#N/A,#N/A,TRUE,"SCH98_E";#N/A,#N/A,TRUE,"ASSET_99 "}</definedName>
    <definedName name="CFSEPT.99" localSheetId="11" hidden="1">{#N/A,#N/A,TRUE,"SCH99";#N/A,#N/A,TRUE,"BS99";"Groupings",#N/A,TRUE,"GROUP_99 ";"Groupings-Comparitive",#N/A,TRUE,"GROUP_99 ";#N/A,#N/A,TRUE,"SCH98_E";#N/A,#N/A,TRUE,"ASSET_99 "}</definedName>
    <definedName name="CFSEPT.99" localSheetId="8" hidden="1">{#N/A,#N/A,TRUE,"SCH99";#N/A,#N/A,TRUE,"BS99";"Groupings",#N/A,TRUE,"GROUP_99 ";"Groupings-Comparitive",#N/A,TRUE,"GROUP_99 ";#N/A,#N/A,TRUE,"SCH98_E";#N/A,#N/A,TRUE,"ASSET_99 "}</definedName>
    <definedName name="CFSEPT.99" localSheetId="14" hidden="1">{#N/A,#N/A,TRUE,"SCH99";#N/A,#N/A,TRUE,"BS99";"Groupings",#N/A,TRUE,"GROUP_99 ";"Groupings-Comparitive",#N/A,TRUE,"GROUP_99 ";#N/A,#N/A,TRUE,"SCH98_E";#N/A,#N/A,TRUE,"ASSET_99 "}</definedName>
    <definedName name="CFSEPT.99" localSheetId="21" hidden="1">{#N/A,#N/A,TRUE,"SCH99";#N/A,#N/A,TRUE,"BS99";"Groupings",#N/A,TRUE,"GROUP_99 ";"Groupings-Comparitive",#N/A,TRUE,"GROUP_99 ";#N/A,#N/A,TRUE,"SCH98_E";#N/A,#N/A,TRUE,"ASSET_99 "}</definedName>
    <definedName name="CFSEPT.99" localSheetId="22" hidden="1">{#N/A,#N/A,TRUE,"SCH99";#N/A,#N/A,TRUE,"BS99";"Groupings",#N/A,TRUE,"GROUP_99 ";"Groupings-Comparitive",#N/A,TRUE,"GROUP_99 ";#N/A,#N/A,TRUE,"SCH98_E";#N/A,#N/A,TRUE,"ASSET_99 "}</definedName>
    <definedName name="CFSEPT.99" localSheetId="3" hidden="1">{#N/A,#N/A,TRUE,"SCH99";#N/A,#N/A,TRUE,"BS99";"Groupings",#N/A,TRUE,"GROUP_99 ";"Groupings-Comparitive",#N/A,TRUE,"GROUP_99 ";#N/A,#N/A,TRUE,"SCH98_E";#N/A,#N/A,TRUE,"ASSET_99 "}</definedName>
    <definedName name="CFSEPT.99" localSheetId="12" hidden="1">{#N/A,#N/A,TRUE,"SCH99";#N/A,#N/A,TRUE,"BS99";"Groupings",#N/A,TRUE,"GROUP_99 ";"Groupings-Comparitive",#N/A,TRUE,"GROUP_99 ";#N/A,#N/A,TRUE,"SCH98_E";#N/A,#N/A,TRUE,"ASSET_99 "}</definedName>
    <definedName name="CFSEPT.99" localSheetId="9" hidden="1">{#N/A,#N/A,TRUE,"SCH99";#N/A,#N/A,TRUE,"BS99";"Groupings",#N/A,TRUE,"GROUP_99 ";"Groupings-Comparitive",#N/A,TRUE,"GROUP_99 ";#N/A,#N/A,TRUE,"SCH98_E";#N/A,#N/A,TRUE,"ASSET_99 "}</definedName>
    <definedName name="CFSEPT.99" localSheetId="6" hidden="1">{#N/A,#N/A,TRUE,"SCH99";#N/A,#N/A,TRUE,"BS99";"Groupings",#N/A,TRUE,"GROUP_99 ";"Groupings-Comparitive",#N/A,TRUE,"GROUP_99 ";#N/A,#N/A,TRUE,"SCH98_E";#N/A,#N/A,TRUE,"ASSET_99 "}</definedName>
    <definedName name="CFSEPT.99" localSheetId="23" hidden="1">{#N/A,#N/A,TRUE,"SCH99";#N/A,#N/A,TRUE,"BS99";"Groupings",#N/A,TRUE,"GROUP_99 ";"Groupings-Comparitive",#N/A,TRUE,"GROUP_99 ";#N/A,#N/A,TRUE,"SCH98_E";#N/A,#N/A,TRUE,"ASSET_99 "}</definedName>
    <definedName name="CFSEPT.99" localSheetId="24" hidden="1">{#N/A,#N/A,TRUE,"SCH99";#N/A,#N/A,TRUE,"BS99";"Groupings",#N/A,TRUE,"GROUP_99 ";"Groupings-Comparitive",#N/A,TRUE,"GROUP_99 ";#N/A,#N/A,TRUE,"SCH98_E";#N/A,#N/A,TRUE,"ASSET_99 "}</definedName>
    <definedName name="CFSEPT.99" hidden="1">{#N/A,#N/A,TRUE,"SCH99";#N/A,#N/A,TRUE,"BS99";"Groupings",#N/A,TRUE,"GROUP_99 ";"Groupings-Comparitive",#N/A,TRUE,"GROUP_99 ";#N/A,#N/A,TRUE,"SCH98_E";#N/A,#N/A,TRUE,"ASSET_99 "}</definedName>
    <definedName name="CG" hidden="1">'[19]080 (2)'!$D$46</definedName>
    <definedName name="City" hidden="1">#NAME?</definedName>
    <definedName name="civ" localSheetId="4" hidden="1">{#N/A,#N/A,TRUE,"Front";#N/A,#N/A,TRUE,"Simple Letter";#N/A,#N/A,TRUE,"Inside";#N/A,#N/A,TRUE,"Contents";#N/A,#N/A,TRUE,"Basis";#N/A,#N/A,TRUE,"Inclusions";#N/A,#N/A,TRUE,"Exclusions";#N/A,#N/A,TRUE,"Areas";#N/A,#N/A,TRUE,"Summary";#N/A,#N/A,TRUE,"Detail"}</definedName>
    <definedName name="civ" localSheetId="7" hidden="1">{#N/A,#N/A,TRUE,"Front";#N/A,#N/A,TRUE,"Simple Letter";#N/A,#N/A,TRUE,"Inside";#N/A,#N/A,TRUE,"Contents";#N/A,#N/A,TRUE,"Basis";#N/A,#N/A,TRUE,"Inclusions";#N/A,#N/A,TRUE,"Exclusions";#N/A,#N/A,TRUE,"Areas";#N/A,#N/A,TRUE,"Summary";#N/A,#N/A,TRUE,"Detail"}</definedName>
    <definedName name="civ" localSheetId="10" hidden="1">{#N/A,#N/A,TRUE,"Front";#N/A,#N/A,TRUE,"Simple Letter";#N/A,#N/A,TRUE,"Inside";#N/A,#N/A,TRUE,"Contents";#N/A,#N/A,TRUE,"Basis";#N/A,#N/A,TRUE,"Inclusions";#N/A,#N/A,TRUE,"Exclusions";#N/A,#N/A,TRUE,"Areas";#N/A,#N/A,TRUE,"Summary";#N/A,#N/A,TRUE,"Detail"}</definedName>
    <definedName name="civ" localSheetId="13" hidden="1">{#N/A,#N/A,TRUE,"Front";#N/A,#N/A,TRUE,"Simple Letter";#N/A,#N/A,TRUE,"Inside";#N/A,#N/A,TRUE,"Contents";#N/A,#N/A,TRUE,"Basis";#N/A,#N/A,TRUE,"Inclusions";#N/A,#N/A,TRUE,"Exclusions";#N/A,#N/A,TRUE,"Areas";#N/A,#N/A,TRUE,"Summary";#N/A,#N/A,TRUE,"Detail"}</definedName>
    <definedName name="civ" localSheetId="5" hidden="1">{#N/A,#N/A,TRUE,"Front";#N/A,#N/A,TRUE,"Simple Letter";#N/A,#N/A,TRUE,"Inside";#N/A,#N/A,TRUE,"Contents";#N/A,#N/A,TRUE,"Basis";#N/A,#N/A,TRUE,"Inclusions";#N/A,#N/A,TRUE,"Exclusions";#N/A,#N/A,TRUE,"Areas";#N/A,#N/A,TRUE,"Summary";#N/A,#N/A,TRUE,"Detail"}</definedName>
    <definedName name="civ" localSheetId="11" hidden="1">{#N/A,#N/A,TRUE,"Front";#N/A,#N/A,TRUE,"Simple Letter";#N/A,#N/A,TRUE,"Inside";#N/A,#N/A,TRUE,"Contents";#N/A,#N/A,TRUE,"Basis";#N/A,#N/A,TRUE,"Inclusions";#N/A,#N/A,TRUE,"Exclusions";#N/A,#N/A,TRUE,"Areas";#N/A,#N/A,TRUE,"Summary";#N/A,#N/A,TRUE,"Detail"}</definedName>
    <definedName name="civ" localSheetId="8" hidden="1">{#N/A,#N/A,TRUE,"Front";#N/A,#N/A,TRUE,"Simple Letter";#N/A,#N/A,TRUE,"Inside";#N/A,#N/A,TRUE,"Contents";#N/A,#N/A,TRUE,"Basis";#N/A,#N/A,TRUE,"Inclusions";#N/A,#N/A,TRUE,"Exclusions";#N/A,#N/A,TRUE,"Areas";#N/A,#N/A,TRUE,"Summary";#N/A,#N/A,TRUE,"Detail"}</definedName>
    <definedName name="civ" localSheetId="14" hidden="1">{#N/A,#N/A,TRUE,"Front";#N/A,#N/A,TRUE,"Simple Letter";#N/A,#N/A,TRUE,"Inside";#N/A,#N/A,TRUE,"Contents";#N/A,#N/A,TRUE,"Basis";#N/A,#N/A,TRUE,"Inclusions";#N/A,#N/A,TRUE,"Exclusions";#N/A,#N/A,TRUE,"Areas";#N/A,#N/A,TRUE,"Summary";#N/A,#N/A,TRUE,"Detail"}</definedName>
    <definedName name="civ" localSheetId="21" hidden="1">{#N/A,#N/A,TRUE,"Front";#N/A,#N/A,TRUE,"Simple Letter";#N/A,#N/A,TRUE,"Inside";#N/A,#N/A,TRUE,"Contents";#N/A,#N/A,TRUE,"Basis";#N/A,#N/A,TRUE,"Inclusions";#N/A,#N/A,TRUE,"Exclusions";#N/A,#N/A,TRUE,"Areas";#N/A,#N/A,TRUE,"Summary";#N/A,#N/A,TRUE,"Detail"}</definedName>
    <definedName name="civ" localSheetId="22" hidden="1">{#N/A,#N/A,TRUE,"Front";#N/A,#N/A,TRUE,"Simple Letter";#N/A,#N/A,TRUE,"Inside";#N/A,#N/A,TRUE,"Contents";#N/A,#N/A,TRUE,"Basis";#N/A,#N/A,TRUE,"Inclusions";#N/A,#N/A,TRUE,"Exclusions";#N/A,#N/A,TRUE,"Areas";#N/A,#N/A,TRUE,"Summary";#N/A,#N/A,TRUE,"Detail"}</definedName>
    <definedName name="civ" localSheetId="3" hidden="1">{#N/A,#N/A,TRUE,"Front";#N/A,#N/A,TRUE,"Simple Letter";#N/A,#N/A,TRUE,"Inside";#N/A,#N/A,TRUE,"Contents";#N/A,#N/A,TRUE,"Basis";#N/A,#N/A,TRUE,"Inclusions";#N/A,#N/A,TRUE,"Exclusions";#N/A,#N/A,TRUE,"Areas";#N/A,#N/A,TRUE,"Summary";#N/A,#N/A,TRUE,"Detail"}</definedName>
    <definedName name="civ" localSheetId="12" hidden="1">{#N/A,#N/A,TRUE,"Front";#N/A,#N/A,TRUE,"Simple Letter";#N/A,#N/A,TRUE,"Inside";#N/A,#N/A,TRUE,"Contents";#N/A,#N/A,TRUE,"Basis";#N/A,#N/A,TRUE,"Inclusions";#N/A,#N/A,TRUE,"Exclusions";#N/A,#N/A,TRUE,"Areas";#N/A,#N/A,TRUE,"Summary";#N/A,#N/A,TRUE,"Detail"}</definedName>
    <definedName name="civ" localSheetId="9" hidden="1">{#N/A,#N/A,TRUE,"Front";#N/A,#N/A,TRUE,"Simple Letter";#N/A,#N/A,TRUE,"Inside";#N/A,#N/A,TRUE,"Contents";#N/A,#N/A,TRUE,"Basis";#N/A,#N/A,TRUE,"Inclusions";#N/A,#N/A,TRUE,"Exclusions";#N/A,#N/A,TRUE,"Areas";#N/A,#N/A,TRUE,"Summary";#N/A,#N/A,TRUE,"Detail"}</definedName>
    <definedName name="civ" localSheetId="6" hidden="1">{#N/A,#N/A,TRUE,"Front";#N/A,#N/A,TRUE,"Simple Letter";#N/A,#N/A,TRUE,"Inside";#N/A,#N/A,TRUE,"Contents";#N/A,#N/A,TRUE,"Basis";#N/A,#N/A,TRUE,"Inclusions";#N/A,#N/A,TRUE,"Exclusions";#N/A,#N/A,TRUE,"Areas";#N/A,#N/A,TRUE,"Summary";#N/A,#N/A,TRUE,"Detail"}</definedName>
    <definedName name="civ" localSheetId="23" hidden="1">{#N/A,#N/A,TRUE,"Front";#N/A,#N/A,TRUE,"Simple Letter";#N/A,#N/A,TRUE,"Inside";#N/A,#N/A,TRUE,"Contents";#N/A,#N/A,TRUE,"Basis";#N/A,#N/A,TRUE,"Inclusions";#N/A,#N/A,TRUE,"Exclusions";#N/A,#N/A,TRUE,"Areas";#N/A,#N/A,TRUE,"Summary";#N/A,#N/A,TRUE,"Detail"}</definedName>
    <definedName name="civ" localSheetId="24" hidden="1">{#N/A,#N/A,TRUE,"Front";#N/A,#N/A,TRUE,"Simple Letter";#N/A,#N/A,TRUE,"Inside";#N/A,#N/A,TRUE,"Contents";#N/A,#N/A,TRUE,"Basis";#N/A,#N/A,TRUE,"Inclusions";#N/A,#N/A,TRUE,"Exclusions";#N/A,#N/A,TRUE,"Areas";#N/A,#N/A,TRUE,"Summary";#N/A,#N/A,TRUE,"Detail"}</definedName>
    <definedName name="civ" hidden="1">{#N/A,#N/A,TRUE,"Front";#N/A,#N/A,TRUE,"Simple Letter";#N/A,#N/A,TRUE,"Inside";#N/A,#N/A,TRUE,"Contents";#N/A,#N/A,TRUE,"Basis";#N/A,#N/A,TRUE,"Inclusions";#N/A,#N/A,TRUE,"Exclusions";#N/A,#N/A,TRUE,"Areas";#N/A,#N/A,TRUE,"Summary";#N/A,#N/A,TRUE,"Detail"}</definedName>
    <definedName name="civil" localSheetId="4" hidden="1">{#N/A,#N/A,TRUE,"Front";#N/A,#N/A,TRUE,"Simple Letter";#N/A,#N/A,TRUE,"Inside";#N/A,#N/A,TRUE,"Contents";#N/A,#N/A,TRUE,"Basis";#N/A,#N/A,TRUE,"Inclusions";#N/A,#N/A,TRUE,"Exclusions";#N/A,#N/A,TRUE,"Areas";#N/A,#N/A,TRUE,"Summary";#N/A,#N/A,TRUE,"Detail"}</definedName>
    <definedName name="civil" localSheetId="7" hidden="1">{#N/A,#N/A,TRUE,"Front";#N/A,#N/A,TRUE,"Simple Letter";#N/A,#N/A,TRUE,"Inside";#N/A,#N/A,TRUE,"Contents";#N/A,#N/A,TRUE,"Basis";#N/A,#N/A,TRUE,"Inclusions";#N/A,#N/A,TRUE,"Exclusions";#N/A,#N/A,TRUE,"Areas";#N/A,#N/A,TRUE,"Summary";#N/A,#N/A,TRUE,"Detail"}</definedName>
    <definedName name="civil" localSheetId="10" hidden="1">{#N/A,#N/A,TRUE,"Front";#N/A,#N/A,TRUE,"Simple Letter";#N/A,#N/A,TRUE,"Inside";#N/A,#N/A,TRUE,"Contents";#N/A,#N/A,TRUE,"Basis";#N/A,#N/A,TRUE,"Inclusions";#N/A,#N/A,TRUE,"Exclusions";#N/A,#N/A,TRUE,"Areas";#N/A,#N/A,TRUE,"Summary";#N/A,#N/A,TRUE,"Detail"}</definedName>
    <definedName name="civil" localSheetId="13" hidden="1">{#N/A,#N/A,TRUE,"Front";#N/A,#N/A,TRUE,"Simple Letter";#N/A,#N/A,TRUE,"Inside";#N/A,#N/A,TRUE,"Contents";#N/A,#N/A,TRUE,"Basis";#N/A,#N/A,TRUE,"Inclusions";#N/A,#N/A,TRUE,"Exclusions";#N/A,#N/A,TRUE,"Areas";#N/A,#N/A,TRUE,"Summary";#N/A,#N/A,TRUE,"Detail"}</definedName>
    <definedName name="civil" localSheetId="5" hidden="1">{#N/A,#N/A,TRUE,"Front";#N/A,#N/A,TRUE,"Simple Letter";#N/A,#N/A,TRUE,"Inside";#N/A,#N/A,TRUE,"Contents";#N/A,#N/A,TRUE,"Basis";#N/A,#N/A,TRUE,"Inclusions";#N/A,#N/A,TRUE,"Exclusions";#N/A,#N/A,TRUE,"Areas";#N/A,#N/A,TRUE,"Summary";#N/A,#N/A,TRUE,"Detail"}</definedName>
    <definedName name="civil" localSheetId="11" hidden="1">{#N/A,#N/A,TRUE,"Front";#N/A,#N/A,TRUE,"Simple Letter";#N/A,#N/A,TRUE,"Inside";#N/A,#N/A,TRUE,"Contents";#N/A,#N/A,TRUE,"Basis";#N/A,#N/A,TRUE,"Inclusions";#N/A,#N/A,TRUE,"Exclusions";#N/A,#N/A,TRUE,"Areas";#N/A,#N/A,TRUE,"Summary";#N/A,#N/A,TRUE,"Detail"}</definedName>
    <definedName name="civil" localSheetId="8" hidden="1">{#N/A,#N/A,TRUE,"Front";#N/A,#N/A,TRUE,"Simple Letter";#N/A,#N/A,TRUE,"Inside";#N/A,#N/A,TRUE,"Contents";#N/A,#N/A,TRUE,"Basis";#N/A,#N/A,TRUE,"Inclusions";#N/A,#N/A,TRUE,"Exclusions";#N/A,#N/A,TRUE,"Areas";#N/A,#N/A,TRUE,"Summary";#N/A,#N/A,TRUE,"Detail"}</definedName>
    <definedName name="civil" localSheetId="14" hidden="1">{#N/A,#N/A,TRUE,"Front";#N/A,#N/A,TRUE,"Simple Letter";#N/A,#N/A,TRUE,"Inside";#N/A,#N/A,TRUE,"Contents";#N/A,#N/A,TRUE,"Basis";#N/A,#N/A,TRUE,"Inclusions";#N/A,#N/A,TRUE,"Exclusions";#N/A,#N/A,TRUE,"Areas";#N/A,#N/A,TRUE,"Summary";#N/A,#N/A,TRUE,"Detail"}</definedName>
    <definedName name="civil" localSheetId="21" hidden="1">{#N/A,#N/A,TRUE,"Front";#N/A,#N/A,TRUE,"Simple Letter";#N/A,#N/A,TRUE,"Inside";#N/A,#N/A,TRUE,"Contents";#N/A,#N/A,TRUE,"Basis";#N/A,#N/A,TRUE,"Inclusions";#N/A,#N/A,TRUE,"Exclusions";#N/A,#N/A,TRUE,"Areas";#N/A,#N/A,TRUE,"Summary";#N/A,#N/A,TRUE,"Detail"}</definedName>
    <definedName name="civil" localSheetId="22" hidden="1">{#N/A,#N/A,TRUE,"Front";#N/A,#N/A,TRUE,"Simple Letter";#N/A,#N/A,TRUE,"Inside";#N/A,#N/A,TRUE,"Contents";#N/A,#N/A,TRUE,"Basis";#N/A,#N/A,TRUE,"Inclusions";#N/A,#N/A,TRUE,"Exclusions";#N/A,#N/A,TRUE,"Areas";#N/A,#N/A,TRUE,"Summary";#N/A,#N/A,TRUE,"Detail"}</definedName>
    <definedName name="civil" localSheetId="3" hidden="1">{#N/A,#N/A,TRUE,"Front";#N/A,#N/A,TRUE,"Simple Letter";#N/A,#N/A,TRUE,"Inside";#N/A,#N/A,TRUE,"Contents";#N/A,#N/A,TRUE,"Basis";#N/A,#N/A,TRUE,"Inclusions";#N/A,#N/A,TRUE,"Exclusions";#N/A,#N/A,TRUE,"Areas";#N/A,#N/A,TRUE,"Summary";#N/A,#N/A,TRUE,"Detail"}</definedName>
    <definedName name="civil" localSheetId="12" hidden="1">{#N/A,#N/A,TRUE,"Front";#N/A,#N/A,TRUE,"Simple Letter";#N/A,#N/A,TRUE,"Inside";#N/A,#N/A,TRUE,"Contents";#N/A,#N/A,TRUE,"Basis";#N/A,#N/A,TRUE,"Inclusions";#N/A,#N/A,TRUE,"Exclusions";#N/A,#N/A,TRUE,"Areas";#N/A,#N/A,TRUE,"Summary";#N/A,#N/A,TRUE,"Detail"}</definedName>
    <definedName name="civil" localSheetId="9" hidden="1">{#N/A,#N/A,TRUE,"Front";#N/A,#N/A,TRUE,"Simple Letter";#N/A,#N/A,TRUE,"Inside";#N/A,#N/A,TRUE,"Contents";#N/A,#N/A,TRUE,"Basis";#N/A,#N/A,TRUE,"Inclusions";#N/A,#N/A,TRUE,"Exclusions";#N/A,#N/A,TRUE,"Areas";#N/A,#N/A,TRUE,"Summary";#N/A,#N/A,TRUE,"Detail"}</definedName>
    <definedName name="civil" localSheetId="6" hidden="1">{#N/A,#N/A,TRUE,"Front";#N/A,#N/A,TRUE,"Simple Letter";#N/A,#N/A,TRUE,"Inside";#N/A,#N/A,TRUE,"Contents";#N/A,#N/A,TRUE,"Basis";#N/A,#N/A,TRUE,"Inclusions";#N/A,#N/A,TRUE,"Exclusions";#N/A,#N/A,TRUE,"Areas";#N/A,#N/A,TRUE,"Summary";#N/A,#N/A,TRUE,"Detail"}</definedName>
    <definedName name="civil" localSheetId="23" hidden="1">{#N/A,#N/A,TRUE,"Front";#N/A,#N/A,TRUE,"Simple Letter";#N/A,#N/A,TRUE,"Inside";#N/A,#N/A,TRUE,"Contents";#N/A,#N/A,TRUE,"Basis";#N/A,#N/A,TRUE,"Inclusions";#N/A,#N/A,TRUE,"Exclusions";#N/A,#N/A,TRUE,"Areas";#N/A,#N/A,TRUE,"Summary";#N/A,#N/A,TRUE,"Detail"}</definedName>
    <definedName name="civil" localSheetId="24" hidden="1">{#N/A,#N/A,TRUE,"Front";#N/A,#N/A,TRUE,"Simple Letter";#N/A,#N/A,TRUE,"Inside";#N/A,#N/A,TRUE,"Contents";#N/A,#N/A,TRUE,"Basis";#N/A,#N/A,TRUE,"Inclusions";#N/A,#N/A,TRUE,"Exclusions";#N/A,#N/A,TRUE,"Areas";#N/A,#N/A,TRUE,"Summary";#N/A,#N/A,TRUE,"Detail"}</definedName>
    <definedName name="civil" hidden="1">{#N/A,#N/A,TRUE,"Front";#N/A,#N/A,TRUE,"Simple Letter";#N/A,#N/A,TRUE,"Inside";#N/A,#N/A,TRUE,"Contents";#N/A,#N/A,TRUE,"Basis";#N/A,#N/A,TRUE,"Inclusions";#N/A,#N/A,TRUE,"Exclusions";#N/A,#N/A,TRUE,"Areas";#N/A,#N/A,TRUE,"Summary";#N/A,#N/A,TRUE,"Detail"}</definedName>
    <definedName name="Code" localSheetId="4" hidden="1">#REF!</definedName>
    <definedName name="Code" localSheetId="7" hidden="1">#REF!</definedName>
    <definedName name="Code" localSheetId="10" hidden="1">#REF!</definedName>
    <definedName name="Code" localSheetId="13" hidden="1">#REF!</definedName>
    <definedName name="Code" localSheetId="19" hidden="1">#REF!</definedName>
    <definedName name="Code" localSheetId="5" hidden="1">#REF!</definedName>
    <definedName name="Code" localSheetId="11" hidden="1">#REF!</definedName>
    <definedName name="Code" localSheetId="8" hidden="1">#REF!</definedName>
    <definedName name="Code" localSheetId="14" hidden="1">#REF!</definedName>
    <definedName name="Code" localSheetId="20" hidden="1">#REF!</definedName>
    <definedName name="Code" localSheetId="21" hidden="1">#REF!</definedName>
    <definedName name="Code" localSheetId="22" hidden="1">#REF!</definedName>
    <definedName name="Code" localSheetId="3" hidden="1">#REF!</definedName>
    <definedName name="Code" localSheetId="12" hidden="1">#REF!</definedName>
    <definedName name="Code" localSheetId="18" hidden="1">#REF!</definedName>
    <definedName name="Code" localSheetId="9" hidden="1">#REF!</definedName>
    <definedName name="Code" localSheetId="6" hidden="1">#REF!</definedName>
    <definedName name="Code" localSheetId="23" hidden="1">#REF!</definedName>
    <definedName name="Code" localSheetId="24" hidden="1">#REF!</definedName>
    <definedName name="Code" hidden="1">#REF!</definedName>
    <definedName name="com" localSheetId="4" hidden="1">{#N/A,#N/A,FALSE,"mpph1";#N/A,#N/A,FALSE,"mpmseb";#N/A,#N/A,FALSE,"mpph2"}</definedName>
    <definedName name="com" localSheetId="7" hidden="1">{#N/A,#N/A,FALSE,"mpph1";#N/A,#N/A,FALSE,"mpmseb";#N/A,#N/A,FALSE,"mpph2"}</definedName>
    <definedName name="com" localSheetId="10" hidden="1">{#N/A,#N/A,FALSE,"mpph1";#N/A,#N/A,FALSE,"mpmseb";#N/A,#N/A,FALSE,"mpph2"}</definedName>
    <definedName name="com" localSheetId="13" hidden="1">{#N/A,#N/A,FALSE,"mpph1";#N/A,#N/A,FALSE,"mpmseb";#N/A,#N/A,FALSE,"mpph2"}</definedName>
    <definedName name="com" localSheetId="5" hidden="1">{#N/A,#N/A,FALSE,"mpph1";#N/A,#N/A,FALSE,"mpmseb";#N/A,#N/A,FALSE,"mpph2"}</definedName>
    <definedName name="com" localSheetId="11" hidden="1">{#N/A,#N/A,FALSE,"mpph1";#N/A,#N/A,FALSE,"mpmseb";#N/A,#N/A,FALSE,"mpph2"}</definedName>
    <definedName name="com" localSheetId="8" hidden="1">{#N/A,#N/A,FALSE,"mpph1";#N/A,#N/A,FALSE,"mpmseb";#N/A,#N/A,FALSE,"mpph2"}</definedName>
    <definedName name="com" localSheetId="14" hidden="1">{#N/A,#N/A,FALSE,"mpph1";#N/A,#N/A,FALSE,"mpmseb";#N/A,#N/A,FALSE,"mpph2"}</definedName>
    <definedName name="com" localSheetId="21" hidden="1">{#N/A,#N/A,FALSE,"mpph1";#N/A,#N/A,FALSE,"mpmseb";#N/A,#N/A,FALSE,"mpph2"}</definedName>
    <definedName name="com" localSheetId="22" hidden="1">{#N/A,#N/A,FALSE,"mpph1";#N/A,#N/A,FALSE,"mpmseb";#N/A,#N/A,FALSE,"mpph2"}</definedName>
    <definedName name="com" localSheetId="3" hidden="1">{#N/A,#N/A,FALSE,"mpph1";#N/A,#N/A,FALSE,"mpmseb";#N/A,#N/A,FALSE,"mpph2"}</definedName>
    <definedName name="com" localSheetId="12" hidden="1">{#N/A,#N/A,FALSE,"mpph1";#N/A,#N/A,FALSE,"mpmseb";#N/A,#N/A,FALSE,"mpph2"}</definedName>
    <definedName name="com" localSheetId="9" hidden="1">{#N/A,#N/A,FALSE,"mpph1";#N/A,#N/A,FALSE,"mpmseb";#N/A,#N/A,FALSE,"mpph2"}</definedName>
    <definedName name="com" localSheetId="6" hidden="1">{#N/A,#N/A,FALSE,"mpph1";#N/A,#N/A,FALSE,"mpmseb";#N/A,#N/A,FALSE,"mpph2"}</definedName>
    <definedName name="com" localSheetId="23" hidden="1">{#N/A,#N/A,FALSE,"mpph1";#N/A,#N/A,FALSE,"mpmseb";#N/A,#N/A,FALSE,"mpph2"}</definedName>
    <definedName name="com" localSheetId="24" hidden="1">{#N/A,#N/A,FALSE,"mpph1";#N/A,#N/A,FALSE,"mpmseb";#N/A,#N/A,FALSE,"mpph2"}</definedName>
    <definedName name="com" hidden="1">{#N/A,#N/A,FALSE,"mpph1";#N/A,#N/A,FALSE,"mpmseb";#N/A,#N/A,FALSE,"mpph2"}</definedName>
    <definedName name="CompanyName2" hidden="1">[17]Sheet1!$J$6</definedName>
    <definedName name="COMPARISON" localSheetId="4" hidden="1">{#N/A,#N/A,FALSE,"mpph1";#N/A,#N/A,FALSE,"mpmseb";#N/A,#N/A,FALSE,"mpph2"}</definedName>
    <definedName name="COMPARISON" localSheetId="7" hidden="1">{#N/A,#N/A,FALSE,"mpph1";#N/A,#N/A,FALSE,"mpmseb";#N/A,#N/A,FALSE,"mpph2"}</definedName>
    <definedName name="COMPARISON" localSheetId="10" hidden="1">{#N/A,#N/A,FALSE,"mpph1";#N/A,#N/A,FALSE,"mpmseb";#N/A,#N/A,FALSE,"mpph2"}</definedName>
    <definedName name="COMPARISON" localSheetId="13" hidden="1">{#N/A,#N/A,FALSE,"mpph1";#N/A,#N/A,FALSE,"mpmseb";#N/A,#N/A,FALSE,"mpph2"}</definedName>
    <definedName name="COMPARISON" localSheetId="5" hidden="1">{#N/A,#N/A,FALSE,"mpph1";#N/A,#N/A,FALSE,"mpmseb";#N/A,#N/A,FALSE,"mpph2"}</definedName>
    <definedName name="COMPARISON" localSheetId="11" hidden="1">{#N/A,#N/A,FALSE,"mpph1";#N/A,#N/A,FALSE,"mpmseb";#N/A,#N/A,FALSE,"mpph2"}</definedName>
    <definedName name="COMPARISON" localSheetId="8" hidden="1">{#N/A,#N/A,FALSE,"mpph1";#N/A,#N/A,FALSE,"mpmseb";#N/A,#N/A,FALSE,"mpph2"}</definedName>
    <definedName name="COMPARISON" localSheetId="14" hidden="1">{#N/A,#N/A,FALSE,"mpph1";#N/A,#N/A,FALSE,"mpmseb";#N/A,#N/A,FALSE,"mpph2"}</definedName>
    <definedName name="COMPARISON" localSheetId="21" hidden="1">{#N/A,#N/A,FALSE,"mpph1";#N/A,#N/A,FALSE,"mpmseb";#N/A,#N/A,FALSE,"mpph2"}</definedName>
    <definedName name="COMPARISON" localSheetId="22" hidden="1">{#N/A,#N/A,FALSE,"mpph1";#N/A,#N/A,FALSE,"mpmseb";#N/A,#N/A,FALSE,"mpph2"}</definedName>
    <definedName name="COMPARISON" localSheetId="3" hidden="1">{#N/A,#N/A,FALSE,"mpph1";#N/A,#N/A,FALSE,"mpmseb";#N/A,#N/A,FALSE,"mpph2"}</definedName>
    <definedName name="COMPARISON" localSheetId="12" hidden="1">{#N/A,#N/A,FALSE,"mpph1";#N/A,#N/A,FALSE,"mpmseb";#N/A,#N/A,FALSE,"mpph2"}</definedName>
    <definedName name="COMPARISON" localSheetId="9" hidden="1">{#N/A,#N/A,FALSE,"mpph1";#N/A,#N/A,FALSE,"mpmseb";#N/A,#N/A,FALSE,"mpph2"}</definedName>
    <definedName name="COMPARISON" localSheetId="6" hidden="1">{#N/A,#N/A,FALSE,"mpph1";#N/A,#N/A,FALSE,"mpmseb";#N/A,#N/A,FALSE,"mpph2"}</definedName>
    <definedName name="COMPARISON" localSheetId="23" hidden="1">{#N/A,#N/A,FALSE,"mpph1";#N/A,#N/A,FALSE,"mpmseb";#N/A,#N/A,FALSE,"mpph2"}</definedName>
    <definedName name="COMPARISON" localSheetId="24" hidden="1">{#N/A,#N/A,FALSE,"mpph1";#N/A,#N/A,FALSE,"mpmseb";#N/A,#N/A,FALSE,"mpph2"}</definedName>
    <definedName name="COMPARISON" hidden="1">{#N/A,#N/A,FALSE,"mpph1";#N/A,#N/A,FALSE,"mpmseb";#N/A,#N/A,FALSE,"mpph2"}</definedName>
    <definedName name="CompRange1Main" hidden="1">[17]Sheet1!$H$1:$H$65536</definedName>
    <definedName name="CompRange2Main" hidden="1">[17]Sheet1!$K$1:$K$65536</definedName>
    <definedName name="cONSO_UNIT" hidden="1">"OFFSET(TMasterConsUnit!$A$2,0,0,COUNTA(TMasterConsUnit!$A:$A)-1,1)"</definedName>
    <definedName name="Conso_Unit_Desc" hidden="1">OFFSET([13]TMasterConsUnit!$A$2,0,0,COUNTA([13]TMasterConsUnit!$A$1:$A$65536)-1,2)</definedName>
    <definedName name="Country" localSheetId="4" hidden="1">{#N/A,#N/A,FALSE,"Balance Sheets";#N/A,#N/A,FALSE,"96 Conservative";#N/A,#N/A,FALSE,"96 Possible"}</definedName>
    <definedName name="Country" localSheetId="7" hidden="1">{#N/A,#N/A,FALSE,"Balance Sheets";#N/A,#N/A,FALSE,"96 Conservative";#N/A,#N/A,FALSE,"96 Possible"}</definedName>
    <definedName name="Country" localSheetId="10" hidden="1">{#N/A,#N/A,FALSE,"Balance Sheets";#N/A,#N/A,FALSE,"96 Conservative";#N/A,#N/A,FALSE,"96 Possible"}</definedName>
    <definedName name="Country" localSheetId="13" hidden="1">{#N/A,#N/A,FALSE,"Balance Sheets";#N/A,#N/A,FALSE,"96 Conservative";#N/A,#N/A,FALSE,"96 Possible"}</definedName>
    <definedName name="Country" localSheetId="5" hidden="1">{#N/A,#N/A,FALSE,"Balance Sheets";#N/A,#N/A,FALSE,"96 Conservative";#N/A,#N/A,FALSE,"96 Possible"}</definedName>
    <definedName name="Country" localSheetId="11" hidden="1">{#N/A,#N/A,FALSE,"Balance Sheets";#N/A,#N/A,FALSE,"96 Conservative";#N/A,#N/A,FALSE,"96 Possible"}</definedName>
    <definedName name="Country" localSheetId="8" hidden="1">{#N/A,#N/A,FALSE,"Balance Sheets";#N/A,#N/A,FALSE,"96 Conservative";#N/A,#N/A,FALSE,"96 Possible"}</definedName>
    <definedName name="Country" localSheetId="14" hidden="1">{#N/A,#N/A,FALSE,"Balance Sheets";#N/A,#N/A,FALSE,"96 Conservative";#N/A,#N/A,FALSE,"96 Possible"}</definedName>
    <definedName name="Country" localSheetId="21" hidden="1">{#N/A,#N/A,FALSE,"Balance Sheets";#N/A,#N/A,FALSE,"96 Conservative";#N/A,#N/A,FALSE,"96 Possible"}</definedName>
    <definedName name="Country" localSheetId="22" hidden="1">{#N/A,#N/A,FALSE,"Balance Sheets";#N/A,#N/A,FALSE,"96 Conservative";#N/A,#N/A,FALSE,"96 Possible"}</definedName>
    <definedName name="Country" localSheetId="3" hidden="1">{#N/A,#N/A,FALSE,"Balance Sheets";#N/A,#N/A,FALSE,"96 Conservative";#N/A,#N/A,FALSE,"96 Possible"}</definedName>
    <definedName name="Country" localSheetId="12" hidden="1">{#N/A,#N/A,FALSE,"Balance Sheets";#N/A,#N/A,FALSE,"96 Conservative";#N/A,#N/A,FALSE,"96 Possible"}</definedName>
    <definedName name="Country" localSheetId="9" hidden="1">{#N/A,#N/A,FALSE,"Balance Sheets";#N/A,#N/A,FALSE,"96 Conservative";#N/A,#N/A,FALSE,"96 Possible"}</definedName>
    <definedName name="Country" localSheetId="6" hidden="1">{#N/A,#N/A,FALSE,"Balance Sheets";#N/A,#N/A,FALSE,"96 Conservative";#N/A,#N/A,FALSE,"96 Possible"}</definedName>
    <definedName name="Country" localSheetId="23" hidden="1">{#N/A,#N/A,FALSE,"Balance Sheets";#N/A,#N/A,FALSE,"96 Conservative";#N/A,#N/A,FALSE,"96 Possible"}</definedName>
    <definedName name="Country" localSheetId="24" hidden="1">{#N/A,#N/A,FALSE,"Balance Sheets";#N/A,#N/A,FALSE,"96 Conservative";#N/A,#N/A,FALSE,"96 Possible"}</definedName>
    <definedName name="Country" hidden="1">{#N/A,#N/A,FALSE,"Balance Sheets";#N/A,#N/A,FALSE,"96 Conservative";#N/A,#N/A,FALSE,"96 Possible"}</definedName>
    <definedName name="crsr" localSheetId="4" hidden="1">[16]analysis!#REF!</definedName>
    <definedName name="crsr" localSheetId="7" hidden="1">[16]analysis!#REF!</definedName>
    <definedName name="crsr" localSheetId="10" hidden="1">[16]analysis!#REF!</definedName>
    <definedName name="crsr" localSheetId="19" hidden="1">[16]analysis!#REF!</definedName>
    <definedName name="crsr" localSheetId="5" hidden="1">[16]analysis!#REF!</definedName>
    <definedName name="crsr" localSheetId="11" hidden="1">[16]analysis!#REF!</definedName>
    <definedName name="crsr" localSheetId="8" hidden="1">[16]analysis!#REF!</definedName>
    <definedName name="crsr" localSheetId="20" hidden="1">[16]analysis!#REF!</definedName>
    <definedName name="crsr" localSheetId="21" hidden="1">[16]analysis!#REF!</definedName>
    <definedName name="crsr" localSheetId="22" hidden="1">[16]analysis!#REF!</definedName>
    <definedName name="crsr" localSheetId="3" hidden="1">[16]analysis!#REF!</definedName>
    <definedName name="crsr" localSheetId="18" hidden="1">[16]analysis!#REF!</definedName>
    <definedName name="crsr" localSheetId="9" hidden="1">[16]analysis!#REF!</definedName>
    <definedName name="crsr" localSheetId="6" hidden="1">[16]analysis!#REF!</definedName>
    <definedName name="crsr" localSheetId="23" hidden="1">[16]analysis!#REF!</definedName>
    <definedName name="crsr" localSheetId="24" hidden="1">[16]analysis!#REF!</definedName>
    <definedName name="crsr" hidden="1">[16]analysis!#REF!</definedName>
    <definedName name="crsr1" localSheetId="4" hidden="1">[16]analysis!#REF!</definedName>
    <definedName name="crsr1" localSheetId="7" hidden="1">[16]analysis!#REF!</definedName>
    <definedName name="crsr1" localSheetId="10" hidden="1">[16]analysis!#REF!</definedName>
    <definedName name="crsr1" localSheetId="19" hidden="1">[16]analysis!#REF!</definedName>
    <definedName name="crsr1" localSheetId="5" hidden="1">[16]analysis!#REF!</definedName>
    <definedName name="crsr1" localSheetId="11" hidden="1">[16]analysis!#REF!</definedName>
    <definedName name="crsr1" localSheetId="8" hidden="1">[16]analysis!#REF!</definedName>
    <definedName name="crsr1" localSheetId="20" hidden="1">[16]analysis!#REF!</definedName>
    <definedName name="crsr1" localSheetId="21" hidden="1">[16]analysis!#REF!</definedName>
    <definedName name="crsr1" localSheetId="22" hidden="1">[16]analysis!#REF!</definedName>
    <definedName name="crsr1" localSheetId="3" hidden="1">[16]analysis!#REF!</definedName>
    <definedName name="crsr1" localSheetId="18" hidden="1">[16]analysis!#REF!</definedName>
    <definedName name="crsr1" localSheetId="9" hidden="1">[16]analysis!#REF!</definedName>
    <definedName name="crsr1" localSheetId="6" hidden="1">[16]analysis!#REF!</definedName>
    <definedName name="crsr1" localSheetId="23" hidden="1">[16]analysis!#REF!</definedName>
    <definedName name="crsr1" localSheetId="24" hidden="1">[16]analysis!#REF!</definedName>
    <definedName name="crsr1" hidden="1">[16]analysis!#REF!</definedName>
    <definedName name="crsr2" localSheetId="4" hidden="1">[16]analysis!#REF!</definedName>
    <definedName name="crsr2" localSheetId="7" hidden="1">[16]analysis!#REF!</definedName>
    <definedName name="crsr2" localSheetId="10" hidden="1">[16]analysis!#REF!</definedName>
    <definedName name="crsr2" localSheetId="19" hidden="1">[16]analysis!#REF!</definedName>
    <definedName name="crsr2" localSheetId="5" hidden="1">[16]analysis!#REF!</definedName>
    <definedName name="crsr2" localSheetId="11" hidden="1">[16]analysis!#REF!</definedName>
    <definedName name="crsr2" localSheetId="8" hidden="1">[16]analysis!#REF!</definedName>
    <definedName name="crsr2" localSheetId="20" hidden="1">[16]analysis!#REF!</definedName>
    <definedName name="crsr2" localSheetId="21" hidden="1">[16]analysis!#REF!</definedName>
    <definedName name="crsr2" localSheetId="22" hidden="1">[16]analysis!#REF!</definedName>
    <definedName name="crsr2" localSheetId="3" hidden="1">[16]analysis!#REF!</definedName>
    <definedName name="crsr2" localSheetId="18" hidden="1">[16]analysis!#REF!</definedName>
    <definedName name="crsr2" localSheetId="9" hidden="1">[16]analysis!#REF!</definedName>
    <definedName name="crsr2" localSheetId="6" hidden="1">[16]analysis!#REF!</definedName>
    <definedName name="crsr2" localSheetId="23" hidden="1">[16]analysis!#REF!</definedName>
    <definedName name="crsr2" localSheetId="24" hidden="1">[16]analysis!#REF!</definedName>
    <definedName name="crsr2" hidden="1">[16]analysis!#REF!</definedName>
    <definedName name="crsr3" localSheetId="4" hidden="1">[16]analysis!#REF!</definedName>
    <definedName name="crsr3" localSheetId="7" hidden="1">[16]analysis!#REF!</definedName>
    <definedName name="crsr3" localSheetId="10" hidden="1">[16]analysis!#REF!</definedName>
    <definedName name="crsr3" localSheetId="19" hidden="1">[16]analysis!#REF!</definedName>
    <definedName name="crsr3" localSheetId="5" hidden="1">[16]analysis!#REF!</definedName>
    <definedName name="crsr3" localSheetId="11" hidden="1">[16]analysis!#REF!</definedName>
    <definedName name="crsr3" localSheetId="8" hidden="1">[16]analysis!#REF!</definedName>
    <definedName name="crsr3" localSheetId="20" hidden="1">[16]analysis!#REF!</definedName>
    <definedName name="crsr3" localSheetId="21" hidden="1">[16]analysis!#REF!</definedName>
    <definedName name="crsr3" localSheetId="22" hidden="1">[16]analysis!#REF!</definedName>
    <definedName name="crsr3" localSheetId="3" hidden="1">[16]analysis!#REF!</definedName>
    <definedName name="crsr3" localSheetId="18" hidden="1">[16]analysis!#REF!</definedName>
    <definedName name="crsr3" localSheetId="9" hidden="1">[16]analysis!#REF!</definedName>
    <definedName name="crsr3" localSheetId="6" hidden="1">[16]analysis!#REF!</definedName>
    <definedName name="crsr3" localSheetId="23" hidden="1">[16]analysis!#REF!</definedName>
    <definedName name="crsr3" localSheetId="24" hidden="1">[16]analysis!#REF!</definedName>
    <definedName name="crsr3" hidden="1">[16]analysis!#REF!</definedName>
    <definedName name="CSDCSDSAS" localSheetId="4" hidden="1">#REF!</definedName>
    <definedName name="CSDCSDSAS" localSheetId="7" hidden="1">#REF!</definedName>
    <definedName name="CSDCSDSAS" localSheetId="10" hidden="1">#REF!</definedName>
    <definedName name="CSDCSDSAS" localSheetId="13" hidden="1">#REF!</definedName>
    <definedName name="CSDCSDSAS" localSheetId="19" hidden="1">#REF!</definedName>
    <definedName name="CSDCSDSAS" localSheetId="5" hidden="1">#REF!</definedName>
    <definedName name="CSDCSDSAS" localSheetId="11" hidden="1">#REF!</definedName>
    <definedName name="CSDCSDSAS" localSheetId="8" hidden="1">#REF!</definedName>
    <definedName name="CSDCSDSAS" localSheetId="14" hidden="1">#REF!</definedName>
    <definedName name="CSDCSDSAS" localSheetId="20" hidden="1">#REF!</definedName>
    <definedName name="CSDCSDSAS" localSheetId="21" hidden="1">#REF!</definedName>
    <definedName name="CSDCSDSAS" localSheetId="22" hidden="1">#REF!</definedName>
    <definedName name="CSDCSDSAS" localSheetId="3" hidden="1">#REF!</definedName>
    <definedName name="CSDCSDSAS" localSheetId="12" hidden="1">#REF!</definedName>
    <definedName name="CSDCSDSAS" localSheetId="18" hidden="1">#REF!</definedName>
    <definedName name="CSDCSDSAS" localSheetId="9" hidden="1">#REF!</definedName>
    <definedName name="CSDCSDSAS" localSheetId="6" hidden="1">#REF!</definedName>
    <definedName name="CSDCSDSAS" localSheetId="23" hidden="1">#REF!</definedName>
    <definedName name="CSDCSDSAS" localSheetId="24" hidden="1">#REF!</definedName>
    <definedName name="CSDCSDSAS" hidden="1">#REF!</definedName>
    <definedName name="Currency" hidden="1">OFFSET([20]TMasterCurrency!$B$2,0,0,COUNTA([20]TMasterCurrency!$B$1:$B$65536)-1,1)</definedName>
    <definedName name="CV" hidden="1">#NAME?</definedName>
    <definedName name="CVC" localSheetId="4" hidden="1">[21]analysis!#REF!</definedName>
    <definedName name="CVC" localSheetId="7" hidden="1">[21]analysis!#REF!</definedName>
    <definedName name="CVC" localSheetId="10" hidden="1">[21]analysis!#REF!</definedName>
    <definedName name="CVC" localSheetId="13" hidden="1">[21]analysis!#REF!</definedName>
    <definedName name="CVC" localSheetId="19" hidden="1">[21]analysis!#REF!</definedName>
    <definedName name="CVC" localSheetId="5" hidden="1">[21]analysis!#REF!</definedName>
    <definedName name="CVC" localSheetId="11" hidden="1">[21]analysis!#REF!</definedName>
    <definedName name="CVC" localSheetId="8" hidden="1">[21]analysis!#REF!</definedName>
    <definedName name="CVC" localSheetId="14" hidden="1">[21]analysis!#REF!</definedName>
    <definedName name="CVC" localSheetId="20" hidden="1">[21]analysis!#REF!</definedName>
    <definedName name="CVC" localSheetId="21" hidden="1">[21]analysis!#REF!</definedName>
    <definedName name="CVC" localSheetId="22" hidden="1">[21]analysis!#REF!</definedName>
    <definedName name="CVC" localSheetId="3" hidden="1">[21]analysis!#REF!</definedName>
    <definedName name="CVC" localSheetId="12" hidden="1">[21]analysis!#REF!</definedName>
    <definedName name="CVC" localSheetId="18" hidden="1">[21]analysis!#REF!</definedName>
    <definedName name="CVC" localSheetId="9" hidden="1">[21]analysis!#REF!</definedName>
    <definedName name="CVC" localSheetId="6" hidden="1">[21]analysis!#REF!</definedName>
    <definedName name="CVC" localSheetId="23" hidden="1">[21]analysis!#REF!</definedName>
    <definedName name="CVC" localSheetId="24" hidden="1">[21]analysis!#REF!</definedName>
    <definedName name="CVC" hidden="1">[21]analysis!#REF!</definedName>
    <definedName name="d" localSheetId="4" hidden="1">{#N/A,#N/A,FALSE,"VARIATIONS";#N/A,#N/A,FALSE,"BUDGET";#N/A,#N/A,FALSE,"CIVIL QNTY VAR";#N/A,#N/A,FALSE,"SUMMARY";#N/A,#N/A,FALSE,"MATERIAL VAR"}</definedName>
    <definedName name="d" localSheetId="7" hidden="1">{#N/A,#N/A,FALSE,"VARIATIONS";#N/A,#N/A,FALSE,"BUDGET";#N/A,#N/A,FALSE,"CIVIL QNTY VAR";#N/A,#N/A,FALSE,"SUMMARY";#N/A,#N/A,FALSE,"MATERIAL VAR"}</definedName>
    <definedName name="d" localSheetId="10" hidden="1">{#N/A,#N/A,FALSE,"VARIATIONS";#N/A,#N/A,FALSE,"BUDGET";#N/A,#N/A,FALSE,"CIVIL QNTY VAR";#N/A,#N/A,FALSE,"SUMMARY";#N/A,#N/A,FALSE,"MATERIAL VAR"}</definedName>
    <definedName name="d" localSheetId="13" hidden="1">{#N/A,#N/A,FALSE,"VARIATIONS";#N/A,#N/A,FALSE,"BUDGET";#N/A,#N/A,FALSE,"CIVIL QNTY VAR";#N/A,#N/A,FALSE,"SUMMARY";#N/A,#N/A,FALSE,"MATERIAL VAR"}</definedName>
    <definedName name="d" localSheetId="5" hidden="1">{#N/A,#N/A,FALSE,"VARIATIONS";#N/A,#N/A,FALSE,"BUDGET";#N/A,#N/A,FALSE,"CIVIL QNTY VAR";#N/A,#N/A,FALSE,"SUMMARY";#N/A,#N/A,FALSE,"MATERIAL VAR"}</definedName>
    <definedName name="d" localSheetId="11" hidden="1">{#N/A,#N/A,FALSE,"VARIATIONS";#N/A,#N/A,FALSE,"BUDGET";#N/A,#N/A,FALSE,"CIVIL QNTY VAR";#N/A,#N/A,FALSE,"SUMMARY";#N/A,#N/A,FALSE,"MATERIAL VAR"}</definedName>
    <definedName name="d" localSheetId="8" hidden="1">{#N/A,#N/A,FALSE,"VARIATIONS";#N/A,#N/A,FALSE,"BUDGET";#N/A,#N/A,FALSE,"CIVIL QNTY VAR";#N/A,#N/A,FALSE,"SUMMARY";#N/A,#N/A,FALSE,"MATERIAL VAR"}</definedName>
    <definedName name="d" localSheetId="14" hidden="1">{#N/A,#N/A,FALSE,"VARIATIONS";#N/A,#N/A,FALSE,"BUDGET";#N/A,#N/A,FALSE,"CIVIL QNTY VAR";#N/A,#N/A,FALSE,"SUMMARY";#N/A,#N/A,FALSE,"MATERIAL VAR"}</definedName>
    <definedName name="d" localSheetId="21" hidden="1">{#N/A,#N/A,FALSE,"VARIATIONS";#N/A,#N/A,FALSE,"BUDGET";#N/A,#N/A,FALSE,"CIVIL QNTY VAR";#N/A,#N/A,FALSE,"SUMMARY";#N/A,#N/A,FALSE,"MATERIAL VAR"}</definedName>
    <definedName name="d" localSheetId="22" hidden="1">{#N/A,#N/A,FALSE,"VARIATIONS";#N/A,#N/A,FALSE,"BUDGET";#N/A,#N/A,FALSE,"CIVIL QNTY VAR";#N/A,#N/A,FALSE,"SUMMARY";#N/A,#N/A,FALSE,"MATERIAL VAR"}</definedName>
    <definedName name="d" localSheetId="3" hidden="1">{#N/A,#N/A,FALSE,"VARIATIONS";#N/A,#N/A,FALSE,"BUDGET";#N/A,#N/A,FALSE,"CIVIL QNTY VAR";#N/A,#N/A,FALSE,"SUMMARY";#N/A,#N/A,FALSE,"MATERIAL VAR"}</definedName>
    <definedName name="d" localSheetId="12" hidden="1">{#N/A,#N/A,FALSE,"VARIATIONS";#N/A,#N/A,FALSE,"BUDGET";#N/A,#N/A,FALSE,"CIVIL QNTY VAR";#N/A,#N/A,FALSE,"SUMMARY";#N/A,#N/A,FALSE,"MATERIAL VAR"}</definedName>
    <definedName name="d" localSheetId="9" hidden="1">{#N/A,#N/A,FALSE,"VARIATIONS";#N/A,#N/A,FALSE,"BUDGET";#N/A,#N/A,FALSE,"CIVIL QNTY VAR";#N/A,#N/A,FALSE,"SUMMARY";#N/A,#N/A,FALSE,"MATERIAL VAR"}</definedName>
    <definedName name="d" localSheetId="6" hidden="1">{#N/A,#N/A,FALSE,"VARIATIONS";#N/A,#N/A,FALSE,"BUDGET";#N/A,#N/A,FALSE,"CIVIL QNTY VAR";#N/A,#N/A,FALSE,"SUMMARY";#N/A,#N/A,FALSE,"MATERIAL VAR"}</definedName>
    <definedName name="d" localSheetId="23" hidden="1">{#N/A,#N/A,FALSE,"VARIATIONS";#N/A,#N/A,FALSE,"BUDGET";#N/A,#N/A,FALSE,"CIVIL QNTY VAR";#N/A,#N/A,FALSE,"SUMMARY";#N/A,#N/A,FALSE,"MATERIAL VAR"}</definedName>
    <definedName name="d" localSheetId="24" hidden="1">{#N/A,#N/A,FALSE,"VARIATIONS";#N/A,#N/A,FALSE,"BUDGET";#N/A,#N/A,FALSE,"CIVIL QNTY VAR";#N/A,#N/A,FALSE,"SUMMARY";#N/A,#N/A,FALSE,"MATERIAL VAR"}</definedName>
    <definedName name="d" hidden="1">{#N/A,#N/A,FALSE,"VARIATIONS";#N/A,#N/A,FALSE,"BUDGET";#N/A,#N/A,FALSE,"CIVIL QNTY VAR";#N/A,#N/A,FALSE,"SUMMARY";#N/A,#N/A,FALSE,"MATERIAL VAR"}</definedName>
    <definedName name="D.DCF1" localSheetId="4" hidden="1">[22]DCF!#REF!</definedName>
    <definedName name="D.DCF1" localSheetId="7" hidden="1">[22]DCF!#REF!</definedName>
    <definedName name="D.DCF1" localSheetId="10" hidden="1">[22]DCF!#REF!</definedName>
    <definedName name="D.DCF1" localSheetId="19" hidden="1">[22]DCF!#REF!</definedName>
    <definedName name="D.DCF1" localSheetId="5" hidden="1">[22]DCF!#REF!</definedName>
    <definedName name="D.DCF1" localSheetId="11" hidden="1">[22]DCF!#REF!</definedName>
    <definedName name="D.DCF1" localSheetId="8" hidden="1">[22]DCF!#REF!</definedName>
    <definedName name="D.DCF1" localSheetId="20" hidden="1">[22]DCF!#REF!</definedName>
    <definedName name="D.DCF1" localSheetId="21" hidden="1">[22]DCF!#REF!</definedName>
    <definedName name="D.DCF1" localSheetId="22" hidden="1">[22]DCF!#REF!</definedName>
    <definedName name="D.DCF1" localSheetId="3" hidden="1">[22]DCF!#REF!</definedName>
    <definedName name="D.DCF1" localSheetId="18" hidden="1">[22]DCF!#REF!</definedName>
    <definedName name="D.DCF1" localSheetId="9" hidden="1">[22]DCF!#REF!</definedName>
    <definedName name="D.DCF1" localSheetId="6" hidden="1">[22]DCF!#REF!</definedName>
    <definedName name="D.DCF1" localSheetId="23" hidden="1">[22]DCF!#REF!</definedName>
    <definedName name="D.DCF1" localSheetId="24" hidden="1">[22]DCF!#REF!</definedName>
    <definedName name="D.DCF1" hidden="1">[22]DCF!#REF!</definedName>
    <definedName name="D.DCF2" localSheetId="4" hidden="1">[22]DCF!#REF!</definedName>
    <definedName name="D.DCF2" localSheetId="7" hidden="1">[22]DCF!#REF!</definedName>
    <definedName name="D.DCF2" localSheetId="10" hidden="1">[22]DCF!#REF!</definedName>
    <definedName name="D.DCF2" localSheetId="19" hidden="1">[22]DCF!#REF!</definedName>
    <definedName name="D.DCF2" localSheetId="5" hidden="1">[22]DCF!#REF!</definedName>
    <definedName name="D.DCF2" localSheetId="11" hidden="1">[22]DCF!#REF!</definedName>
    <definedName name="D.DCF2" localSheetId="8" hidden="1">[22]DCF!#REF!</definedName>
    <definedName name="D.DCF2" localSheetId="20" hidden="1">[22]DCF!#REF!</definedName>
    <definedName name="D.DCF2" localSheetId="21" hidden="1">[22]DCF!#REF!</definedName>
    <definedName name="D.DCF2" localSheetId="22" hidden="1">[22]DCF!#REF!</definedName>
    <definedName name="D.DCF2" localSheetId="3" hidden="1">[22]DCF!#REF!</definedName>
    <definedName name="D.DCF2" localSheetId="18" hidden="1">[22]DCF!#REF!</definedName>
    <definedName name="D.DCF2" localSheetId="9" hidden="1">[22]DCF!#REF!</definedName>
    <definedName name="D.DCF2" localSheetId="6" hidden="1">[22]DCF!#REF!</definedName>
    <definedName name="D.DCF2" localSheetId="23" hidden="1">[22]DCF!#REF!</definedName>
    <definedName name="D.DCF2" localSheetId="24" hidden="1">[22]DCF!#REF!</definedName>
    <definedName name="D.DCF2" hidden="1">[22]DCF!#REF!</definedName>
    <definedName name="D.DCF3" localSheetId="4" hidden="1">[22]DCF!#REF!</definedName>
    <definedName name="D.DCF3" localSheetId="7" hidden="1">[22]DCF!#REF!</definedName>
    <definedName name="D.DCF3" localSheetId="10" hidden="1">[22]DCF!#REF!</definedName>
    <definedName name="D.DCF3" localSheetId="19" hidden="1">[22]DCF!#REF!</definedName>
    <definedName name="D.DCF3" localSheetId="5" hidden="1">[22]DCF!#REF!</definedName>
    <definedName name="D.DCF3" localSheetId="11" hidden="1">[22]DCF!#REF!</definedName>
    <definedName name="D.DCF3" localSheetId="8" hidden="1">[22]DCF!#REF!</definedName>
    <definedName name="D.DCF3" localSheetId="20" hidden="1">[22]DCF!#REF!</definedName>
    <definedName name="D.DCF3" localSheetId="21" hidden="1">[22]DCF!#REF!</definedName>
    <definedName name="D.DCF3" localSheetId="22" hidden="1">[22]DCF!#REF!</definedName>
    <definedName name="D.DCF3" localSheetId="3" hidden="1">[22]DCF!#REF!</definedName>
    <definedName name="D.DCF3" localSheetId="18" hidden="1">[22]DCF!#REF!</definedName>
    <definedName name="D.DCF3" localSheetId="9" hidden="1">[22]DCF!#REF!</definedName>
    <definedName name="D.DCF3" localSheetId="6" hidden="1">[22]DCF!#REF!</definedName>
    <definedName name="D.DCF3" localSheetId="23" hidden="1">[22]DCF!#REF!</definedName>
    <definedName name="D.DCF3" localSheetId="24" hidden="1">[22]DCF!#REF!</definedName>
    <definedName name="D.DCF3" hidden="1">[22]DCF!#REF!</definedName>
    <definedName name="D.DCF4" localSheetId="4" hidden="1">[22]DCF!#REF!</definedName>
    <definedName name="D.DCF4" localSheetId="7" hidden="1">[22]DCF!#REF!</definedName>
    <definedName name="D.DCF4" localSheetId="10" hidden="1">[22]DCF!#REF!</definedName>
    <definedName name="D.DCF4" localSheetId="19" hidden="1">[22]DCF!#REF!</definedName>
    <definedName name="D.DCF4" localSheetId="5" hidden="1">[22]DCF!#REF!</definedName>
    <definedName name="D.DCF4" localSheetId="11" hidden="1">[22]DCF!#REF!</definedName>
    <definedName name="D.DCF4" localSheetId="8" hidden="1">[22]DCF!#REF!</definedName>
    <definedName name="D.DCF4" localSheetId="20" hidden="1">[22]DCF!#REF!</definedName>
    <definedName name="D.DCF4" localSheetId="21" hidden="1">[22]DCF!#REF!</definedName>
    <definedName name="D.DCF4" localSheetId="22" hidden="1">[22]DCF!#REF!</definedName>
    <definedName name="D.DCF4" localSheetId="3" hidden="1">[22]DCF!#REF!</definedName>
    <definedName name="D.DCF4" localSheetId="18" hidden="1">[22]DCF!#REF!</definedName>
    <definedName name="D.DCF4" localSheetId="9" hidden="1">[22]DCF!#REF!</definedName>
    <definedName name="D.DCF4" localSheetId="6" hidden="1">[22]DCF!#REF!</definedName>
    <definedName name="D.DCF4" localSheetId="23" hidden="1">[22]DCF!#REF!</definedName>
    <definedName name="D.DCF4" localSheetId="24" hidden="1">[22]DCF!#REF!</definedName>
    <definedName name="D.DCF4" hidden="1">[22]DCF!#REF!</definedName>
    <definedName name="D.DCF5" localSheetId="4" hidden="1">[22]DCF!#REF!</definedName>
    <definedName name="D.DCF5" localSheetId="7" hidden="1">[22]DCF!#REF!</definedName>
    <definedName name="D.DCF5" localSheetId="10" hidden="1">[22]DCF!#REF!</definedName>
    <definedName name="D.DCF5" localSheetId="19" hidden="1">[22]DCF!#REF!</definedName>
    <definedName name="D.DCF5" localSheetId="5" hidden="1">[22]DCF!#REF!</definedName>
    <definedName name="D.DCF5" localSheetId="11" hidden="1">[22]DCF!#REF!</definedName>
    <definedName name="D.DCF5" localSheetId="8" hidden="1">[22]DCF!#REF!</definedName>
    <definedName name="D.DCF5" localSheetId="20" hidden="1">[22]DCF!#REF!</definedName>
    <definedName name="D.DCF5" localSheetId="21" hidden="1">[22]DCF!#REF!</definedName>
    <definedName name="D.DCF5" localSheetId="22" hidden="1">[22]DCF!#REF!</definedName>
    <definedName name="D.DCF5" localSheetId="3" hidden="1">[22]DCF!#REF!</definedName>
    <definedName name="D.DCF5" localSheetId="18" hidden="1">[22]DCF!#REF!</definedName>
    <definedName name="D.DCF5" localSheetId="9" hidden="1">[22]DCF!#REF!</definedName>
    <definedName name="D.DCF5" localSheetId="6" hidden="1">[22]DCF!#REF!</definedName>
    <definedName name="D.DCF5" localSheetId="23" hidden="1">[22]DCF!#REF!</definedName>
    <definedName name="D.DCF5" localSheetId="24" hidden="1">[22]DCF!#REF!</definedName>
    <definedName name="D.DCF5" hidden="1">[22]DCF!#REF!</definedName>
    <definedName name="D.DCF6" localSheetId="4" hidden="1">[22]DCF!#REF!</definedName>
    <definedName name="D.DCF6" localSheetId="7" hidden="1">[22]DCF!#REF!</definedName>
    <definedName name="D.DCF6" localSheetId="10" hidden="1">[22]DCF!#REF!</definedName>
    <definedName name="D.DCF6" localSheetId="19" hidden="1">[22]DCF!#REF!</definedName>
    <definedName name="D.DCF6" localSheetId="5" hidden="1">[22]DCF!#REF!</definedName>
    <definedName name="D.DCF6" localSheetId="11" hidden="1">[22]DCF!#REF!</definedName>
    <definedName name="D.DCF6" localSheetId="8" hidden="1">[22]DCF!#REF!</definedName>
    <definedName name="D.DCF6" localSheetId="20" hidden="1">[22]DCF!#REF!</definedName>
    <definedName name="D.DCF6" localSheetId="21" hidden="1">[22]DCF!#REF!</definedName>
    <definedName name="D.DCF6" localSheetId="22" hidden="1">[22]DCF!#REF!</definedName>
    <definedName name="D.DCF6" localSheetId="3" hidden="1">[22]DCF!#REF!</definedName>
    <definedName name="D.DCF6" localSheetId="18" hidden="1">[22]DCF!#REF!</definedName>
    <definedName name="D.DCF6" localSheetId="9" hidden="1">[22]DCF!#REF!</definedName>
    <definedName name="D.DCF6" localSheetId="6" hidden="1">[22]DCF!#REF!</definedName>
    <definedName name="D.DCF6" localSheetId="23" hidden="1">[22]DCF!#REF!</definedName>
    <definedName name="D.DCF6" localSheetId="24" hidden="1">[22]DCF!#REF!</definedName>
    <definedName name="D.DCF6" hidden="1">[22]DCF!#REF!</definedName>
    <definedName name="D.DCF7" localSheetId="4" hidden="1">[22]DCF!#REF!</definedName>
    <definedName name="D.DCF7" localSheetId="7" hidden="1">[22]DCF!#REF!</definedName>
    <definedName name="D.DCF7" localSheetId="10" hidden="1">[22]DCF!#REF!</definedName>
    <definedName name="D.DCF7" localSheetId="19" hidden="1">[22]DCF!#REF!</definedName>
    <definedName name="D.DCF7" localSheetId="5" hidden="1">[22]DCF!#REF!</definedName>
    <definedName name="D.DCF7" localSheetId="11" hidden="1">[22]DCF!#REF!</definedName>
    <definedName name="D.DCF7" localSheetId="8" hidden="1">[22]DCF!#REF!</definedName>
    <definedName name="D.DCF7" localSheetId="20" hidden="1">[22]DCF!#REF!</definedName>
    <definedName name="D.DCF7" localSheetId="21" hidden="1">[22]DCF!#REF!</definedName>
    <definedName name="D.DCF7" localSheetId="22" hidden="1">[22]DCF!#REF!</definedName>
    <definedName name="D.DCF7" localSheetId="3" hidden="1">[22]DCF!#REF!</definedName>
    <definedName name="D.DCF7" localSheetId="18" hidden="1">[22]DCF!#REF!</definedName>
    <definedName name="D.DCF7" localSheetId="9" hidden="1">[22]DCF!#REF!</definedName>
    <definedName name="D.DCF7" localSheetId="6" hidden="1">[22]DCF!#REF!</definedName>
    <definedName name="D.DCF7" localSheetId="23" hidden="1">[22]DCF!#REF!</definedName>
    <definedName name="D.DCF7" localSheetId="24" hidden="1">[22]DCF!#REF!</definedName>
    <definedName name="D.DCF7" hidden="1">[22]DCF!#REF!</definedName>
    <definedName name="D.DCF8" localSheetId="4" hidden="1">[22]DCF!#REF!</definedName>
    <definedName name="D.DCF8" localSheetId="7" hidden="1">[22]DCF!#REF!</definedName>
    <definedName name="D.DCF8" localSheetId="10" hidden="1">[22]DCF!#REF!</definedName>
    <definedName name="D.DCF8" localSheetId="19" hidden="1">[22]DCF!#REF!</definedName>
    <definedName name="D.DCF8" localSheetId="5" hidden="1">[22]DCF!#REF!</definedName>
    <definedName name="D.DCF8" localSheetId="11" hidden="1">[22]DCF!#REF!</definedName>
    <definedName name="D.DCF8" localSheetId="8" hidden="1">[22]DCF!#REF!</definedName>
    <definedName name="D.DCF8" localSheetId="20" hidden="1">[22]DCF!#REF!</definedName>
    <definedName name="D.DCF8" localSheetId="21" hidden="1">[22]DCF!#REF!</definedName>
    <definedName name="D.DCF8" localSheetId="22" hidden="1">[22]DCF!#REF!</definedName>
    <definedName name="D.DCF8" localSheetId="3" hidden="1">[22]DCF!#REF!</definedName>
    <definedName name="D.DCF8" localSheetId="18" hidden="1">[22]DCF!#REF!</definedName>
    <definedName name="D.DCF8" localSheetId="9" hidden="1">[22]DCF!#REF!</definedName>
    <definedName name="D.DCF8" localSheetId="6" hidden="1">[22]DCF!#REF!</definedName>
    <definedName name="D.DCF8" localSheetId="23" hidden="1">[22]DCF!#REF!</definedName>
    <definedName name="D.DCF8" localSheetId="24" hidden="1">[22]DCF!#REF!</definedName>
    <definedName name="D.DCF8" hidden="1">[22]DCF!#REF!</definedName>
    <definedName name="da" localSheetId="4" hidden="1">#REF!</definedName>
    <definedName name="da" localSheetId="7" hidden="1">#REF!</definedName>
    <definedName name="da" localSheetId="10" hidden="1">#REF!</definedName>
    <definedName name="da" localSheetId="13" hidden="1">#REF!</definedName>
    <definedName name="da" localSheetId="19" hidden="1">#REF!</definedName>
    <definedName name="da" localSheetId="5" hidden="1">#REF!</definedName>
    <definedName name="da" localSheetId="11" hidden="1">#REF!</definedName>
    <definedName name="da" localSheetId="8" hidden="1">#REF!</definedName>
    <definedName name="da" localSheetId="14" hidden="1">#REF!</definedName>
    <definedName name="da" localSheetId="20" hidden="1">#REF!</definedName>
    <definedName name="da" localSheetId="21" hidden="1">#REF!</definedName>
    <definedName name="da" localSheetId="22" hidden="1">#REF!</definedName>
    <definedName name="da" localSheetId="3" hidden="1">#REF!</definedName>
    <definedName name="da" localSheetId="12" hidden="1">#REF!</definedName>
    <definedName name="da" localSheetId="18" hidden="1">#REF!</definedName>
    <definedName name="da" localSheetId="9" hidden="1">#REF!</definedName>
    <definedName name="da" localSheetId="6" hidden="1">#REF!</definedName>
    <definedName name="da" localSheetId="23" hidden="1">#REF!</definedName>
    <definedName name="da" localSheetId="24" hidden="1">#REF!</definedName>
    <definedName name="da" hidden="1">#REF!</definedName>
    <definedName name="DateRangeCompMain" hidden="1">[17]Sheet1!$F$1:$F$65536</definedName>
    <definedName name="DCI" localSheetId="4" hidden="1">{#N/A,#N/A,TRUE,"Front";#N/A,#N/A,TRUE,"Simple Letter";#N/A,#N/A,TRUE,"Inside";#N/A,#N/A,TRUE,"Contents";#N/A,#N/A,TRUE,"Basis";#N/A,#N/A,TRUE,"Inclusions";#N/A,#N/A,TRUE,"Exclusions";#N/A,#N/A,TRUE,"Areas";#N/A,#N/A,TRUE,"Summary";#N/A,#N/A,TRUE,"Detail"}</definedName>
    <definedName name="DCI" localSheetId="7" hidden="1">{#N/A,#N/A,TRUE,"Front";#N/A,#N/A,TRUE,"Simple Letter";#N/A,#N/A,TRUE,"Inside";#N/A,#N/A,TRUE,"Contents";#N/A,#N/A,TRUE,"Basis";#N/A,#N/A,TRUE,"Inclusions";#N/A,#N/A,TRUE,"Exclusions";#N/A,#N/A,TRUE,"Areas";#N/A,#N/A,TRUE,"Summary";#N/A,#N/A,TRUE,"Detail"}</definedName>
    <definedName name="DCI" localSheetId="10" hidden="1">{#N/A,#N/A,TRUE,"Front";#N/A,#N/A,TRUE,"Simple Letter";#N/A,#N/A,TRUE,"Inside";#N/A,#N/A,TRUE,"Contents";#N/A,#N/A,TRUE,"Basis";#N/A,#N/A,TRUE,"Inclusions";#N/A,#N/A,TRUE,"Exclusions";#N/A,#N/A,TRUE,"Areas";#N/A,#N/A,TRUE,"Summary";#N/A,#N/A,TRUE,"Detail"}</definedName>
    <definedName name="DCI" localSheetId="13" hidden="1">{#N/A,#N/A,TRUE,"Front";#N/A,#N/A,TRUE,"Simple Letter";#N/A,#N/A,TRUE,"Inside";#N/A,#N/A,TRUE,"Contents";#N/A,#N/A,TRUE,"Basis";#N/A,#N/A,TRUE,"Inclusions";#N/A,#N/A,TRUE,"Exclusions";#N/A,#N/A,TRUE,"Areas";#N/A,#N/A,TRUE,"Summary";#N/A,#N/A,TRUE,"Detail"}</definedName>
    <definedName name="DCI" localSheetId="5" hidden="1">{#N/A,#N/A,TRUE,"Front";#N/A,#N/A,TRUE,"Simple Letter";#N/A,#N/A,TRUE,"Inside";#N/A,#N/A,TRUE,"Contents";#N/A,#N/A,TRUE,"Basis";#N/A,#N/A,TRUE,"Inclusions";#N/A,#N/A,TRUE,"Exclusions";#N/A,#N/A,TRUE,"Areas";#N/A,#N/A,TRUE,"Summary";#N/A,#N/A,TRUE,"Detail"}</definedName>
    <definedName name="DCI" localSheetId="11" hidden="1">{#N/A,#N/A,TRUE,"Front";#N/A,#N/A,TRUE,"Simple Letter";#N/A,#N/A,TRUE,"Inside";#N/A,#N/A,TRUE,"Contents";#N/A,#N/A,TRUE,"Basis";#N/A,#N/A,TRUE,"Inclusions";#N/A,#N/A,TRUE,"Exclusions";#N/A,#N/A,TRUE,"Areas";#N/A,#N/A,TRUE,"Summary";#N/A,#N/A,TRUE,"Detail"}</definedName>
    <definedName name="DCI" localSheetId="8" hidden="1">{#N/A,#N/A,TRUE,"Front";#N/A,#N/A,TRUE,"Simple Letter";#N/A,#N/A,TRUE,"Inside";#N/A,#N/A,TRUE,"Contents";#N/A,#N/A,TRUE,"Basis";#N/A,#N/A,TRUE,"Inclusions";#N/A,#N/A,TRUE,"Exclusions";#N/A,#N/A,TRUE,"Areas";#N/A,#N/A,TRUE,"Summary";#N/A,#N/A,TRUE,"Detail"}</definedName>
    <definedName name="DCI" localSheetId="14" hidden="1">{#N/A,#N/A,TRUE,"Front";#N/A,#N/A,TRUE,"Simple Letter";#N/A,#N/A,TRUE,"Inside";#N/A,#N/A,TRUE,"Contents";#N/A,#N/A,TRUE,"Basis";#N/A,#N/A,TRUE,"Inclusions";#N/A,#N/A,TRUE,"Exclusions";#N/A,#N/A,TRUE,"Areas";#N/A,#N/A,TRUE,"Summary";#N/A,#N/A,TRUE,"Detail"}</definedName>
    <definedName name="DCI" localSheetId="21" hidden="1">{#N/A,#N/A,TRUE,"Front";#N/A,#N/A,TRUE,"Simple Letter";#N/A,#N/A,TRUE,"Inside";#N/A,#N/A,TRUE,"Contents";#N/A,#N/A,TRUE,"Basis";#N/A,#N/A,TRUE,"Inclusions";#N/A,#N/A,TRUE,"Exclusions";#N/A,#N/A,TRUE,"Areas";#N/A,#N/A,TRUE,"Summary";#N/A,#N/A,TRUE,"Detail"}</definedName>
    <definedName name="DCI" localSheetId="22" hidden="1">{#N/A,#N/A,TRUE,"Front";#N/A,#N/A,TRUE,"Simple Letter";#N/A,#N/A,TRUE,"Inside";#N/A,#N/A,TRUE,"Contents";#N/A,#N/A,TRUE,"Basis";#N/A,#N/A,TRUE,"Inclusions";#N/A,#N/A,TRUE,"Exclusions";#N/A,#N/A,TRUE,"Areas";#N/A,#N/A,TRUE,"Summary";#N/A,#N/A,TRUE,"Detail"}</definedName>
    <definedName name="DCI" localSheetId="3" hidden="1">{#N/A,#N/A,TRUE,"Front";#N/A,#N/A,TRUE,"Simple Letter";#N/A,#N/A,TRUE,"Inside";#N/A,#N/A,TRUE,"Contents";#N/A,#N/A,TRUE,"Basis";#N/A,#N/A,TRUE,"Inclusions";#N/A,#N/A,TRUE,"Exclusions";#N/A,#N/A,TRUE,"Areas";#N/A,#N/A,TRUE,"Summary";#N/A,#N/A,TRUE,"Detail"}</definedName>
    <definedName name="DCI" localSheetId="12" hidden="1">{#N/A,#N/A,TRUE,"Front";#N/A,#N/A,TRUE,"Simple Letter";#N/A,#N/A,TRUE,"Inside";#N/A,#N/A,TRUE,"Contents";#N/A,#N/A,TRUE,"Basis";#N/A,#N/A,TRUE,"Inclusions";#N/A,#N/A,TRUE,"Exclusions";#N/A,#N/A,TRUE,"Areas";#N/A,#N/A,TRUE,"Summary";#N/A,#N/A,TRUE,"Detail"}</definedName>
    <definedName name="DCI" localSheetId="9" hidden="1">{#N/A,#N/A,TRUE,"Front";#N/A,#N/A,TRUE,"Simple Letter";#N/A,#N/A,TRUE,"Inside";#N/A,#N/A,TRUE,"Contents";#N/A,#N/A,TRUE,"Basis";#N/A,#N/A,TRUE,"Inclusions";#N/A,#N/A,TRUE,"Exclusions";#N/A,#N/A,TRUE,"Areas";#N/A,#N/A,TRUE,"Summary";#N/A,#N/A,TRUE,"Detail"}</definedName>
    <definedName name="DCI" localSheetId="6" hidden="1">{#N/A,#N/A,TRUE,"Front";#N/A,#N/A,TRUE,"Simple Letter";#N/A,#N/A,TRUE,"Inside";#N/A,#N/A,TRUE,"Contents";#N/A,#N/A,TRUE,"Basis";#N/A,#N/A,TRUE,"Inclusions";#N/A,#N/A,TRUE,"Exclusions";#N/A,#N/A,TRUE,"Areas";#N/A,#N/A,TRUE,"Summary";#N/A,#N/A,TRUE,"Detail"}</definedName>
    <definedName name="DCI" localSheetId="23" hidden="1">{#N/A,#N/A,TRUE,"Front";#N/A,#N/A,TRUE,"Simple Letter";#N/A,#N/A,TRUE,"Inside";#N/A,#N/A,TRUE,"Contents";#N/A,#N/A,TRUE,"Basis";#N/A,#N/A,TRUE,"Inclusions";#N/A,#N/A,TRUE,"Exclusions";#N/A,#N/A,TRUE,"Areas";#N/A,#N/A,TRUE,"Summary";#N/A,#N/A,TRUE,"Detail"}</definedName>
    <definedName name="DCI" localSheetId="24" hidden="1">{#N/A,#N/A,TRUE,"Front";#N/A,#N/A,TRUE,"Simple Letter";#N/A,#N/A,TRUE,"Inside";#N/A,#N/A,TRUE,"Contents";#N/A,#N/A,TRUE,"Basis";#N/A,#N/A,TRUE,"Inclusions";#N/A,#N/A,TRUE,"Exclusions";#N/A,#N/A,TRUE,"Areas";#N/A,#N/A,TRUE,"Summary";#N/A,#N/A,TRUE,"Detail"}</definedName>
    <definedName name="DCI" hidden="1">{#N/A,#N/A,TRUE,"Front";#N/A,#N/A,TRUE,"Simple Letter";#N/A,#N/A,TRUE,"Inside";#N/A,#N/A,TRUE,"Contents";#N/A,#N/A,TRUE,"Basis";#N/A,#N/A,TRUE,"Inclusions";#N/A,#N/A,TRUE,"Exclusions";#N/A,#N/A,TRUE,"Areas";#N/A,#N/A,TRUE,"Summary";#N/A,#N/A,TRUE,"Detail"}</definedName>
    <definedName name="dd" localSheetId="4" hidden="1">{#N/A,#N/A,FALSE,"VARIATIONS";#N/A,#N/A,FALSE,"BUDGET";#N/A,#N/A,FALSE,"CIVIL QNTY VAR";#N/A,#N/A,FALSE,"SUMMARY";#N/A,#N/A,FALSE,"MATERIAL VAR"}</definedName>
    <definedName name="dd" localSheetId="7" hidden="1">{#N/A,#N/A,FALSE,"VARIATIONS";#N/A,#N/A,FALSE,"BUDGET";#N/A,#N/A,FALSE,"CIVIL QNTY VAR";#N/A,#N/A,FALSE,"SUMMARY";#N/A,#N/A,FALSE,"MATERIAL VAR"}</definedName>
    <definedName name="dd" localSheetId="10" hidden="1">{#N/A,#N/A,FALSE,"VARIATIONS";#N/A,#N/A,FALSE,"BUDGET";#N/A,#N/A,FALSE,"CIVIL QNTY VAR";#N/A,#N/A,FALSE,"SUMMARY";#N/A,#N/A,FALSE,"MATERIAL VAR"}</definedName>
    <definedName name="dd" localSheetId="13" hidden="1">{#N/A,#N/A,FALSE,"VARIATIONS";#N/A,#N/A,FALSE,"BUDGET";#N/A,#N/A,FALSE,"CIVIL QNTY VAR";#N/A,#N/A,FALSE,"SUMMARY";#N/A,#N/A,FALSE,"MATERIAL VAR"}</definedName>
    <definedName name="dd" localSheetId="5" hidden="1">{#N/A,#N/A,FALSE,"VARIATIONS";#N/A,#N/A,FALSE,"BUDGET";#N/A,#N/A,FALSE,"CIVIL QNTY VAR";#N/A,#N/A,FALSE,"SUMMARY";#N/A,#N/A,FALSE,"MATERIAL VAR"}</definedName>
    <definedName name="dd" localSheetId="11" hidden="1">{#N/A,#N/A,FALSE,"VARIATIONS";#N/A,#N/A,FALSE,"BUDGET";#N/A,#N/A,FALSE,"CIVIL QNTY VAR";#N/A,#N/A,FALSE,"SUMMARY";#N/A,#N/A,FALSE,"MATERIAL VAR"}</definedName>
    <definedName name="dd" localSheetId="8" hidden="1">{#N/A,#N/A,FALSE,"VARIATIONS";#N/A,#N/A,FALSE,"BUDGET";#N/A,#N/A,FALSE,"CIVIL QNTY VAR";#N/A,#N/A,FALSE,"SUMMARY";#N/A,#N/A,FALSE,"MATERIAL VAR"}</definedName>
    <definedName name="dd" localSheetId="14" hidden="1">{#N/A,#N/A,FALSE,"VARIATIONS";#N/A,#N/A,FALSE,"BUDGET";#N/A,#N/A,FALSE,"CIVIL QNTY VAR";#N/A,#N/A,FALSE,"SUMMARY";#N/A,#N/A,FALSE,"MATERIAL VAR"}</definedName>
    <definedName name="dd" localSheetId="21" hidden="1">{#N/A,#N/A,FALSE,"VARIATIONS";#N/A,#N/A,FALSE,"BUDGET";#N/A,#N/A,FALSE,"CIVIL QNTY VAR";#N/A,#N/A,FALSE,"SUMMARY";#N/A,#N/A,FALSE,"MATERIAL VAR"}</definedName>
    <definedName name="dd" localSheetId="22" hidden="1">{#N/A,#N/A,FALSE,"VARIATIONS";#N/A,#N/A,FALSE,"BUDGET";#N/A,#N/A,FALSE,"CIVIL QNTY VAR";#N/A,#N/A,FALSE,"SUMMARY";#N/A,#N/A,FALSE,"MATERIAL VAR"}</definedName>
    <definedName name="dd" localSheetId="3" hidden="1">{#N/A,#N/A,FALSE,"VARIATIONS";#N/A,#N/A,FALSE,"BUDGET";#N/A,#N/A,FALSE,"CIVIL QNTY VAR";#N/A,#N/A,FALSE,"SUMMARY";#N/A,#N/A,FALSE,"MATERIAL VAR"}</definedName>
    <definedName name="dd" localSheetId="12" hidden="1">{#N/A,#N/A,FALSE,"VARIATIONS";#N/A,#N/A,FALSE,"BUDGET";#N/A,#N/A,FALSE,"CIVIL QNTY VAR";#N/A,#N/A,FALSE,"SUMMARY";#N/A,#N/A,FALSE,"MATERIAL VAR"}</definedName>
    <definedName name="dd" localSheetId="9" hidden="1">{#N/A,#N/A,FALSE,"VARIATIONS";#N/A,#N/A,FALSE,"BUDGET";#N/A,#N/A,FALSE,"CIVIL QNTY VAR";#N/A,#N/A,FALSE,"SUMMARY";#N/A,#N/A,FALSE,"MATERIAL VAR"}</definedName>
    <definedName name="dd" localSheetId="6" hidden="1">{#N/A,#N/A,FALSE,"VARIATIONS";#N/A,#N/A,FALSE,"BUDGET";#N/A,#N/A,FALSE,"CIVIL QNTY VAR";#N/A,#N/A,FALSE,"SUMMARY";#N/A,#N/A,FALSE,"MATERIAL VAR"}</definedName>
    <definedName name="dd" localSheetId="23" hidden="1">{#N/A,#N/A,FALSE,"VARIATIONS";#N/A,#N/A,FALSE,"BUDGET";#N/A,#N/A,FALSE,"CIVIL QNTY VAR";#N/A,#N/A,FALSE,"SUMMARY";#N/A,#N/A,FALSE,"MATERIAL VAR"}</definedName>
    <definedName name="dd" localSheetId="24" hidden="1">{#N/A,#N/A,FALSE,"VARIATIONS";#N/A,#N/A,FALSE,"BUDGET";#N/A,#N/A,FALSE,"CIVIL QNTY VAR";#N/A,#N/A,FALSE,"SUMMARY";#N/A,#N/A,FALSE,"MATERIAL VAR"}</definedName>
    <definedName name="dd" hidden="1">{#N/A,#N/A,FALSE,"VARIATIONS";#N/A,#N/A,FALSE,"BUDGET";#N/A,#N/A,FALSE,"CIVIL QNTY VAR";#N/A,#N/A,FALSE,"SUMMARY";#N/A,#N/A,FALSE,"MATERIAL VAR"}</definedName>
    <definedName name="ddd" localSheetId="4" hidden="1">{#N/A,#N/A,FALSE,"VARIATIONS";#N/A,#N/A,FALSE,"BUDGET";#N/A,#N/A,FALSE,"CIVIL QNTY VAR";#N/A,#N/A,FALSE,"SUMMARY";#N/A,#N/A,FALSE,"MATERIAL VAR"}</definedName>
    <definedName name="ddd" localSheetId="7" hidden="1">{#N/A,#N/A,FALSE,"VARIATIONS";#N/A,#N/A,FALSE,"BUDGET";#N/A,#N/A,FALSE,"CIVIL QNTY VAR";#N/A,#N/A,FALSE,"SUMMARY";#N/A,#N/A,FALSE,"MATERIAL VAR"}</definedName>
    <definedName name="ddd" localSheetId="10" hidden="1">{#N/A,#N/A,FALSE,"VARIATIONS";#N/A,#N/A,FALSE,"BUDGET";#N/A,#N/A,FALSE,"CIVIL QNTY VAR";#N/A,#N/A,FALSE,"SUMMARY";#N/A,#N/A,FALSE,"MATERIAL VAR"}</definedName>
    <definedName name="ddd" localSheetId="13" hidden="1">{#N/A,#N/A,FALSE,"VARIATIONS";#N/A,#N/A,FALSE,"BUDGET";#N/A,#N/A,FALSE,"CIVIL QNTY VAR";#N/A,#N/A,FALSE,"SUMMARY";#N/A,#N/A,FALSE,"MATERIAL VAR"}</definedName>
    <definedName name="ddd" localSheetId="5" hidden="1">{#N/A,#N/A,FALSE,"VARIATIONS";#N/A,#N/A,FALSE,"BUDGET";#N/A,#N/A,FALSE,"CIVIL QNTY VAR";#N/A,#N/A,FALSE,"SUMMARY";#N/A,#N/A,FALSE,"MATERIAL VAR"}</definedName>
    <definedName name="ddd" localSheetId="11" hidden="1">{#N/A,#N/A,FALSE,"VARIATIONS";#N/A,#N/A,FALSE,"BUDGET";#N/A,#N/A,FALSE,"CIVIL QNTY VAR";#N/A,#N/A,FALSE,"SUMMARY";#N/A,#N/A,FALSE,"MATERIAL VAR"}</definedName>
    <definedName name="ddd" localSheetId="8" hidden="1">{#N/A,#N/A,FALSE,"VARIATIONS";#N/A,#N/A,FALSE,"BUDGET";#N/A,#N/A,FALSE,"CIVIL QNTY VAR";#N/A,#N/A,FALSE,"SUMMARY";#N/A,#N/A,FALSE,"MATERIAL VAR"}</definedName>
    <definedName name="ddd" localSheetId="14" hidden="1">{#N/A,#N/A,FALSE,"VARIATIONS";#N/A,#N/A,FALSE,"BUDGET";#N/A,#N/A,FALSE,"CIVIL QNTY VAR";#N/A,#N/A,FALSE,"SUMMARY";#N/A,#N/A,FALSE,"MATERIAL VAR"}</definedName>
    <definedName name="ddd" localSheetId="21" hidden="1">{#N/A,#N/A,FALSE,"VARIATIONS";#N/A,#N/A,FALSE,"BUDGET";#N/A,#N/A,FALSE,"CIVIL QNTY VAR";#N/A,#N/A,FALSE,"SUMMARY";#N/A,#N/A,FALSE,"MATERIAL VAR"}</definedName>
    <definedName name="ddd" localSheetId="22" hidden="1">{#N/A,#N/A,FALSE,"VARIATIONS";#N/A,#N/A,FALSE,"BUDGET";#N/A,#N/A,FALSE,"CIVIL QNTY VAR";#N/A,#N/A,FALSE,"SUMMARY";#N/A,#N/A,FALSE,"MATERIAL VAR"}</definedName>
    <definedName name="ddd" localSheetId="3" hidden="1">{#N/A,#N/A,FALSE,"VARIATIONS";#N/A,#N/A,FALSE,"BUDGET";#N/A,#N/A,FALSE,"CIVIL QNTY VAR";#N/A,#N/A,FALSE,"SUMMARY";#N/A,#N/A,FALSE,"MATERIAL VAR"}</definedName>
    <definedName name="ddd" localSheetId="12" hidden="1">{#N/A,#N/A,FALSE,"VARIATIONS";#N/A,#N/A,FALSE,"BUDGET";#N/A,#N/A,FALSE,"CIVIL QNTY VAR";#N/A,#N/A,FALSE,"SUMMARY";#N/A,#N/A,FALSE,"MATERIAL VAR"}</definedName>
    <definedName name="ddd" localSheetId="9" hidden="1">{#N/A,#N/A,FALSE,"VARIATIONS";#N/A,#N/A,FALSE,"BUDGET";#N/A,#N/A,FALSE,"CIVIL QNTY VAR";#N/A,#N/A,FALSE,"SUMMARY";#N/A,#N/A,FALSE,"MATERIAL VAR"}</definedName>
    <definedName name="ddd" localSheetId="6" hidden="1">{#N/A,#N/A,FALSE,"VARIATIONS";#N/A,#N/A,FALSE,"BUDGET";#N/A,#N/A,FALSE,"CIVIL QNTY VAR";#N/A,#N/A,FALSE,"SUMMARY";#N/A,#N/A,FALSE,"MATERIAL VAR"}</definedName>
    <definedName name="ddd" localSheetId="23" hidden="1">{#N/A,#N/A,FALSE,"VARIATIONS";#N/A,#N/A,FALSE,"BUDGET";#N/A,#N/A,FALSE,"CIVIL QNTY VAR";#N/A,#N/A,FALSE,"SUMMARY";#N/A,#N/A,FALSE,"MATERIAL VAR"}</definedName>
    <definedName name="ddd" localSheetId="24" hidden="1">{#N/A,#N/A,FALSE,"VARIATIONS";#N/A,#N/A,FALSE,"BUDGET";#N/A,#N/A,FALSE,"CIVIL QNTY VAR";#N/A,#N/A,FALSE,"SUMMARY";#N/A,#N/A,FALSE,"MATERIAL VAR"}</definedName>
    <definedName name="ddd" hidden="1">{#N/A,#N/A,FALSE,"VARIATIONS";#N/A,#N/A,FALSE,"BUDGET";#N/A,#N/A,FALSE,"CIVIL QNTY VAR";#N/A,#N/A,FALSE,"SUMMARY";#N/A,#N/A,FALSE,"MATERIAL VAR"}</definedName>
    <definedName name="dddd" localSheetId="4" hidden="1">{#N/A,#N/A,FALSE,"VARIATIONS";#N/A,#N/A,FALSE,"BUDGET";#N/A,#N/A,FALSE,"CIVIL QNTY VAR";#N/A,#N/A,FALSE,"SUMMARY";#N/A,#N/A,FALSE,"MATERIAL VAR"}</definedName>
    <definedName name="dddd" localSheetId="7" hidden="1">{#N/A,#N/A,FALSE,"VARIATIONS";#N/A,#N/A,FALSE,"BUDGET";#N/A,#N/A,FALSE,"CIVIL QNTY VAR";#N/A,#N/A,FALSE,"SUMMARY";#N/A,#N/A,FALSE,"MATERIAL VAR"}</definedName>
    <definedName name="dddd" localSheetId="10" hidden="1">{#N/A,#N/A,FALSE,"VARIATIONS";#N/A,#N/A,FALSE,"BUDGET";#N/A,#N/A,FALSE,"CIVIL QNTY VAR";#N/A,#N/A,FALSE,"SUMMARY";#N/A,#N/A,FALSE,"MATERIAL VAR"}</definedName>
    <definedName name="dddd" localSheetId="13" hidden="1">{#N/A,#N/A,FALSE,"VARIATIONS";#N/A,#N/A,FALSE,"BUDGET";#N/A,#N/A,FALSE,"CIVIL QNTY VAR";#N/A,#N/A,FALSE,"SUMMARY";#N/A,#N/A,FALSE,"MATERIAL VAR"}</definedName>
    <definedName name="dddd" localSheetId="5" hidden="1">{#N/A,#N/A,FALSE,"VARIATIONS";#N/A,#N/A,FALSE,"BUDGET";#N/A,#N/A,FALSE,"CIVIL QNTY VAR";#N/A,#N/A,FALSE,"SUMMARY";#N/A,#N/A,FALSE,"MATERIAL VAR"}</definedName>
    <definedName name="dddd" localSheetId="11" hidden="1">{#N/A,#N/A,FALSE,"VARIATIONS";#N/A,#N/A,FALSE,"BUDGET";#N/A,#N/A,FALSE,"CIVIL QNTY VAR";#N/A,#N/A,FALSE,"SUMMARY";#N/A,#N/A,FALSE,"MATERIAL VAR"}</definedName>
    <definedName name="dddd" localSheetId="8" hidden="1">{#N/A,#N/A,FALSE,"VARIATIONS";#N/A,#N/A,FALSE,"BUDGET";#N/A,#N/A,FALSE,"CIVIL QNTY VAR";#N/A,#N/A,FALSE,"SUMMARY";#N/A,#N/A,FALSE,"MATERIAL VAR"}</definedName>
    <definedName name="dddd" localSheetId="14" hidden="1">{#N/A,#N/A,FALSE,"VARIATIONS";#N/A,#N/A,FALSE,"BUDGET";#N/A,#N/A,FALSE,"CIVIL QNTY VAR";#N/A,#N/A,FALSE,"SUMMARY";#N/A,#N/A,FALSE,"MATERIAL VAR"}</definedName>
    <definedName name="dddd" localSheetId="21" hidden="1">{#N/A,#N/A,FALSE,"VARIATIONS";#N/A,#N/A,FALSE,"BUDGET";#N/A,#N/A,FALSE,"CIVIL QNTY VAR";#N/A,#N/A,FALSE,"SUMMARY";#N/A,#N/A,FALSE,"MATERIAL VAR"}</definedName>
    <definedName name="dddd" localSheetId="22" hidden="1">{#N/A,#N/A,FALSE,"VARIATIONS";#N/A,#N/A,FALSE,"BUDGET";#N/A,#N/A,FALSE,"CIVIL QNTY VAR";#N/A,#N/A,FALSE,"SUMMARY";#N/A,#N/A,FALSE,"MATERIAL VAR"}</definedName>
    <definedName name="dddd" localSheetId="3" hidden="1">{#N/A,#N/A,FALSE,"VARIATIONS";#N/A,#N/A,FALSE,"BUDGET";#N/A,#N/A,FALSE,"CIVIL QNTY VAR";#N/A,#N/A,FALSE,"SUMMARY";#N/A,#N/A,FALSE,"MATERIAL VAR"}</definedName>
    <definedName name="dddd" localSheetId="12" hidden="1">{#N/A,#N/A,FALSE,"VARIATIONS";#N/A,#N/A,FALSE,"BUDGET";#N/A,#N/A,FALSE,"CIVIL QNTY VAR";#N/A,#N/A,FALSE,"SUMMARY";#N/A,#N/A,FALSE,"MATERIAL VAR"}</definedName>
    <definedName name="dddd" localSheetId="9" hidden="1">{#N/A,#N/A,FALSE,"VARIATIONS";#N/A,#N/A,FALSE,"BUDGET";#N/A,#N/A,FALSE,"CIVIL QNTY VAR";#N/A,#N/A,FALSE,"SUMMARY";#N/A,#N/A,FALSE,"MATERIAL VAR"}</definedName>
    <definedName name="dddd" localSheetId="6" hidden="1">{#N/A,#N/A,FALSE,"VARIATIONS";#N/A,#N/A,FALSE,"BUDGET";#N/A,#N/A,FALSE,"CIVIL QNTY VAR";#N/A,#N/A,FALSE,"SUMMARY";#N/A,#N/A,FALSE,"MATERIAL VAR"}</definedName>
    <definedName name="dddd" localSheetId="23" hidden="1">{#N/A,#N/A,FALSE,"VARIATIONS";#N/A,#N/A,FALSE,"BUDGET";#N/A,#N/A,FALSE,"CIVIL QNTY VAR";#N/A,#N/A,FALSE,"SUMMARY";#N/A,#N/A,FALSE,"MATERIAL VAR"}</definedName>
    <definedName name="dddd" localSheetId="24" hidden="1">{#N/A,#N/A,FALSE,"VARIATIONS";#N/A,#N/A,FALSE,"BUDGET";#N/A,#N/A,FALSE,"CIVIL QNTY VAR";#N/A,#N/A,FALSE,"SUMMARY";#N/A,#N/A,FALSE,"MATERIAL VAR"}</definedName>
    <definedName name="dddd" hidden="1">{#N/A,#N/A,FALSE,"VARIATIONS";#N/A,#N/A,FALSE,"BUDGET";#N/A,#N/A,FALSE,"CIVIL QNTY VAR";#N/A,#N/A,FALSE,"SUMMARY";#N/A,#N/A,FALSE,"MATERIAL VAR"}</definedName>
    <definedName name="ddddddddd" localSheetId="4" hidden="1">[7]CASHFLOWS!#REF!</definedName>
    <definedName name="ddddddddd" localSheetId="7" hidden="1">[7]CASHFLOWS!#REF!</definedName>
    <definedName name="ddddddddd" localSheetId="10" hidden="1">[7]CASHFLOWS!#REF!</definedName>
    <definedName name="ddddddddd" localSheetId="19" hidden="1">[7]CASHFLOWS!#REF!</definedName>
    <definedName name="ddddddddd" localSheetId="5" hidden="1">[7]CASHFLOWS!#REF!</definedName>
    <definedName name="ddddddddd" localSheetId="11" hidden="1">[7]CASHFLOWS!#REF!</definedName>
    <definedName name="ddddddddd" localSheetId="8" hidden="1">[7]CASHFLOWS!#REF!</definedName>
    <definedName name="ddddddddd" localSheetId="20" hidden="1">[7]CASHFLOWS!#REF!</definedName>
    <definedName name="ddddddddd" localSheetId="21" hidden="1">[7]CASHFLOWS!#REF!</definedName>
    <definedName name="ddddddddd" localSheetId="22" hidden="1">[7]CASHFLOWS!#REF!</definedName>
    <definedName name="ddddddddd" localSheetId="3" hidden="1">[7]CASHFLOWS!#REF!</definedName>
    <definedName name="ddddddddd" localSheetId="18" hidden="1">[7]CASHFLOWS!#REF!</definedName>
    <definedName name="ddddddddd" localSheetId="9" hidden="1">[7]CASHFLOWS!#REF!</definedName>
    <definedName name="ddddddddd" localSheetId="6" hidden="1">[7]CASHFLOWS!#REF!</definedName>
    <definedName name="ddddddddd" localSheetId="23" hidden="1">[7]CASHFLOWS!#REF!</definedName>
    <definedName name="ddddddddd" localSheetId="24" hidden="1">[7]CASHFLOWS!#REF!</definedName>
    <definedName name="ddddddddd" hidden="1">[7]CASHFLOWS!#REF!</definedName>
    <definedName name="DF" localSheetId="4" hidden="1">#REF!</definedName>
    <definedName name="DF" localSheetId="7" hidden="1">#REF!</definedName>
    <definedName name="DF" localSheetId="10" hidden="1">#REF!</definedName>
    <definedName name="DF" localSheetId="13" hidden="1">#REF!</definedName>
    <definedName name="DF" localSheetId="19" hidden="1">#REF!</definedName>
    <definedName name="DF" localSheetId="5" hidden="1">#REF!</definedName>
    <definedName name="DF" localSheetId="11" hidden="1">#REF!</definedName>
    <definedName name="DF" localSheetId="8" hidden="1">#REF!</definedName>
    <definedName name="DF" localSheetId="14" hidden="1">#REF!</definedName>
    <definedName name="DF" localSheetId="20" hidden="1">#REF!</definedName>
    <definedName name="DF" localSheetId="21" hidden="1">#REF!</definedName>
    <definedName name="DF" localSheetId="22" hidden="1">#REF!</definedName>
    <definedName name="DF" localSheetId="3" hidden="1">#REF!</definedName>
    <definedName name="DF" localSheetId="12" hidden="1">#REF!</definedName>
    <definedName name="DF" localSheetId="18" hidden="1">#REF!</definedName>
    <definedName name="DF" localSheetId="9" hidden="1">#REF!</definedName>
    <definedName name="DF" localSheetId="6" hidden="1">#REF!</definedName>
    <definedName name="DF" localSheetId="23" hidden="1">#REF!</definedName>
    <definedName name="DF" localSheetId="24" hidden="1">#REF!</definedName>
    <definedName name="DF" hidden="1">#REF!</definedName>
    <definedName name="dfad" localSheetId="4" hidden="1">[11]sheet6!#REF!</definedName>
    <definedName name="dfad" localSheetId="7" hidden="1">[11]sheet6!#REF!</definedName>
    <definedName name="dfad" localSheetId="10" hidden="1">[11]sheet6!#REF!</definedName>
    <definedName name="dfad" localSheetId="13" hidden="1">[11]sheet6!#REF!</definedName>
    <definedName name="dfad" localSheetId="19" hidden="1">[11]sheet6!#REF!</definedName>
    <definedName name="dfad" localSheetId="5" hidden="1">[11]sheet6!#REF!</definedName>
    <definedName name="dfad" localSheetId="11" hidden="1">[11]sheet6!#REF!</definedName>
    <definedName name="dfad" localSheetId="8" hidden="1">[11]sheet6!#REF!</definedName>
    <definedName name="dfad" localSheetId="14" hidden="1">[11]sheet6!#REF!</definedName>
    <definedName name="dfad" localSheetId="20" hidden="1">[11]sheet6!#REF!</definedName>
    <definedName name="dfad" localSheetId="21" hidden="1">[11]sheet6!#REF!</definedName>
    <definedName name="dfad" localSheetId="22" hidden="1">[11]sheet6!#REF!</definedName>
    <definedName name="dfad" localSheetId="3" hidden="1">[11]sheet6!#REF!</definedName>
    <definedName name="dfad" localSheetId="12" hidden="1">[11]sheet6!#REF!</definedName>
    <definedName name="dfad" localSheetId="18" hidden="1">[11]sheet6!#REF!</definedName>
    <definedName name="dfad" localSheetId="9" hidden="1">[11]sheet6!#REF!</definedName>
    <definedName name="dfad" localSheetId="6" hidden="1">[11]sheet6!#REF!</definedName>
    <definedName name="dfad" localSheetId="23" hidden="1">[11]sheet6!#REF!</definedName>
    <definedName name="dfad" localSheetId="24" hidden="1">[11]sheet6!#REF!</definedName>
    <definedName name="dfad" hidden="1">[11]sheet6!#REF!</definedName>
    <definedName name="dfdfd" localSheetId="4" hidden="1">#REF!</definedName>
    <definedName name="dfdfd" localSheetId="7" hidden="1">#REF!</definedName>
    <definedName name="dfdfd" localSheetId="10" hidden="1">#REF!</definedName>
    <definedName name="dfdfd" localSheetId="13" hidden="1">#REF!</definedName>
    <definedName name="dfdfd" localSheetId="19" hidden="1">#REF!</definedName>
    <definedName name="dfdfd" localSheetId="5" hidden="1">#REF!</definedName>
    <definedName name="dfdfd" localSheetId="11" hidden="1">#REF!</definedName>
    <definedName name="dfdfd" localSheetId="8" hidden="1">#REF!</definedName>
    <definedName name="dfdfd" localSheetId="14" hidden="1">#REF!</definedName>
    <definedName name="dfdfd" localSheetId="20" hidden="1">#REF!</definedName>
    <definedName name="dfdfd" localSheetId="21" hidden="1">#REF!</definedName>
    <definedName name="dfdfd" localSheetId="22" hidden="1">#REF!</definedName>
    <definedName name="dfdfd" localSheetId="3" hidden="1">#REF!</definedName>
    <definedName name="dfdfd" localSheetId="12" hidden="1">#REF!</definedName>
    <definedName name="dfdfd" localSheetId="18" hidden="1">#REF!</definedName>
    <definedName name="dfdfd" localSheetId="9" hidden="1">#REF!</definedName>
    <definedName name="dfdfd" localSheetId="6" hidden="1">#REF!</definedName>
    <definedName name="dfdfd" localSheetId="23" hidden="1">#REF!</definedName>
    <definedName name="dfdfd" localSheetId="24" hidden="1">#REF!</definedName>
    <definedName name="dfdfd" hidden="1">#REF!</definedName>
    <definedName name="dfdfdf" localSheetId="4" hidden="1">{#N/A,#N/A,FALSE,"VARIATIONS";#N/A,#N/A,FALSE,"BUDGET";#N/A,#N/A,FALSE,"CIVIL QNTY VAR";#N/A,#N/A,FALSE,"SUMMARY";#N/A,#N/A,FALSE,"MATERIAL VAR"}</definedName>
    <definedName name="dfdfdf" localSheetId="7" hidden="1">{#N/A,#N/A,FALSE,"VARIATIONS";#N/A,#N/A,FALSE,"BUDGET";#N/A,#N/A,FALSE,"CIVIL QNTY VAR";#N/A,#N/A,FALSE,"SUMMARY";#N/A,#N/A,FALSE,"MATERIAL VAR"}</definedName>
    <definedName name="dfdfdf" localSheetId="10" hidden="1">{#N/A,#N/A,FALSE,"VARIATIONS";#N/A,#N/A,FALSE,"BUDGET";#N/A,#N/A,FALSE,"CIVIL QNTY VAR";#N/A,#N/A,FALSE,"SUMMARY";#N/A,#N/A,FALSE,"MATERIAL VAR"}</definedName>
    <definedName name="dfdfdf" localSheetId="13" hidden="1">{#N/A,#N/A,FALSE,"VARIATIONS";#N/A,#N/A,FALSE,"BUDGET";#N/A,#N/A,FALSE,"CIVIL QNTY VAR";#N/A,#N/A,FALSE,"SUMMARY";#N/A,#N/A,FALSE,"MATERIAL VAR"}</definedName>
    <definedName name="dfdfdf" localSheetId="5" hidden="1">{#N/A,#N/A,FALSE,"VARIATIONS";#N/A,#N/A,FALSE,"BUDGET";#N/A,#N/A,FALSE,"CIVIL QNTY VAR";#N/A,#N/A,FALSE,"SUMMARY";#N/A,#N/A,FALSE,"MATERIAL VAR"}</definedName>
    <definedName name="dfdfdf" localSheetId="11" hidden="1">{#N/A,#N/A,FALSE,"VARIATIONS";#N/A,#N/A,FALSE,"BUDGET";#N/A,#N/A,FALSE,"CIVIL QNTY VAR";#N/A,#N/A,FALSE,"SUMMARY";#N/A,#N/A,FALSE,"MATERIAL VAR"}</definedName>
    <definedName name="dfdfdf" localSheetId="8" hidden="1">{#N/A,#N/A,FALSE,"VARIATIONS";#N/A,#N/A,FALSE,"BUDGET";#N/A,#N/A,FALSE,"CIVIL QNTY VAR";#N/A,#N/A,FALSE,"SUMMARY";#N/A,#N/A,FALSE,"MATERIAL VAR"}</definedName>
    <definedName name="dfdfdf" localSheetId="14" hidden="1">{#N/A,#N/A,FALSE,"VARIATIONS";#N/A,#N/A,FALSE,"BUDGET";#N/A,#N/A,FALSE,"CIVIL QNTY VAR";#N/A,#N/A,FALSE,"SUMMARY";#N/A,#N/A,FALSE,"MATERIAL VAR"}</definedName>
    <definedName name="dfdfdf" localSheetId="21" hidden="1">{#N/A,#N/A,FALSE,"VARIATIONS";#N/A,#N/A,FALSE,"BUDGET";#N/A,#N/A,FALSE,"CIVIL QNTY VAR";#N/A,#N/A,FALSE,"SUMMARY";#N/A,#N/A,FALSE,"MATERIAL VAR"}</definedName>
    <definedName name="dfdfdf" localSheetId="22" hidden="1">{#N/A,#N/A,FALSE,"VARIATIONS";#N/A,#N/A,FALSE,"BUDGET";#N/A,#N/A,FALSE,"CIVIL QNTY VAR";#N/A,#N/A,FALSE,"SUMMARY";#N/A,#N/A,FALSE,"MATERIAL VAR"}</definedName>
    <definedName name="dfdfdf" localSheetId="3" hidden="1">{#N/A,#N/A,FALSE,"VARIATIONS";#N/A,#N/A,FALSE,"BUDGET";#N/A,#N/A,FALSE,"CIVIL QNTY VAR";#N/A,#N/A,FALSE,"SUMMARY";#N/A,#N/A,FALSE,"MATERIAL VAR"}</definedName>
    <definedName name="dfdfdf" localSheetId="12" hidden="1">{#N/A,#N/A,FALSE,"VARIATIONS";#N/A,#N/A,FALSE,"BUDGET";#N/A,#N/A,FALSE,"CIVIL QNTY VAR";#N/A,#N/A,FALSE,"SUMMARY";#N/A,#N/A,FALSE,"MATERIAL VAR"}</definedName>
    <definedName name="dfdfdf" localSheetId="9" hidden="1">{#N/A,#N/A,FALSE,"VARIATIONS";#N/A,#N/A,FALSE,"BUDGET";#N/A,#N/A,FALSE,"CIVIL QNTY VAR";#N/A,#N/A,FALSE,"SUMMARY";#N/A,#N/A,FALSE,"MATERIAL VAR"}</definedName>
    <definedName name="dfdfdf" localSheetId="6" hidden="1">{#N/A,#N/A,FALSE,"VARIATIONS";#N/A,#N/A,FALSE,"BUDGET";#N/A,#N/A,FALSE,"CIVIL QNTY VAR";#N/A,#N/A,FALSE,"SUMMARY";#N/A,#N/A,FALSE,"MATERIAL VAR"}</definedName>
    <definedName name="dfdfdf" localSheetId="23" hidden="1">{#N/A,#N/A,FALSE,"VARIATIONS";#N/A,#N/A,FALSE,"BUDGET";#N/A,#N/A,FALSE,"CIVIL QNTY VAR";#N/A,#N/A,FALSE,"SUMMARY";#N/A,#N/A,FALSE,"MATERIAL VAR"}</definedName>
    <definedName name="dfdfdf" localSheetId="24" hidden="1">{#N/A,#N/A,FALSE,"VARIATIONS";#N/A,#N/A,FALSE,"BUDGET";#N/A,#N/A,FALSE,"CIVIL QNTY VAR";#N/A,#N/A,FALSE,"SUMMARY";#N/A,#N/A,FALSE,"MATERIAL VAR"}</definedName>
    <definedName name="dfdfdf" hidden="1">{#N/A,#N/A,FALSE,"VARIATIONS";#N/A,#N/A,FALSE,"BUDGET";#N/A,#N/A,FALSE,"CIVIL QNTY VAR";#N/A,#N/A,FALSE,"SUMMARY";#N/A,#N/A,FALSE,"MATERIAL VAR"}</definedName>
    <definedName name="dfdff" localSheetId="4" hidden="1">{#N/A,#N/A,FALSE,"VARIATIONS";#N/A,#N/A,FALSE,"BUDGET";#N/A,#N/A,FALSE,"CIVIL QNTY VAR";#N/A,#N/A,FALSE,"SUMMARY";#N/A,#N/A,FALSE,"MATERIAL VAR"}</definedName>
    <definedName name="dfdff" localSheetId="7" hidden="1">{#N/A,#N/A,FALSE,"VARIATIONS";#N/A,#N/A,FALSE,"BUDGET";#N/A,#N/A,FALSE,"CIVIL QNTY VAR";#N/A,#N/A,FALSE,"SUMMARY";#N/A,#N/A,FALSE,"MATERIAL VAR"}</definedName>
    <definedName name="dfdff" localSheetId="10" hidden="1">{#N/A,#N/A,FALSE,"VARIATIONS";#N/A,#N/A,FALSE,"BUDGET";#N/A,#N/A,FALSE,"CIVIL QNTY VAR";#N/A,#N/A,FALSE,"SUMMARY";#N/A,#N/A,FALSE,"MATERIAL VAR"}</definedName>
    <definedName name="dfdff" localSheetId="13" hidden="1">{#N/A,#N/A,FALSE,"VARIATIONS";#N/A,#N/A,FALSE,"BUDGET";#N/A,#N/A,FALSE,"CIVIL QNTY VAR";#N/A,#N/A,FALSE,"SUMMARY";#N/A,#N/A,FALSE,"MATERIAL VAR"}</definedName>
    <definedName name="dfdff" localSheetId="5" hidden="1">{#N/A,#N/A,FALSE,"VARIATIONS";#N/A,#N/A,FALSE,"BUDGET";#N/A,#N/A,FALSE,"CIVIL QNTY VAR";#N/A,#N/A,FALSE,"SUMMARY";#N/A,#N/A,FALSE,"MATERIAL VAR"}</definedName>
    <definedName name="dfdff" localSheetId="11" hidden="1">{#N/A,#N/A,FALSE,"VARIATIONS";#N/A,#N/A,FALSE,"BUDGET";#N/A,#N/A,FALSE,"CIVIL QNTY VAR";#N/A,#N/A,FALSE,"SUMMARY";#N/A,#N/A,FALSE,"MATERIAL VAR"}</definedName>
    <definedName name="dfdff" localSheetId="8" hidden="1">{#N/A,#N/A,FALSE,"VARIATIONS";#N/A,#N/A,FALSE,"BUDGET";#N/A,#N/A,FALSE,"CIVIL QNTY VAR";#N/A,#N/A,FALSE,"SUMMARY";#N/A,#N/A,FALSE,"MATERIAL VAR"}</definedName>
    <definedName name="dfdff" localSheetId="14" hidden="1">{#N/A,#N/A,FALSE,"VARIATIONS";#N/A,#N/A,FALSE,"BUDGET";#N/A,#N/A,FALSE,"CIVIL QNTY VAR";#N/A,#N/A,FALSE,"SUMMARY";#N/A,#N/A,FALSE,"MATERIAL VAR"}</definedName>
    <definedName name="dfdff" localSheetId="21" hidden="1">{#N/A,#N/A,FALSE,"VARIATIONS";#N/A,#N/A,FALSE,"BUDGET";#N/A,#N/A,FALSE,"CIVIL QNTY VAR";#N/A,#N/A,FALSE,"SUMMARY";#N/A,#N/A,FALSE,"MATERIAL VAR"}</definedName>
    <definedName name="dfdff" localSheetId="22" hidden="1">{#N/A,#N/A,FALSE,"VARIATIONS";#N/A,#N/A,FALSE,"BUDGET";#N/A,#N/A,FALSE,"CIVIL QNTY VAR";#N/A,#N/A,FALSE,"SUMMARY";#N/A,#N/A,FALSE,"MATERIAL VAR"}</definedName>
    <definedName name="dfdff" localSheetId="3" hidden="1">{#N/A,#N/A,FALSE,"VARIATIONS";#N/A,#N/A,FALSE,"BUDGET";#N/A,#N/A,FALSE,"CIVIL QNTY VAR";#N/A,#N/A,FALSE,"SUMMARY";#N/A,#N/A,FALSE,"MATERIAL VAR"}</definedName>
    <definedName name="dfdff" localSheetId="12" hidden="1">{#N/A,#N/A,FALSE,"VARIATIONS";#N/A,#N/A,FALSE,"BUDGET";#N/A,#N/A,FALSE,"CIVIL QNTY VAR";#N/A,#N/A,FALSE,"SUMMARY";#N/A,#N/A,FALSE,"MATERIAL VAR"}</definedName>
    <definedName name="dfdff" localSheetId="9" hidden="1">{#N/A,#N/A,FALSE,"VARIATIONS";#N/A,#N/A,FALSE,"BUDGET";#N/A,#N/A,FALSE,"CIVIL QNTY VAR";#N/A,#N/A,FALSE,"SUMMARY";#N/A,#N/A,FALSE,"MATERIAL VAR"}</definedName>
    <definedName name="dfdff" localSheetId="6" hidden="1">{#N/A,#N/A,FALSE,"VARIATIONS";#N/A,#N/A,FALSE,"BUDGET";#N/A,#N/A,FALSE,"CIVIL QNTY VAR";#N/A,#N/A,FALSE,"SUMMARY";#N/A,#N/A,FALSE,"MATERIAL VAR"}</definedName>
    <definedName name="dfdff" localSheetId="23" hidden="1">{#N/A,#N/A,FALSE,"VARIATIONS";#N/A,#N/A,FALSE,"BUDGET";#N/A,#N/A,FALSE,"CIVIL QNTY VAR";#N/A,#N/A,FALSE,"SUMMARY";#N/A,#N/A,FALSE,"MATERIAL VAR"}</definedName>
    <definedName name="dfdff" localSheetId="24" hidden="1">{#N/A,#N/A,FALSE,"VARIATIONS";#N/A,#N/A,FALSE,"BUDGET";#N/A,#N/A,FALSE,"CIVIL QNTY VAR";#N/A,#N/A,FALSE,"SUMMARY";#N/A,#N/A,FALSE,"MATERIAL VAR"}</definedName>
    <definedName name="dfdff" hidden="1">{#N/A,#N/A,FALSE,"VARIATIONS";#N/A,#N/A,FALSE,"BUDGET";#N/A,#N/A,FALSE,"CIVIL QNTY VAR";#N/A,#N/A,FALSE,"SUMMARY";#N/A,#N/A,FALSE,"MATERIAL VAR"}</definedName>
    <definedName name="DFF" localSheetId="4" hidden="1">'[2]Rate Analysis'!#REF!</definedName>
    <definedName name="DFF" localSheetId="7" hidden="1">'[2]Rate Analysis'!#REF!</definedName>
    <definedName name="DFF" localSheetId="10" hidden="1">'[2]Rate Analysis'!#REF!</definedName>
    <definedName name="DFF" localSheetId="19" hidden="1">'[2]Rate Analysis'!#REF!</definedName>
    <definedName name="DFF" localSheetId="5" hidden="1">'[2]Rate Analysis'!#REF!</definedName>
    <definedName name="DFF" localSheetId="11" hidden="1">'[2]Rate Analysis'!#REF!</definedName>
    <definedName name="DFF" localSheetId="8" hidden="1">'[2]Rate Analysis'!#REF!</definedName>
    <definedName name="DFF" localSheetId="20" hidden="1">'[2]Rate Analysis'!#REF!</definedName>
    <definedName name="DFF" localSheetId="21" hidden="1">'[2]Rate Analysis'!#REF!</definedName>
    <definedName name="DFF" localSheetId="22" hidden="1">'[2]Rate Analysis'!#REF!</definedName>
    <definedName name="DFF" localSheetId="3" hidden="1">'[2]Rate Analysis'!#REF!</definedName>
    <definedName name="DFF" localSheetId="18" hidden="1">'[2]Rate Analysis'!#REF!</definedName>
    <definedName name="DFF" localSheetId="9" hidden="1">'[2]Rate Analysis'!#REF!</definedName>
    <definedName name="DFF" localSheetId="6" hidden="1">'[2]Rate Analysis'!#REF!</definedName>
    <definedName name="DFF" localSheetId="23" hidden="1">'[2]Rate Analysis'!#REF!</definedName>
    <definedName name="DFF" localSheetId="24" hidden="1">'[2]Rate Analysis'!#REF!</definedName>
    <definedName name="DFF" hidden="1">'[2]Rate Analysis'!#REF!</definedName>
    <definedName name="DFG" localSheetId="4" hidden="1">'[2]Rate Analysis'!#REF!</definedName>
    <definedName name="DFG" localSheetId="7" hidden="1">'[2]Rate Analysis'!#REF!</definedName>
    <definedName name="DFG" localSheetId="10" hidden="1">'[2]Rate Analysis'!#REF!</definedName>
    <definedName name="DFG" localSheetId="19" hidden="1">'[2]Rate Analysis'!#REF!</definedName>
    <definedName name="DFG" localSheetId="5" hidden="1">'[2]Rate Analysis'!#REF!</definedName>
    <definedName name="DFG" localSheetId="11" hidden="1">'[2]Rate Analysis'!#REF!</definedName>
    <definedName name="DFG" localSheetId="8" hidden="1">'[2]Rate Analysis'!#REF!</definedName>
    <definedName name="DFG" localSheetId="20" hidden="1">'[2]Rate Analysis'!#REF!</definedName>
    <definedName name="DFG" localSheetId="21" hidden="1">'[2]Rate Analysis'!#REF!</definedName>
    <definedName name="DFG" localSheetId="22" hidden="1">'[2]Rate Analysis'!#REF!</definedName>
    <definedName name="DFG" localSheetId="3" hidden="1">'[2]Rate Analysis'!#REF!</definedName>
    <definedName name="DFG" localSheetId="18" hidden="1">'[2]Rate Analysis'!#REF!</definedName>
    <definedName name="DFG" localSheetId="9" hidden="1">'[2]Rate Analysis'!#REF!</definedName>
    <definedName name="DFG" localSheetId="6" hidden="1">'[2]Rate Analysis'!#REF!</definedName>
    <definedName name="DFG" localSheetId="23" hidden="1">'[2]Rate Analysis'!#REF!</definedName>
    <definedName name="DFG" localSheetId="24" hidden="1">'[2]Rate Analysis'!#REF!</definedName>
    <definedName name="DFG" hidden="1">'[2]Rate Analysis'!#REF!</definedName>
    <definedName name="dfgdz" localSheetId="4" hidden="1">{#N/A,#N/A,FALSE,"VARIATIONS";#N/A,#N/A,FALSE,"BUDGET";#N/A,#N/A,FALSE,"CIVIL QNTY VAR";#N/A,#N/A,FALSE,"SUMMARY";#N/A,#N/A,FALSE,"MATERIAL VAR"}</definedName>
    <definedName name="dfgdz" localSheetId="7" hidden="1">{#N/A,#N/A,FALSE,"VARIATIONS";#N/A,#N/A,FALSE,"BUDGET";#N/A,#N/A,FALSE,"CIVIL QNTY VAR";#N/A,#N/A,FALSE,"SUMMARY";#N/A,#N/A,FALSE,"MATERIAL VAR"}</definedName>
    <definedName name="dfgdz" localSheetId="10" hidden="1">{#N/A,#N/A,FALSE,"VARIATIONS";#N/A,#N/A,FALSE,"BUDGET";#N/A,#N/A,FALSE,"CIVIL QNTY VAR";#N/A,#N/A,FALSE,"SUMMARY";#N/A,#N/A,FALSE,"MATERIAL VAR"}</definedName>
    <definedName name="dfgdz" localSheetId="13" hidden="1">{#N/A,#N/A,FALSE,"VARIATIONS";#N/A,#N/A,FALSE,"BUDGET";#N/A,#N/A,FALSE,"CIVIL QNTY VAR";#N/A,#N/A,FALSE,"SUMMARY";#N/A,#N/A,FALSE,"MATERIAL VAR"}</definedName>
    <definedName name="dfgdz" localSheetId="5" hidden="1">{#N/A,#N/A,FALSE,"VARIATIONS";#N/A,#N/A,FALSE,"BUDGET";#N/A,#N/A,FALSE,"CIVIL QNTY VAR";#N/A,#N/A,FALSE,"SUMMARY";#N/A,#N/A,FALSE,"MATERIAL VAR"}</definedName>
    <definedName name="dfgdz" localSheetId="11" hidden="1">{#N/A,#N/A,FALSE,"VARIATIONS";#N/A,#N/A,FALSE,"BUDGET";#N/A,#N/A,FALSE,"CIVIL QNTY VAR";#N/A,#N/A,FALSE,"SUMMARY";#N/A,#N/A,FALSE,"MATERIAL VAR"}</definedName>
    <definedName name="dfgdz" localSheetId="8" hidden="1">{#N/A,#N/A,FALSE,"VARIATIONS";#N/A,#N/A,FALSE,"BUDGET";#N/A,#N/A,FALSE,"CIVIL QNTY VAR";#N/A,#N/A,FALSE,"SUMMARY";#N/A,#N/A,FALSE,"MATERIAL VAR"}</definedName>
    <definedName name="dfgdz" localSheetId="14" hidden="1">{#N/A,#N/A,FALSE,"VARIATIONS";#N/A,#N/A,FALSE,"BUDGET";#N/A,#N/A,FALSE,"CIVIL QNTY VAR";#N/A,#N/A,FALSE,"SUMMARY";#N/A,#N/A,FALSE,"MATERIAL VAR"}</definedName>
    <definedName name="dfgdz" localSheetId="21" hidden="1">{#N/A,#N/A,FALSE,"VARIATIONS";#N/A,#N/A,FALSE,"BUDGET";#N/A,#N/A,FALSE,"CIVIL QNTY VAR";#N/A,#N/A,FALSE,"SUMMARY";#N/A,#N/A,FALSE,"MATERIAL VAR"}</definedName>
    <definedName name="dfgdz" localSheetId="22" hidden="1">{#N/A,#N/A,FALSE,"VARIATIONS";#N/A,#N/A,FALSE,"BUDGET";#N/A,#N/A,FALSE,"CIVIL QNTY VAR";#N/A,#N/A,FALSE,"SUMMARY";#N/A,#N/A,FALSE,"MATERIAL VAR"}</definedName>
    <definedName name="dfgdz" localSheetId="3" hidden="1">{#N/A,#N/A,FALSE,"VARIATIONS";#N/A,#N/A,FALSE,"BUDGET";#N/A,#N/A,FALSE,"CIVIL QNTY VAR";#N/A,#N/A,FALSE,"SUMMARY";#N/A,#N/A,FALSE,"MATERIAL VAR"}</definedName>
    <definedName name="dfgdz" localSheetId="12" hidden="1">{#N/A,#N/A,FALSE,"VARIATIONS";#N/A,#N/A,FALSE,"BUDGET";#N/A,#N/A,FALSE,"CIVIL QNTY VAR";#N/A,#N/A,FALSE,"SUMMARY";#N/A,#N/A,FALSE,"MATERIAL VAR"}</definedName>
    <definedName name="dfgdz" localSheetId="9" hidden="1">{#N/A,#N/A,FALSE,"VARIATIONS";#N/A,#N/A,FALSE,"BUDGET";#N/A,#N/A,FALSE,"CIVIL QNTY VAR";#N/A,#N/A,FALSE,"SUMMARY";#N/A,#N/A,FALSE,"MATERIAL VAR"}</definedName>
    <definedName name="dfgdz" localSheetId="6" hidden="1">{#N/A,#N/A,FALSE,"VARIATIONS";#N/A,#N/A,FALSE,"BUDGET";#N/A,#N/A,FALSE,"CIVIL QNTY VAR";#N/A,#N/A,FALSE,"SUMMARY";#N/A,#N/A,FALSE,"MATERIAL VAR"}</definedName>
    <definedName name="dfgdz" localSheetId="23" hidden="1">{#N/A,#N/A,FALSE,"VARIATIONS";#N/A,#N/A,FALSE,"BUDGET";#N/A,#N/A,FALSE,"CIVIL QNTY VAR";#N/A,#N/A,FALSE,"SUMMARY";#N/A,#N/A,FALSE,"MATERIAL VAR"}</definedName>
    <definedName name="dfgdz" localSheetId="24" hidden="1">{#N/A,#N/A,FALSE,"VARIATIONS";#N/A,#N/A,FALSE,"BUDGET";#N/A,#N/A,FALSE,"CIVIL QNTY VAR";#N/A,#N/A,FALSE,"SUMMARY";#N/A,#N/A,FALSE,"MATERIAL VAR"}</definedName>
    <definedName name="dfgdz" hidden="1">{#N/A,#N/A,FALSE,"VARIATIONS";#N/A,#N/A,FALSE,"BUDGET";#N/A,#N/A,FALSE,"CIVIL QNTY VAR";#N/A,#N/A,FALSE,"SUMMARY";#N/A,#N/A,FALSE,"MATERIAL VAR"}</definedName>
    <definedName name="dfguj" localSheetId="4" hidden="1">{#N/A,#N/A,FALSE,"VARIATIONS";#N/A,#N/A,FALSE,"BUDGET";#N/A,#N/A,FALSE,"CIVIL QNTY VAR";#N/A,#N/A,FALSE,"SUMMARY";#N/A,#N/A,FALSE,"MATERIAL VAR"}</definedName>
    <definedName name="dfguj" localSheetId="7" hidden="1">{#N/A,#N/A,FALSE,"VARIATIONS";#N/A,#N/A,FALSE,"BUDGET";#N/A,#N/A,FALSE,"CIVIL QNTY VAR";#N/A,#N/A,FALSE,"SUMMARY";#N/A,#N/A,FALSE,"MATERIAL VAR"}</definedName>
    <definedName name="dfguj" localSheetId="10" hidden="1">{#N/A,#N/A,FALSE,"VARIATIONS";#N/A,#N/A,FALSE,"BUDGET";#N/A,#N/A,FALSE,"CIVIL QNTY VAR";#N/A,#N/A,FALSE,"SUMMARY";#N/A,#N/A,FALSE,"MATERIAL VAR"}</definedName>
    <definedName name="dfguj" localSheetId="13" hidden="1">{#N/A,#N/A,FALSE,"VARIATIONS";#N/A,#N/A,FALSE,"BUDGET";#N/A,#N/A,FALSE,"CIVIL QNTY VAR";#N/A,#N/A,FALSE,"SUMMARY";#N/A,#N/A,FALSE,"MATERIAL VAR"}</definedName>
    <definedName name="dfguj" localSheetId="5" hidden="1">{#N/A,#N/A,FALSE,"VARIATIONS";#N/A,#N/A,FALSE,"BUDGET";#N/A,#N/A,FALSE,"CIVIL QNTY VAR";#N/A,#N/A,FALSE,"SUMMARY";#N/A,#N/A,FALSE,"MATERIAL VAR"}</definedName>
    <definedName name="dfguj" localSheetId="11" hidden="1">{#N/A,#N/A,FALSE,"VARIATIONS";#N/A,#N/A,FALSE,"BUDGET";#N/A,#N/A,FALSE,"CIVIL QNTY VAR";#N/A,#N/A,FALSE,"SUMMARY";#N/A,#N/A,FALSE,"MATERIAL VAR"}</definedName>
    <definedName name="dfguj" localSheetId="8" hidden="1">{#N/A,#N/A,FALSE,"VARIATIONS";#N/A,#N/A,FALSE,"BUDGET";#N/A,#N/A,FALSE,"CIVIL QNTY VAR";#N/A,#N/A,FALSE,"SUMMARY";#N/A,#N/A,FALSE,"MATERIAL VAR"}</definedName>
    <definedName name="dfguj" localSheetId="14" hidden="1">{#N/A,#N/A,FALSE,"VARIATIONS";#N/A,#N/A,FALSE,"BUDGET";#N/A,#N/A,FALSE,"CIVIL QNTY VAR";#N/A,#N/A,FALSE,"SUMMARY";#N/A,#N/A,FALSE,"MATERIAL VAR"}</definedName>
    <definedName name="dfguj" localSheetId="21" hidden="1">{#N/A,#N/A,FALSE,"VARIATIONS";#N/A,#N/A,FALSE,"BUDGET";#N/A,#N/A,FALSE,"CIVIL QNTY VAR";#N/A,#N/A,FALSE,"SUMMARY";#N/A,#N/A,FALSE,"MATERIAL VAR"}</definedName>
    <definedName name="dfguj" localSheetId="22" hidden="1">{#N/A,#N/A,FALSE,"VARIATIONS";#N/A,#N/A,FALSE,"BUDGET";#N/A,#N/A,FALSE,"CIVIL QNTY VAR";#N/A,#N/A,FALSE,"SUMMARY";#N/A,#N/A,FALSE,"MATERIAL VAR"}</definedName>
    <definedName name="dfguj" localSheetId="3" hidden="1">{#N/A,#N/A,FALSE,"VARIATIONS";#N/A,#N/A,FALSE,"BUDGET";#N/A,#N/A,FALSE,"CIVIL QNTY VAR";#N/A,#N/A,FALSE,"SUMMARY";#N/A,#N/A,FALSE,"MATERIAL VAR"}</definedName>
    <definedName name="dfguj" localSheetId="12" hidden="1">{#N/A,#N/A,FALSE,"VARIATIONS";#N/A,#N/A,FALSE,"BUDGET";#N/A,#N/A,FALSE,"CIVIL QNTY VAR";#N/A,#N/A,FALSE,"SUMMARY";#N/A,#N/A,FALSE,"MATERIAL VAR"}</definedName>
    <definedName name="dfguj" localSheetId="9" hidden="1">{#N/A,#N/A,FALSE,"VARIATIONS";#N/A,#N/A,FALSE,"BUDGET";#N/A,#N/A,FALSE,"CIVIL QNTY VAR";#N/A,#N/A,FALSE,"SUMMARY";#N/A,#N/A,FALSE,"MATERIAL VAR"}</definedName>
    <definedName name="dfguj" localSheetId="6" hidden="1">{#N/A,#N/A,FALSE,"VARIATIONS";#N/A,#N/A,FALSE,"BUDGET";#N/A,#N/A,FALSE,"CIVIL QNTY VAR";#N/A,#N/A,FALSE,"SUMMARY";#N/A,#N/A,FALSE,"MATERIAL VAR"}</definedName>
    <definedName name="dfguj" localSheetId="23" hidden="1">{#N/A,#N/A,FALSE,"VARIATIONS";#N/A,#N/A,FALSE,"BUDGET";#N/A,#N/A,FALSE,"CIVIL QNTY VAR";#N/A,#N/A,FALSE,"SUMMARY";#N/A,#N/A,FALSE,"MATERIAL VAR"}</definedName>
    <definedName name="dfguj" localSheetId="24" hidden="1">{#N/A,#N/A,FALSE,"VARIATIONS";#N/A,#N/A,FALSE,"BUDGET";#N/A,#N/A,FALSE,"CIVIL QNTY VAR";#N/A,#N/A,FALSE,"SUMMARY";#N/A,#N/A,FALSE,"MATERIAL VAR"}</definedName>
    <definedName name="dfguj" hidden="1">{#N/A,#N/A,FALSE,"VARIATIONS";#N/A,#N/A,FALSE,"BUDGET";#N/A,#N/A,FALSE,"CIVIL QNTY VAR";#N/A,#N/A,FALSE,"SUMMARY";#N/A,#N/A,FALSE,"MATERIAL VAR"}</definedName>
    <definedName name="dfjdlfjdjfljdlfjdlfj" localSheetId="4" hidden="1">{#N/A,#N/A,FALSE,"VARIATIONS";#N/A,#N/A,FALSE,"BUDGET";#N/A,#N/A,FALSE,"CIVIL QNTY VAR";#N/A,#N/A,FALSE,"SUMMARY";#N/A,#N/A,FALSE,"MATERIAL VAR"}</definedName>
    <definedName name="dfjdlfjdjfljdlfjdlfj" localSheetId="7" hidden="1">{#N/A,#N/A,FALSE,"VARIATIONS";#N/A,#N/A,FALSE,"BUDGET";#N/A,#N/A,FALSE,"CIVIL QNTY VAR";#N/A,#N/A,FALSE,"SUMMARY";#N/A,#N/A,FALSE,"MATERIAL VAR"}</definedName>
    <definedName name="dfjdlfjdjfljdlfjdlfj" localSheetId="10" hidden="1">{#N/A,#N/A,FALSE,"VARIATIONS";#N/A,#N/A,FALSE,"BUDGET";#N/A,#N/A,FALSE,"CIVIL QNTY VAR";#N/A,#N/A,FALSE,"SUMMARY";#N/A,#N/A,FALSE,"MATERIAL VAR"}</definedName>
    <definedName name="dfjdlfjdjfljdlfjdlfj" localSheetId="13" hidden="1">{#N/A,#N/A,FALSE,"VARIATIONS";#N/A,#N/A,FALSE,"BUDGET";#N/A,#N/A,FALSE,"CIVIL QNTY VAR";#N/A,#N/A,FALSE,"SUMMARY";#N/A,#N/A,FALSE,"MATERIAL VAR"}</definedName>
    <definedName name="dfjdlfjdjfljdlfjdlfj" localSheetId="5" hidden="1">{#N/A,#N/A,FALSE,"VARIATIONS";#N/A,#N/A,FALSE,"BUDGET";#N/A,#N/A,FALSE,"CIVIL QNTY VAR";#N/A,#N/A,FALSE,"SUMMARY";#N/A,#N/A,FALSE,"MATERIAL VAR"}</definedName>
    <definedName name="dfjdlfjdjfljdlfjdlfj" localSheetId="11" hidden="1">{#N/A,#N/A,FALSE,"VARIATIONS";#N/A,#N/A,FALSE,"BUDGET";#N/A,#N/A,FALSE,"CIVIL QNTY VAR";#N/A,#N/A,FALSE,"SUMMARY";#N/A,#N/A,FALSE,"MATERIAL VAR"}</definedName>
    <definedName name="dfjdlfjdjfljdlfjdlfj" localSheetId="8" hidden="1">{#N/A,#N/A,FALSE,"VARIATIONS";#N/A,#N/A,FALSE,"BUDGET";#N/A,#N/A,FALSE,"CIVIL QNTY VAR";#N/A,#N/A,FALSE,"SUMMARY";#N/A,#N/A,FALSE,"MATERIAL VAR"}</definedName>
    <definedName name="dfjdlfjdjfljdlfjdlfj" localSheetId="14" hidden="1">{#N/A,#N/A,FALSE,"VARIATIONS";#N/A,#N/A,FALSE,"BUDGET";#N/A,#N/A,FALSE,"CIVIL QNTY VAR";#N/A,#N/A,FALSE,"SUMMARY";#N/A,#N/A,FALSE,"MATERIAL VAR"}</definedName>
    <definedName name="dfjdlfjdjfljdlfjdlfj" localSheetId="21" hidden="1">{#N/A,#N/A,FALSE,"VARIATIONS";#N/A,#N/A,FALSE,"BUDGET";#N/A,#N/A,FALSE,"CIVIL QNTY VAR";#N/A,#N/A,FALSE,"SUMMARY";#N/A,#N/A,FALSE,"MATERIAL VAR"}</definedName>
    <definedName name="dfjdlfjdjfljdlfjdlfj" localSheetId="22" hidden="1">{#N/A,#N/A,FALSE,"VARIATIONS";#N/A,#N/A,FALSE,"BUDGET";#N/A,#N/A,FALSE,"CIVIL QNTY VAR";#N/A,#N/A,FALSE,"SUMMARY";#N/A,#N/A,FALSE,"MATERIAL VAR"}</definedName>
    <definedName name="dfjdlfjdjfljdlfjdlfj" localSheetId="3" hidden="1">{#N/A,#N/A,FALSE,"VARIATIONS";#N/A,#N/A,FALSE,"BUDGET";#N/A,#N/A,FALSE,"CIVIL QNTY VAR";#N/A,#N/A,FALSE,"SUMMARY";#N/A,#N/A,FALSE,"MATERIAL VAR"}</definedName>
    <definedName name="dfjdlfjdjfljdlfjdlfj" localSheetId="12" hidden="1">{#N/A,#N/A,FALSE,"VARIATIONS";#N/A,#N/A,FALSE,"BUDGET";#N/A,#N/A,FALSE,"CIVIL QNTY VAR";#N/A,#N/A,FALSE,"SUMMARY";#N/A,#N/A,FALSE,"MATERIAL VAR"}</definedName>
    <definedName name="dfjdlfjdjfljdlfjdlfj" localSheetId="9" hidden="1">{#N/A,#N/A,FALSE,"VARIATIONS";#N/A,#N/A,FALSE,"BUDGET";#N/A,#N/A,FALSE,"CIVIL QNTY VAR";#N/A,#N/A,FALSE,"SUMMARY";#N/A,#N/A,FALSE,"MATERIAL VAR"}</definedName>
    <definedName name="dfjdlfjdjfljdlfjdlfj" localSheetId="6" hidden="1">{#N/A,#N/A,FALSE,"VARIATIONS";#N/A,#N/A,FALSE,"BUDGET";#N/A,#N/A,FALSE,"CIVIL QNTY VAR";#N/A,#N/A,FALSE,"SUMMARY";#N/A,#N/A,FALSE,"MATERIAL VAR"}</definedName>
    <definedName name="dfjdlfjdjfljdlfjdlfj" localSheetId="23" hidden="1">{#N/A,#N/A,FALSE,"VARIATIONS";#N/A,#N/A,FALSE,"BUDGET";#N/A,#N/A,FALSE,"CIVIL QNTY VAR";#N/A,#N/A,FALSE,"SUMMARY";#N/A,#N/A,FALSE,"MATERIAL VAR"}</definedName>
    <definedName name="dfjdlfjdjfljdlfjdlfj" localSheetId="24" hidden="1">{#N/A,#N/A,FALSE,"VARIATIONS";#N/A,#N/A,FALSE,"BUDGET";#N/A,#N/A,FALSE,"CIVIL QNTY VAR";#N/A,#N/A,FALSE,"SUMMARY";#N/A,#N/A,FALSE,"MATERIAL VAR"}</definedName>
    <definedName name="dfjdlfjdjfljdlfjdlfj" hidden="1">{#N/A,#N/A,FALSE,"VARIATIONS";#N/A,#N/A,FALSE,"BUDGET";#N/A,#N/A,FALSE,"CIVIL QNTY VAR";#N/A,#N/A,FALSE,"SUMMARY";#N/A,#N/A,FALSE,"MATERIAL VAR"}</definedName>
    <definedName name="dgfgfd" localSheetId="4" hidden="1">{#N/A,#N/A,FALSE,"COVER.XLS";#N/A,#N/A,FALSE,"RACT1.XLS";#N/A,#N/A,FALSE,"RACT2.XLS";#N/A,#N/A,FALSE,"ECCMP";#N/A,#N/A,FALSE,"WELDER.XLS"}</definedName>
    <definedName name="dgfgfd" localSheetId="7" hidden="1">{#N/A,#N/A,FALSE,"COVER.XLS";#N/A,#N/A,FALSE,"RACT1.XLS";#N/A,#N/A,FALSE,"RACT2.XLS";#N/A,#N/A,FALSE,"ECCMP";#N/A,#N/A,FALSE,"WELDER.XLS"}</definedName>
    <definedName name="dgfgfd" localSheetId="10" hidden="1">{#N/A,#N/A,FALSE,"COVER.XLS";#N/A,#N/A,FALSE,"RACT1.XLS";#N/A,#N/A,FALSE,"RACT2.XLS";#N/A,#N/A,FALSE,"ECCMP";#N/A,#N/A,FALSE,"WELDER.XLS"}</definedName>
    <definedName name="dgfgfd" localSheetId="13" hidden="1">{#N/A,#N/A,FALSE,"COVER.XLS";#N/A,#N/A,FALSE,"RACT1.XLS";#N/A,#N/A,FALSE,"RACT2.XLS";#N/A,#N/A,FALSE,"ECCMP";#N/A,#N/A,FALSE,"WELDER.XLS"}</definedName>
    <definedName name="dgfgfd" localSheetId="5" hidden="1">{#N/A,#N/A,FALSE,"COVER.XLS";#N/A,#N/A,FALSE,"RACT1.XLS";#N/A,#N/A,FALSE,"RACT2.XLS";#N/A,#N/A,FALSE,"ECCMP";#N/A,#N/A,FALSE,"WELDER.XLS"}</definedName>
    <definedName name="dgfgfd" localSheetId="11" hidden="1">{#N/A,#N/A,FALSE,"COVER.XLS";#N/A,#N/A,FALSE,"RACT1.XLS";#N/A,#N/A,FALSE,"RACT2.XLS";#N/A,#N/A,FALSE,"ECCMP";#N/A,#N/A,FALSE,"WELDER.XLS"}</definedName>
    <definedName name="dgfgfd" localSheetId="8" hidden="1">{#N/A,#N/A,FALSE,"COVER.XLS";#N/A,#N/A,FALSE,"RACT1.XLS";#N/A,#N/A,FALSE,"RACT2.XLS";#N/A,#N/A,FALSE,"ECCMP";#N/A,#N/A,FALSE,"WELDER.XLS"}</definedName>
    <definedName name="dgfgfd" localSheetId="14" hidden="1">{#N/A,#N/A,FALSE,"COVER.XLS";#N/A,#N/A,FALSE,"RACT1.XLS";#N/A,#N/A,FALSE,"RACT2.XLS";#N/A,#N/A,FALSE,"ECCMP";#N/A,#N/A,FALSE,"WELDER.XLS"}</definedName>
    <definedName name="dgfgfd" localSheetId="21" hidden="1">{#N/A,#N/A,FALSE,"COVER.XLS";#N/A,#N/A,FALSE,"RACT1.XLS";#N/A,#N/A,FALSE,"RACT2.XLS";#N/A,#N/A,FALSE,"ECCMP";#N/A,#N/A,FALSE,"WELDER.XLS"}</definedName>
    <definedName name="dgfgfd" localSheetId="22" hidden="1">{#N/A,#N/A,FALSE,"COVER.XLS";#N/A,#N/A,FALSE,"RACT1.XLS";#N/A,#N/A,FALSE,"RACT2.XLS";#N/A,#N/A,FALSE,"ECCMP";#N/A,#N/A,FALSE,"WELDER.XLS"}</definedName>
    <definedName name="dgfgfd" localSheetId="3" hidden="1">{#N/A,#N/A,FALSE,"COVER.XLS";#N/A,#N/A,FALSE,"RACT1.XLS";#N/A,#N/A,FALSE,"RACT2.XLS";#N/A,#N/A,FALSE,"ECCMP";#N/A,#N/A,FALSE,"WELDER.XLS"}</definedName>
    <definedName name="dgfgfd" localSheetId="12" hidden="1">{#N/A,#N/A,FALSE,"COVER.XLS";#N/A,#N/A,FALSE,"RACT1.XLS";#N/A,#N/A,FALSE,"RACT2.XLS";#N/A,#N/A,FALSE,"ECCMP";#N/A,#N/A,FALSE,"WELDER.XLS"}</definedName>
    <definedName name="dgfgfd" localSheetId="9" hidden="1">{#N/A,#N/A,FALSE,"COVER.XLS";#N/A,#N/A,FALSE,"RACT1.XLS";#N/A,#N/A,FALSE,"RACT2.XLS";#N/A,#N/A,FALSE,"ECCMP";#N/A,#N/A,FALSE,"WELDER.XLS"}</definedName>
    <definedName name="dgfgfd" localSheetId="6" hidden="1">{#N/A,#N/A,FALSE,"COVER.XLS";#N/A,#N/A,FALSE,"RACT1.XLS";#N/A,#N/A,FALSE,"RACT2.XLS";#N/A,#N/A,FALSE,"ECCMP";#N/A,#N/A,FALSE,"WELDER.XLS"}</definedName>
    <definedName name="dgfgfd" localSheetId="23" hidden="1">{#N/A,#N/A,FALSE,"COVER.XLS";#N/A,#N/A,FALSE,"RACT1.XLS";#N/A,#N/A,FALSE,"RACT2.XLS";#N/A,#N/A,FALSE,"ECCMP";#N/A,#N/A,FALSE,"WELDER.XLS"}</definedName>
    <definedName name="dgfgfd" localSheetId="24" hidden="1">{#N/A,#N/A,FALSE,"COVER.XLS";#N/A,#N/A,FALSE,"RACT1.XLS";#N/A,#N/A,FALSE,"RACT2.XLS";#N/A,#N/A,FALSE,"ECCMP";#N/A,#N/A,FALSE,"WELDER.XLS"}</definedName>
    <definedName name="dgfgfd" hidden="1">{#N/A,#N/A,FALSE,"COVER.XLS";#N/A,#N/A,FALSE,"RACT1.XLS";#N/A,#N/A,FALSE,"RACT2.XLS";#N/A,#N/A,FALSE,"ECCMP";#N/A,#N/A,FALSE,"WELDER.XLS"}</definedName>
    <definedName name="dghkl" localSheetId="4" hidden="1">{"'Bill No. 7'!$A$1:$G$32"}</definedName>
    <definedName name="dghkl" localSheetId="7" hidden="1">{"'Bill No. 7'!$A$1:$G$32"}</definedName>
    <definedName name="dghkl" localSheetId="10" hidden="1">{"'Bill No. 7'!$A$1:$G$32"}</definedName>
    <definedName name="dghkl" localSheetId="13" hidden="1">{"'Bill No. 7'!$A$1:$G$32"}</definedName>
    <definedName name="dghkl" localSheetId="5" hidden="1">{"'Bill No. 7'!$A$1:$G$32"}</definedName>
    <definedName name="dghkl" localSheetId="11" hidden="1">{"'Bill No. 7'!$A$1:$G$32"}</definedName>
    <definedName name="dghkl" localSheetId="8" hidden="1">{"'Bill No. 7'!$A$1:$G$32"}</definedName>
    <definedName name="dghkl" localSheetId="14" hidden="1">{"'Bill No. 7'!$A$1:$G$32"}</definedName>
    <definedName name="dghkl" localSheetId="21" hidden="1">{"'Bill No. 7'!$A$1:$G$32"}</definedName>
    <definedName name="dghkl" localSheetId="22" hidden="1">{"'Bill No. 7'!$A$1:$G$32"}</definedName>
    <definedName name="dghkl" localSheetId="3" hidden="1">{"'Bill No. 7'!$A$1:$G$32"}</definedName>
    <definedName name="dghkl" localSheetId="12" hidden="1">{"'Bill No. 7'!$A$1:$G$32"}</definedName>
    <definedName name="dghkl" localSheetId="9" hidden="1">{"'Bill No. 7'!$A$1:$G$32"}</definedName>
    <definedName name="dghkl" localSheetId="6" hidden="1">{"'Bill No. 7'!$A$1:$G$32"}</definedName>
    <definedName name="dghkl" localSheetId="23" hidden="1">{"'Bill No. 7'!$A$1:$G$32"}</definedName>
    <definedName name="dghkl" localSheetId="24" hidden="1">{"'Bill No. 7'!$A$1:$G$32"}</definedName>
    <definedName name="dghkl" hidden="1">{"'Bill No. 7'!$A$1:$G$32"}</definedName>
    <definedName name="dgr" localSheetId="4" hidden="1">{#N/A,#N/A,FALSE,"VARIATIONS";#N/A,#N/A,FALSE,"BUDGET";#N/A,#N/A,FALSE,"CIVIL QNTY VAR";#N/A,#N/A,FALSE,"SUMMARY";#N/A,#N/A,FALSE,"MATERIAL VAR"}</definedName>
    <definedName name="dgr" localSheetId="7" hidden="1">{#N/A,#N/A,FALSE,"VARIATIONS";#N/A,#N/A,FALSE,"BUDGET";#N/A,#N/A,FALSE,"CIVIL QNTY VAR";#N/A,#N/A,FALSE,"SUMMARY";#N/A,#N/A,FALSE,"MATERIAL VAR"}</definedName>
    <definedName name="dgr" localSheetId="10" hidden="1">{#N/A,#N/A,FALSE,"VARIATIONS";#N/A,#N/A,FALSE,"BUDGET";#N/A,#N/A,FALSE,"CIVIL QNTY VAR";#N/A,#N/A,FALSE,"SUMMARY";#N/A,#N/A,FALSE,"MATERIAL VAR"}</definedName>
    <definedName name="dgr" localSheetId="13" hidden="1">{#N/A,#N/A,FALSE,"VARIATIONS";#N/A,#N/A,FALSE,"BUDGET";#N/A,#N/A,FALSE,"CIVIL QNTY VAR";#N/A,#N/A,FALSE,"SUMMARY";#N/A,#N/A,FALSE,"MATERIAL VAR"}</definedName>
    <definedName name="dgr" localSheetId="5" hidden="1">{#N/A,#N/A,FALSE,"VARIATIONS";#N/A,#N/A,FALSE,"BUDGET";#N/A,#N/A,FALSE,"CIVIL QNTY VAR";#N/A,#N/A,FALSE,"SUMMARY";#N/A,#N/A,FALSE,"MATERIAL VAR"}</definedName>
    <definedName name="dgr" localSheetId="11" hidden="1">{#N/A,#N/A,FALSE,"VARIATIONS";#N/A,#N/A,FALSE,"BUDGET";#N/A,#N/A,FALSE,"CIVIL QNTY VAR";#N/A,#N/A,FALSE,"SUMMARY";#N/A,#N/A,FALSE,"MATERIAL VAR"}</definedName>
    <definedName name="dgr" localSheetId="8" hidden="1">{#N/A,#N/A,FALSE,"VARIATIONS";#N/A,#N/A,FALSE,"BUDGET";#N/A,#N/A,FALSE,"CIVIL QNTY VAR";#N/A,#N/A,FALSE,"SUMMARY";#N/A,#N/A,FALSE,"MATERIAL VAR"}</definedName>
    <definedName name="dgr" localSheetId="14" hidden="1">{#N/A,#N/A,FALSE,"VARIATIONS";#N/A,#N/A,FALSE,"BUDGET";#N/A,#N/A,FALSE,"CIVIL QNTY VAR";#N/A,#N/A,FALSE,"SUMMARY";#N/A,#N/A,FALSE,"MATERIAL VAR"}</definedName>
    <definedName name="dgr" localSheetId="21" hidden="1">{#N/A,#N/A,FALSE,"VARIATIONS";#N/A,#N/A,FALSE,"BUDGET";#N/A,#N/A,FALSE,"CIVIL QNTY VAR";#N/A,#N/A,FALSE,"SUMMARY";#N/A,#N/A,FALSE,"MATERIAL VAR"}</definedName>
    <definedName name="dgr" localSheetId="22" hidden="1">{#N/A,#N/A,FALSE,"VARIATIONS";#N/A,#N/A,FALSE,"BUDGET";#N/A,#N/A,FALSE,"CIVIL QNTY VAR";#N/A,#N/A,FALSE,"SUMMARY";#N/A,#N/A,FALSE,"MATERIAL VAR"}</definedName>
    <definedName name="dgr" localSheetId="3" hidden="1">{#N/A,#N/A,FALSE,"VARIATIONS";#N/A,#N/A,FALSE,"BUDGET";#N/A,#N/A,FALSE,"CIVIL QNTY VAR";#N/A,#N/A,FALSE,"SUMMARY";#N/A,#N/A,FALSE,"MATERIAL VAR"}</definedName>
    <definedName name="dgr" localSheetId="12" hidden="1">{#N/A,#N/A,FALSE,"VARIATIONS";#N/A,#N/A,FALSE,"BUDGET";#N/A,#N/A,FALSE,"CIVIL QNTY VAR";#N/A,#N/A,FALSE,"SUMMARY";#N/A,#N/A,FALSE,"MATERIAL VAR"}</definedName>
    <definedName name="dgr" localSheetId="9" hidden="1">{#N/A,#N/A,FALSE,"VARIATIONS";#N/A,#N/A,FALSE,"BUDGET";#N/A,#N/A,FALSE,"CIVIL QNTY VAR";#N/A,#N/A,FALSE,"SUMMARY";#N/A,#N/A,FALSE,"MATERIAL VAR"}</definedName>
    <definedName name="dgr" localSheetId="6" hidden="1">{#N/A,#N/A,FALSE,"VARIATIONS";#N/A,#N/A,FALSE,"BUDGET";#N/A,#N/A,FALSE,"CIVIL QNTY VAR";#N/A,#N/A,FALSE,"SUMMARY";#N/A,#N/A,FALSE,"MATERIAL VAR"}</definedName>
    <definedName name="dgr" localSheetId="23" hidden="1">{#N/A,#N/A,FALSE,"VARIATIONS";#N/A,#N/A,FALSE,"BUDGET";#N/A,#N/A,FALSE,"CIVIL QNTY VAR";#N/A,#N/A,FALSE,"SUMMARY";#N/A,#N/A,FALSE,"MATERIAL VAR"}</definedName>
    <definedName name="dgr" localSheetId="24" hidden="1">{#N/A,#N/A,FALSE,"VARIATIONS";#N/A,#N/A,FALSE,"BUDGET";#N/A,#N/A,FALSE,"CIVIL QNTY VAR";#N/A,#N/A,FALSE,"SUMMARY";#N/A,#N/A,FALSE,"MATERIAL VAR"}</definedName>
    <definedName name="dgr" hidden="1">{#N/A,#N/A,FALSE,"VARIATIONS";#N/A,#N/A,FALSE,"BUDGET";#N/A,#N/A,FALSE,"CIVIL QNTY VAR";#N/A,#N/A,FALSE,"SUMMARY";#N/A,#N/A,FALSE,"MATERIAL VAR"}</definedName>
    <definedName name="dhrtg" localSheetId="4" hidden="1">{#N/A,#N/A,FALSE,"VARIATIONS";#N/A,#N/A,FALSE,"BUDGET";#N/A,#N/A,FALSE,"CIVIL QNTY VAR";#N/A,#N/A,FALSE,"SUMMARY";#N/A,#N/A,FALSE,"MATERIAL VAR"}</definedName>
    <definedName name="dhrtg" localSheetId="7" hidden="1">{#N/A,#N/A,FALSE,"VARIATIONS";#N/A,#N/A,FALSE,"BUDGET";#N/A,#N/A,FALSE,"CIVIL QNTY VAR";#N/A,#N/A,FALSE,"SUMMARY";#N/A,#N/A,FALSE,"MATERIAL VAR"}</definedName>
    <definedName name="dhrtg" localSheetId="10" hidden="1">{#N/A,#N/A,FALSE,"VARIATIONS";#N/A,#N/A,FALSE,"BUDGET";#N/A,#N/A,FALSE,"CIVIL QNTY VAR";#N/A,#N/A,FALSE,"SUMMARY";#N/A,#N/A,FALSE,"MATERIAL VAR"}</definedName>
    <definedName name="dhrtg" localSheetId="13" hidden="1">{#N/A,#N/A,FALSE,"VARIATIONS";#N/A,#N/A,FALSE,"BUDGET";#N/A,#N/A,FALSE,"CIVIL QNTY VAR";#N/A,#N/A,FALSE,"SUMMARY";#N/A,#N/A,FALSE,"MATERIAL VAR"}</definedName>
    <definedName name="dhrtg" localSheetId="5" hidden="1">{#N/A,#N/A,FALSE,"VARIATIONS";#N/A,#N/A,FALSE,"BUDGET";#N/A,#N/A,FALSE,"CIVIL QNTY VAR";#N/A,#N/A,FALSE,"SUMMARY";#N/A,#N/A,FALSE,"MATERIAL VAR"}</definedName>
    <definedName name="dhrtg" localSheetId="11" hidden="1">{#N/A,#N/A,FALSE,"VARIATIONS";#N/A,#N/A,FALSE,"BUDGET";#N/A,#N/A,FALSE,"CIVIL QNTY VAR";#N/A,#N/A,FALSE,"SUMMARY";#N/A,#N/A,FALSE,"MATERIAL VAR"}</definedName>
    <definedName name="dhrtg" localSheetId="8" hidden="1">{#N/A,#N/A,FALSE,"VARIATIONS";#N/A,#N/A,FALSE,"BUDGET";#N/A,#N/A,FALSE,"CIVIL QNTY VAR";#N/A,#N/A,FALSE,"SUMMARY";#N/A,#N/A,FALSE,"MATERIAL VAR"}</definedName>
    <definedName name="dhrtg" localSheetId="14" hidden="1">{#N/A,#N/A,FALSE,"VARIATIONS";#N/A,#N/A,FALSE,"BUDGET";#N/A,#N/A,FALSE,"CIVIL QNTY VAR";#N/A,#N/A,FALSE,"SUMMARY";#N/A,#N/A,FALSE,"MATERIAL VAR"}</definedName>
    <definedName name="dhrtg" localSheetId="21" hidden="1">{#N/A,#N/A,FALSE,"VARIATIONS";#N/A,#N/A,FALSE,"BUDGET";#N/A,#N/A,FALSE,"CIVIL QNTY VAR";#N/A,#N/A,FALSE,"SUMMARY";#N/A,#N/A,FALSE,"MATERIAL VAR"}</definedName>
    <definedName name="dhrtg" localSheetId="22" hidden="1">{#N/A,#N/A,FALSE,"VARIATIONS";#N/A,#N/A,FALSE,"BUDGET";#N/A,#N/A,FALSE,"CIVIL QNTY VAR";#N/A,#N/A,FALSE,"SUMMARY";#N/A,#N/A,FALSE,"MATERIAL VAR"}</definedName>
    <definedName name="dhrtg" localSheetId="3" hidden="1">{#N/A,#N/A,FALSE,"VARIATIONS";#N/A,#N/A,FALSE,"BUDGET";#N/A,#N/A,FALSE,"CIVIL QNTY VAR";#N/A,#N/A,FALSE,"SUMMARY";#N/A,#N/A,FALSE,"MATERIAL VAR"}</definedName>
    <definedName name="dhrtg" localSheetId="12" hidden="1">{#N/A,#N/A,FALSE,"VARIATIONS";#N/A,#N/A,FALSE,"BUDGET";#N/A,#N/A,FALSE,"CIVIL QNTY VAR";#N/A,#N/A,FALSE,"SUMMARY";#N/A,#N/A,FALSE,"MATERIAL VAR"}</definedName>
    <definedName name="dhrtg" localSheetId="9" hidden="1">{#N/A,#N/A,FALSE,"VARIATIONS";#N/A,#N/A,FALSE,"BUDGET";#N/A,#N/A,FALSE,"CIVIL QNTY VAR";#N/A,#N/A,FALSE,"SUMMARY";#N/A,#N/A,FALSE,"MATERIAL VAR"}</definedName>
    <definedName name="dhrtg" localSheetId="6" hidden="1">{#N/A,#N/A,FALSE,"VARIATIONS";#N/A,#N/A,FALSE,"BUDGET";#N/A,#N/A,FALSE,"CIVIL QNTY VAR";#N/A,#N/A,FALSE,"SUMMARY";#N/A,#N/A,FALSE,"MATERIAL VAR"}</definedName>
    <definedName name="dhrtg" localSheetId="23" hidden="1">{#N/A,#N/A,FALSE,"VARIATIONS";#N/A,#N/A,FALSE,"BUDGET";#N/A,#N/A,FALSE,"CIVIL QNTY VAR";#N/A,#N/A,FALSE,"SUMMARY";#N/A,#N/A,FALSE,"MATERIAL VAR"}</definedName>
    <definedName name="dhrtg" localSheetId="24" hidden="1">{#N/A,#N/A,FALSE,"VARIATIONS";#N/A,#N/A,FALSE,"BUDGET";#N/A,#N/A,FALSE,"CIVIL QNTY VAR";#N/A,#N/A,FALSE,"SUMMARY";#N/A,#N/A,FALSE,"MATERIAL VAR"}</definedName>
    <definedName name="dhrtg" hidden="1">{#N/A,#N/A,FALSE,"VARIATIONS";#N/A,#N/A,FALSE,"BUDGET";#N/A,#N/A,FALSE,"CIVIL QNTY VAR";#N/A,#N/A,FALSE,"SUMMARY";#N/A,#N/A,FALSE,"MATERIAL VAR"}</definedName>
    <definedName name="DHTML" localSheetId="4" hidden="1">{"'Sheet1'!$A$4386:$N$4591"}</definedName>
    <definedName name="DHTML" localSheetId="7" hidden="1">{"'Sheet1'!$A$4386:$N$4591"}</definedName>
    <definedName name="DHTML" localSheetId="10" hidden="1">{"'Sheet1'!$A$4386:$N$4591"}</definedName>
    <definedName name="DHTML" localSheetId="13" hidden="1">{"'Sheet1'!$A$4386:$N$4591"}</definedName>
    <definedName name="DHTML" localSheetId="5" hidden="1">{"'Sheet1'!$A$4386:$N$4591"}</definedName>
    <definedName name="DHTML" localSheetId="11" hidden="1">{"'Sheet1'!$A$4386:$N$4591"}</definedName>
    <definedName name="DHTML" localSheetId="8" hidden="1">{"'Sheet1'!$A$4386:$N$4591"}</definedName>
    <definedName name="DHTML" localSheetId="14" hidden="1">{"'Sheet1'!$A$4386:$N$4591"}</definedName>
    <definedName name="DHTML" localSheetId="21" hidden="1">{"'Sheet1'!$A$4386:$N$4591"}</definedName>
    <definedName name="DHTML" localSheetId="22" hidden="1">{"'Sheet1'!$A$4386:$N$4591"}</definedName>
    <definedName name="DHTML" localSheetId="3" hidden="1">{"'Sheet1'!$A$4386:$N$4591"}</definedName>
    <definedName name="DHTML" localSheetId="12" hidden="1">{"'Sheet1'!$A$4386:$N$4591"}</definedName>
    <definedName name="DHTML" localSheetId="9" hidden="1">{"'Sheet1'!$A$4386:$N$4591"}</definedName>
    <definedName name="DHTML" localSheetId="6" hidden="1">{"'Sheet1'!$A$4386:$N$4591"}</definedName>
    <definedName name="DHTML" localSheetId="23" hidden="1">{"'Sheet1'!$A$4386:$N$4591"}</definedName>
    <definedName name="DHTML" localSheetId="24" hidden="1">{"'Sheet1'!$A$4386:$N$4591"}</definedName>
    <definedName name="DHTML" hidden="1">{"'Sheet1'!$A$4386:$N$4591"}</definedName>
    <definedName name="Discount" localSheetId="4" hidden="1">#REF!</definedName>
    <definedName name="Discount" localSheetId="7" hidden="1">#REF!</definedName>
    <definedName name="Discount" localSheetId="10" hidden="1">#REF!</definedName>
    <definedName name="Discount" localSheetId="19" hidden="1">#REF!</definedName>
    <definedName name="Discount" localSheetId="5" hidden="1">#REF!</definedName>
    <definedName name="Discount" localSheetId="11" hidden="1">#REF!</definedName>
    <definedName name="Discount" localSheetId="8" hidden="1">#REF!</definedName>
    <definedName name="Discount" localSheetId="20" hidden="1">#REF!</definedName>
    <definedName name="Discount" localSheetId="21" hidden="1">#REF!</definedName>
    <definedName name="Discount" localSheetId="22" hidden="1">#REF!</definedName>
    <definedName name="Discount" localSheetId="3" hidden="1">#REF!</definedName>
    <definedName name="Discount" localSheetId="18" hidden="1">#REF!</definedName>
    <definedName name="Discount" localSheetId="9" hidden="1">#REF!</definedName>
    <definedName name="Discount" localSheetId="6" hidden="1">#REF!</definedName>
    <definedName name="Discount" localSheetId="23" hidden="1">#REF!</definedName>
    <definedName name="Discount" localSheetId="24" hidden="1">#REF!</definedName>
    <definedName name="Discount" hidden="1">#REF!</definedName>
    <definedName name="display_area_2" localSheetId="4" hidden="1">#REF!</definedName>
    <definedName name="display_area_2" localSheetId="7" hidden="1">#REF!</definedName>
    <definedName name="display_area_2" localSheetId="10" hidden="1">#REF!</definedName>
    <definedName name="display_area_2" localSheetId="19" hidden="1">#REF!</definedName>
    <definedName name="display_area_2" localSheetId="5" hidden="1">#REF!</definedName>
    <definedName name="display_area_2" localSheetId="11" hidden="1">#REF!</definedName>
    <definedName name="display_area_2" localSheetId="8" hidden="1">#REF!</definedName>
    <definedName name="display_area_2" localSheetId="20" hidden="1">#REF!</definedName>
    <definedName name="display_area_2" localSheetId="21" hidden="1">#REF!</definedName>
    <definedName name="display_area_2" localSheetId="22" hidden="1">#REF!</definedName>
    <definedName name="display_area_2" localSheetId="3" hidden="1">#REF!</definedName>
    <definedName name="display_area_2" localSheetId="18" hidden="1">#REF!</definedName>
    <definedName name="display_area_2" localSheetId="9" hidden="1">#REF!</definedName>
    <definedName name="display_area_2" localSheetId="6" hidden="1">#REF!</definedName>
    <definedName name="display_area_2" localSheetId="23" hidden="1">#REF!</definedName>
    <definedName name="display_area_2" localSheetId="24" hidden="1">#REF!</definedName>
    <definedName name="display_area_2" hidden="1">#REF!</definedName>
    <definedName name="DL" localSheetId="4" hidden="1">{#N/A,#N/A,FALSE,"이정표"}</definedName>
    <definedName name="DL" localSheetId="7" hidden="1">{#N/A,#N/A,FALSE,"이정표"}</definedName>
    <definedName name="DL" localSheetId="10" hidden="1">{#N/A,#N/A,FALSE,"이정표"}</definedName>
    <definedName name="DL" localSheetId="13" hidden="1">{#N/A,#N/A,FALSE,"이정표"}</definedName>
    <definedName name="DL" localSheetId="5" hidden="1">{#N/A,#N/A,FALSE,"이정표"}</definedName>
    <definedName name="DL" localSheetId="11" hidden="1">{#N/A,#N/A,FALSE,"이정표"}</definedName>
    <definedName name="DL" localSheetId="8" hidden="1">{#N/A,#N/A,FALSE,"이정표"}</definedName>
    <definedName name="DL" localSheetId="14" hidden="1">{#N/A,#N/A,FALSE,"이정표"}</definedName>
    <definedName name="DL" localSheetId="21" hidden="1">{#N/A,#N/A,FALSE,"이정표"}</definedName>
    <definedName name="DL" localSheetId="22" hidden="1">{#N/A,#N/A,FALSE,"이정표"}</definedName>
    <definedName name="DL" localSheetId="3" hidden="1">{#N/A,#N/A,FALSE,"이정표"}</definedName>
    <definedName name="DL" localSheetId="12" hidden="1">{#N/A,#N/A,FALSE,"이정표"}</definedName>
    <definedName name="DL" localSheetId="9" hidden="1">{#N/A,#N/A,FALSE,"이정표"}</definedName>
    <definedName name="DL" localSheetId="6" hidden="1">{#N/A,#N/A,FALSE,"이정표"}</definedName>
    <definedName name="DL" localSheetId="23" hidden="1">{#N/A,#N/A,FALSE,"이정표"}</definedName>
    <definedName name="DL" localSheetId="24" hidden="1">{#N/A,#N/A,FALSE,"이정표"}</definedName>
    <definedName name="DL" hidden="1">{#N/A,#N/A,FALSE,"이정표"}</definedName>
    <definedName name="DL_1" localSheetId="4" hidden="1">{#N/A,#N/A,FALSE,"이정표"}</definedName>
    <definedName name="DL_1" localSheetId="7" hidden="1">{#N/A,#N/A,FALSE,"이정표"}</definedName>
    <definedName name="DL_1" localSheetId="10" hidden="1">{#N/A,#N/A,FALSE,"이정표"}</definedName>
    <definedName name="DL_1" localSheetId="13" hidden="1">{#N/A,#N/A,FALSE,"이정표"}</definedName>
    <definedName name="DL_1" localSheetId="5" hidden="1">{#N/A,#N/A,FALSE,"이정표"}</definedName>
    <definedName name="DL_1" localSheetId="11" hidden="1">{#N/A,#N/A,FALSE,"이정표"}</definedName>
    <definedName name="DL_1" localSheetId="8" hidden="1">{#N/A,#N/A,FALSE,"이정표"}</definedName>
    <definedName name="DL_1" localSheetId="14" hidden="1">{#N/A,#N/A,FALSE,"이정표"}</definedName>
    <definedName name="DL_1" localSheetId="21" hidden="1">{#N/A,#N/A,FALSE,"이정표"}</definedName>
    <definedName name="DL_1" localSheetId="22" hidden="1">{#N/A,#N/A,FALSE,"이정표"}</definedName>
    <definedName name="DL_1" localSheetId="3" hidden="1">{#N/A,#N/A,FALSE,"이정표"}</definedName>
    <definedName name="DL_1" localSheetId="12" hidden="1">{#N/A,#N/A,FALSE,"이정표"}</definedName>
    <definedName name="DL_1" localSheetId="9" hidden="1">{#N/A,#N/A,FALSE,"이정표"}</definedName>
    <definedName name="DL_1" localSheetId="6" hidden="1">{#N/A,#N/A,FALSE,"이정표"}</definedName>
    <definedName name="DL_1" localSheetId="23" hidden="1">{#N/A,#N/A,FALSE,"이정표"}</definedName>
    <definedName name="DL_1" localSheetId="24" hidden="1">{#N/A,#N/A,FALSE,"이정표"}</definedName>
    <definedName name="DL_1" hidden="1">{#N/A,#N/A,FALSE,"이정표"}</definedName>
    <definedName name="dsfj" localSheetId="4" hidden="1">#REF!</definedName>
    <definedName name="dsfj" localSheetId="7" hidden="1">#REF!</definedName>
    <definedName name="dsfj" localSheetId="10" hidden="1">#REF!</definedName>
    <definedName name="dsfj" localSheetId="13" hidden="1">#REF!</definedName>
    <definedName name="dsfj" localSheetId="19" hidden="1">#REF!</definedName>
    <definedName name="dsfj" localSheetId="5" hidden="1">#REF!</definedName>
    <definedName name="dsfj" localSheetId="11" hidden="1">#REF!</definedName>
    <definedName name="dsfj" localSheetId="8" hidden="1">#REF!</definedName>
    <definedName name="dsfj" localSheetId="14" hidden="1">#REF!</definedName>
    <definedName name="dsfj" localSheetId="20" hidden="1">#REF!</definedName>
    <definedName name="dsfj" localSheetId="21" hidden="1">#REF!</definedName>
    <definedName name="dsfj" localSheetId="22" hidden="1">#REF!</definedName>
    <definedName name="dsfj" localSheetId="3" hidden="1">#REF!</definedName>
    <definedName name="dsfj" localSheetId="12" hidden="1">#REF!</definedName>
    <definedName name="dsfj" localSheetId="18" hidden="1">#REF!</definedName>
    <definedName name="dsfj" localSheetId="9" hidden="1">#REF!</definedName>
    <definedName name="dsfj" localSheetId="6" hidden="1">#REF!</definedName>
    <definedName name="dsfj" localSheetId="23" hidden="1">#REF!</definedName>
    <definedName name="dsfj" localSheetId="24" hidden="1">#REF!</definedName>
    <definedName name="dsfj" hidden="1">#REF!</definedName>
    <definedName name="e" localSheetId="4" hidden="1">{#N/A,#N/A,FALSE,"VARIATIONS";#N/A,#N/A,FALSE,"BUDGET";#N/A,#N/A,FALSE,"CIVIL QNTY VAR";#N/A,#N/A,FALSE,"SUMMARY";#N/A,#N/A,FALSE,"MATERIAL VAR"}</definedName>
    <definedName name="e" localSheetId="7" hidden="1">{#N/A,#N/A,FALSE,"VARIATIONS";#N/A,#N/A,FALSE,"BUDGET";#N/A,#N/A,FALSE,"CIVIL QNTY VAR";#N/A,#N/A,FALSE,"SUMMARY";#N/A,#N/A,FALSE,"MATERIAL VAR"}</definedName>
    <definedName name="e" localSheetId="10" hidden="1">{#N/A,#N/A,FALSE,"VARIATIONS";#N/A,#N/A,FALSE,"BUDGET";#N/A,#N/A,FALSE,"CIVIL QNTY VAR";#N/A,#N/A,FALSE,"SUMMARY";#N/A,#N/A,FALSE,"MATERIAL VAR"}</definedName>
    <definedName name="e" localSheetId="13" hidden="1">{#N/A,#N/A,FALSE,"VARIATIONS";#N/A,#N/A,FALSE,"BUDGET";#N/A,#N/A,FALSE,"CIVIL QNTY VAR";#N/A,#N/A,FALSE,"SUMMARY";#N/A,#N/A,FALSE,"MATERIAL VAR"}</definedName>
    <definedName name="e" localSheetId="5" hidden="1">{#N/A,#N/A,FALSE,"VARIATIONS";#N/A,#N/A,FALSE,"BUDGET";#N/A,#N/A,FALSE,"CIVIL QNTY VAR";#N/A,#N/A,FALSE,"SUMMARY";#N/A,#N/A,FALSE,"MATERIAL VAR"}</definedName>
    <definedName name="e" localSheetId="11" hidden="1">{#N/A,#N/A,FALSE,"VARIATIONS";#N/A,#N/A,FALSE,"BUDGET";#N/A,#N/A,FALSE,"CIVIL QNTY VAR";#N/A,#N/A,FALSE,"SUMMARY";#N/A,#N/A,FALSE,"MATERIAL VAR"}</definedName>
    <definedName name="e" localSheetId="8" hidden="1">{#N/A,#N/A,FALSE,"VARIATIONS";#N/A,#N/A,FALSE,"BUDGET";#N/A,#N/A,FALSE,"CIVIL QNTY VAR";#N/A,#N/A,FALSE,"SUMMARY";#N/A,#N/A,FALSE,"MATERIAL VAR"}</definedName>
    <definedName name="e" localSheetId="14" hidden="1">{#N/A,#N/A,FALSE,"VARIATIONS";#N/A,#N/A,FALSE,"BUDGET";#N/A,#N/A,FALSE,"CIVIL QNTY VAR";#N/A,#N/A,FALSE,"SUMMARY";#N/A,#N/A,FALSE,"MATERIAL VAR"}</definedName>
    <definedName name="e" localSheetId="21" hidden="1">{#N/A,#N/A,FALSE,"VARIATIONS";#N/A,#N/A,FALSE,"BUDGET";#N/A,#N/A,FALSE,"CIVIL QNTY VAR";#N/A,#N/A,FALSE,"SUMMARY";#N/A,#N/A,FALSE,"MATERIAL VAR"}</definedName>
    <definedName name="e" localSheetId="22" hidden="1">{#N/A,#N/A,FALSE,"VARIATIONS";#N/A,#N/A,FALSE,"BUDGET";#N/A,#N/A,FALSE,"CIVIL QNTY VAR";#N/A,#N/A,FALSE,"SUMMARY";#N/A,#N/A,FALSE,"MATERIAL VAR"}</definedName>
    <definedName name="e" localSheetId="3" hidden="1">{#N/A,#N/A,FALSE,"VARIATIONS";#N/A,#N/A,FALSE,"BUDGET";#N/A,#N/A,FALSE,"CIVIL QNTY VAR";#N/A,#N/A,FALSE,"SUMMARY";#N/A,#N/A,FALSE,"MATERIAL VAR"}</definedName>
    <definedName name="e" localSheetId="12" hidden="1">{#N/A,#N/A,FALSE,"VARIATIONS";#N/A,#N/A,FALSE,"BUDGET";#N/A,#N/A,FALSE,"CIVIL QNTY VAR";#N/A,#N/A,FALSE,"SUMMARY";#N/A,#N/A,FALSE,"MATERIAL VAR"}</definedName>
    <definedName name="e" localSheetId="9" hidden="1">{#N/A,#N/A,FALSE,"VARIATIONS";#N/A,#N/A,FALSE,"BUDGET";#N/A,#N/A,FALSE,"CIVIL QNTY VAR";#N/A,#N/A,FALSE,"SUMMARY";#N/A,#N/A,FALSE,"MATERIAL VAR"}</definedName>
    <definedName name="e" localSheetId="6" hidden="1">{#N/A,#N/A,FALSE,"VARIATIONS";#N/A,#N/A,FALSE,"BUDGET";#N/A,#N/A,FALSE,"CIVIL QNTY VAR";#N/A,#N/A,FALSE,"SUMMARY";#N/A,#N/A,FALSE,"MATERIAL VAR"}</definedName>
    <definedName name="e" localSheetId="23" hidden="1">{#N/A,#N/A,FALSE,"VARIATIONS";#N/A,#N/A,FALSE,"BUDGET";#N/A,#N/A,FALSE,"CIVIL QNTY VAR";#N/A,#N/A,FALSE,"SUMMARY";#N/A,#N/A,FALSE,"MATERIAL VAR"}</definedName>
    <definedName name="e" localSheetId="24" hidden="1">{#N/A,#N/A,FALSE,"VARIATIONS";#N/A,#N/A,FALSE,"BUDGET";#N/A,#N/A,FALSE,"CIVIL QNTY VAR";#N/A,#N/A,FALSE,"SUMMARY";#N/A,#N/A,FALSE,"MATERIAL VAR"}</definedName>
    <definedName name="e" hidden="1">{#N/A,#N/A,FALSE,"VARIATIONS";#N/A,#N/A,FALSE,"BUDGET";#N/A,#N/A,FALSE,"CIVIL QNTY VAR";#N/A,#N/A,FALSE,"SUMMARY";#N/A,#N/A,FALSE,"MATERIAL VAR"}</definedName>
    <definedName name="e4tae" localSheetId="4" hidden="1">{#N/A,#N/A,FALSE,"VARIATIONS";#N/A,#N/A,FALSE,"BUDGET";#N/A,#N/A,FALSE,"CIVIL QNTY VAR";#N/A,#N/A,FALSE,"SUMMARY";#N/A,#N/A,FALSE,"MATERIAL VAR"}</definedName>
    <definedName name="e4tae" localSheetId="7" hidden="1">{#N/A,#N/A,FALSE,"VARIATIONS";#N/A,#N/A,FALSE,"BUDGET";#N/A,#N/A,FALSE,"CIVIL QNTY VAR";#N/A,#N/A,FALSE,"SUMMARY";#N/A,#N/A,FALSE,"MATERIAL VAR"}</definedName>
    <definedName name="e4tae" localSheetId="10" hidden="1">{#N/A,#N/A,FALSE,"VARIATIONS";#N/A,#N/A,FALSE,"BUDGET";#N/A,#N/A,FALSE,"CIVIL QNTY VAR";#N/A,#N/A,FALSE,"SUMMARY";#N/A,#N/A,FALSE,"MATERIAL VAR"}</definedName>
    <definedName name="e4tae" localSheetId="13" hidden="1">{#N/A,#N/A,FALSE,"VARIATIONS";#N/A,#N/A,FALSE,"BUDGET";#N/A,#N/A,FALSE,"CIVIL QNTY VAR";#N/A,#N/A,FALSE,"SUMMARY";#N/A,#N/A,FALSE,"MATERIAL VAR"}</definedName>
    <definedName name="e4tae" localSheetId="5" hidden="1">{#N/A,#N/A,FALSE,"VARIATIONS";#N/A,#N/A,FALSE,"BUDGET";#N/A,#N/A,FALSE,"CIVIL QNTY VAR";#N/A,#N/A,FALSE,"SUMMARY";#N/A,#N/A,FALSE,"MATERIAL VAR"}</definedName>
    <definedName name="e4tae" localSheetId="11" hidden="1">{#N/A,#N/A,FALSE,"VARIATIONS";#N/A,#N/A,FALSE,"BUDGET";#N/A,#N/A,FALSE,"CIVIL QNTY VAR";#N/A,#N/A,FALSE,"SUMMARY";#N/A,#N/A,FALSE,"MATERIAL VAR"}</definedName>
    <definedName name="e4tae" localSheetId="8" hidden="1">{#N/A,#N/A,FALSE,"VARIATIONS";#N/A,#N/A,FALSE,"BUDGET";#N/A,#N/A,FALSE,"CIVIL QNTY VAR";#N/A,#N/A,FALSE,"SUMMARY";#N/A,#N/A,FALSE,"MATERIAL VAR"}</definedName>
    <definedName name="e4tae" localSheetId="14" hidden="1">{#N/A,#N/A,FALSE,"VARIATIONS";#N/A,#N/A,FALSE,"BUDGET";#N/A,#N/A,FALSE,"CIVIL QNTY VAR";#N/A,#N/A,FALSE,"SUMMARY";#N/A,#N/A,FALSE,"MATERIAL VAR"}</definedName>
    <definedName name="e4tae" localSheetId="21" hidden="1">{#N/A,#N/A,FALSE,"VARIATIONS";#N/A,#N/A,FALSE,"BUDGET";#N/A,#N/A,FALSE,"CIVIL QNTY VAR";#N/A,#N/A,FALSE,"SUMMARY";#N/A,#N/A,FALSE,"MATERIAL VAR"}</definedName>
    <definedName name="e4tae" localSheetId="22" hidden="1">{#N/A,#N/A,FALSE,"VARIATIONS";#N/A,#N/A,FALSE,"BUDGET";#N/A,#N/A,FALSE,"CIVIL QNTY VAR";#N/A,#N/A,FALSE,"SUMMARY";#N/A,#N/A,FALSE,"MATERIAL VAR"}</definedName>
    <definedName name="e4tae" localSheetId="3" hidden="1">{#N/A,#N/A,FALSE,"VARIATIONS";#N/A,#N/A,FALSE,"BUDGET";#N/A,#N/A,FALSE,"CIVIL QNTY VAR";#N/A,#N/A,FALSE,"SUMMARY";#N/A,#N/A,FALSE,"MATERIAL VAR"}</definedName>
    <definedName name="e4tae" localSheetId="12" hidden="1">{#N/A,#N/A,FALSE,"VARIATIONS";#N/A,#N/A,FALSE,"BUDGET";#N/A,#N/A,FALSE,"CIVIL QNTY VAR";#N/A,#N/A,FALSE,"SUMMARY";#N/A,#N/A,FALSE,"MATERIAL VAR"}</definedName>
    <definedName name="e4tae" localSheetId="9" hidden="1">{#N/A,#N/A,FALSE,"VARIATIONS";#N/A,#N/A,FALSE,"BUDGET";#N/A,#N/A,FALSE,"CIVIL QNTY VAR";#N/A,#N/A,FALSE,"SUMMARY";#N/A,#N/A,FALSE,"MATERIAL VAR"}</definedName>
    <definedName name="e4tae" localSheetId="6" hidden="1">{#N/A,#N/A,FALSE,"VARIATIONS";#N/A,#N/A,FALSE,"BUDGET";#N/A,#N/A,FALSE,"CIVIL QNTY VAR";#N/A,#N/A,FALSE,"SUMMARY";#N/A,#N/A,FALSE,"MATERIAL VAR"}</definedName>
    <definedName name="e4tae" localSheetId="23" hidden="1">{#N/A,#N/A,FALSE,"VARIATIONS";#N/A,#N/A,FALSE,"BUDGET";#N/A,#N/A,FALSE,"CIVIL QNTY VAR";#N/A,#N/A,FALSE,"SUMMARY";#N/A,#N/A,FALSE,"MATERIAL VAR"}</definedName>
    <definedName name="e4tae" localSheetId="24" hidden="1">{#N/A,#N/A,FALSE,"VARIATIONS";#N/A,#N/A,FALSE,"BUDGET";#N/A,#N/A,FALSE,"CIVIL QNTY VAR";#N/A,#N/A,FALSE,"SUMMARY";#N/A,#N/A,FALSE,"MATERIAL VAR"}</definedName>
    <definedName name="e4tae" hidden="1">{#N/A,#N/A,FALSE,"VARIATIONS";#N/A,#N/A,FALSE,"BUDGET";#N/A,#N/A,FALSE,"CIVIL QNTY VAR";#N/A,#N/A,FALSE,"SUMMARY";#N/A,#N/A,FALSE,"MATERIAL VAR"}</definedName>
    <definedName name="EfS" localSheetId="4" hidden="1">{#N/A,#N/A,FALSE,"VARIATIONS";#N/A,#N/A,FALSE,"BUDGET";#N/A,#N/A,FALSE,"CIVIL QNTY VAR";#N/A,#N/A,FALSE,"SUMMARY";#N/A,#N/A,FALSE,"MATERIAL VAR"}</definedName>
    <definedName name="EfS" localSheetId="7" hidden="1">{#N/A,#N/A,FALSE,"VARIATIONS";#N/A,#N/A,FALSE,"BUDGET";#N/A,#N/A,FALSE,"CIVIL QNTY VAR";#N/A,#N/A,FALSE,"SUMMARY";#N/A,#N/A,FALSE,"MATERIAL VAR"}</definedName>
    <definedName name="EfS" localSheetId="10" hidden="1">{#N/A,#N/A,FALSE,"VARIATIONS";#N/A,#N/A,FALSE,"BUDGET";#N/A,#N/A,FALSE,"CIVIL QNTY VAR";#N/A,#N/A,FALSE,"SUMMARY";#N/A,#N/A,FALSE,"MATERIAL VAR"}</definedName>
    <definedName name="EfS" localSheetId="13" hidden="1">{#N/A,#N/A,FALSE,"VARIATIONS";#N/A,#N/A,FALSE,"BUDGET";#N/A,#N/A,FALSE,"CIVIL QNTY VAR";#N/A,#N/A,FALSE,"SUMMARY";#N/A,#N/A,FALSE,"MATERIAL VAR"}</definedName>
    <definedName name="EfS" localSheetId="5" hidden="1">{#N/A,#N/A,FALSE,"VARIATIONS";#N/A,#N/A,FALSE,"BUDGET";#N/A,#N/A,FALSE,"CIVIL QNTY VAR";#N/A,#N/A,FALSE,"SUMMARY";#N/A,#N/A,FALSE,"MATERIAL VAR"}</definedName>
    <definedName name="EfS" localSheetId="11" hidden="1">{#N/A,#N/A,FALSE,"VARIATIONS";#N/A,#N/A,FALSE,"BUDGET";#N/A,#N/A,FALSE,"CIVIL QNTY VAR";#N/A,#N/A,FALSE,"SUMMARY";#N/A,#N/A,FALSE,"MATERIAL VAR"}</definedName>
    <definedName name="EfS" localSheetId="8" hidden="1">{#N/A,#N/A,FALSE,"VARIATIONS";#N/A,#N/A,FALSE,"BUDGET";#N/A,#N/A,FALSE,"CIVIL QNTY VAR";#N/A,#N/A,FALSE,"SUMMARY";#N/A,#N/A,FALSE,"MATERIAL VAR"}</definedName>
    <definedName name="EfS" localSheetId="14" hidden="1">{#N/A,#N/A,FALSE,"VARIATIONS";#N/A,#N/A,FALSE,"BUDGET";#N/A,#N/A,FALSE,"CIVIL QNTY VAR";#N/A,#N/A,FALSE,"SUMMARY";#N/A,#N/A,FALSE,"MATERIAL VAR"}</definedName>
    <definedName name="EfS" localSheetId="21" hidden="1">{#N/A,#N/A,FALSE,"VARIATIONS";#N/A,#N/A,FALSE,"BUDGET";#N/A,#N/A,FALSE,"CIVIL QNTY VAR";#N/A,#N/A,FALSE,"SUMMARY";#N/A,#N/A,FALSE,"MATERIAL VAR"}</definedName>
    <definedName name="EfS" localSheetId="22" hidden="1">{#N/A,#N/A,FALSE,"VARIATIONS";#N/A,#N/A,FALSE,"BUDGET";#N/A,#N/A,FALSE,"CIVIL QNTY VAR";#N/A,#N/A,FALSE,"SUMMARY";#N/A,#N/A,FALSE,"MATERIAL VAR"}</definedName>
    <definedName name="EfS" localSheetId="3" hidden="1">{#N/A,#N/A,FALSE,"VARIATIONS";#N/A,#N/A,FALSE,"BUDGET";#N/A,#N/A,FALSE,"CIVIL QNTY VAR";#N/A,#N/A,FALSE,"SUMMARY";#N/A,#N/A,FALSE,"MATERIAL VAR"}</definedName>
    <definedName name="EfS" localSheetId="12" hidden="1">{#N/A,#N/A,FALSE,"VARIATIONS";#N/A,#N/A,FALSE,"BUDGET";#N/A,#N/A,FALSE,"CIVIL QNTY VAR";#N/A,#N/A,FALSE,"SUMMARY";#N/A,#N/A,FALSE,"MATERIAL VAR"}</definedName>
    <definedName name="EfS" localSheetId="9" hidden="1">{#N/A,#N/A,FALSE,"VARIATIONS";#N/A,#N/A,FALSE,"BUDGET";#N/A,#N/A,FALSE,"CIVIL QNTY VAR";#N/A,#N/A,FALSE,"SUMMARY";#N/A,#N/A,FALSE,"MATERIAL VAR"}</definedName>
    <definedName name="EfS" localSheetId="6" hidden="1">{#N/A,#N/A,FALSE,"VARIATIONS";#N/A,#N/A,FALSE,"BUDGET";#N/A,#N/A,FALSE,"CIVIL QNTY VAR";#N/A,#N/A,FALSE,"SUMMARY";#N/A,#N/A,FALSE,"MATERIAL VAR"}</definedName>
    <definedName name="EfS" localSheetId="23" hidden="1">{#N/A,#N/A,FALSE,"VARIATIONS";#N/A,#N/A,FALSE,"BUDGET";#N/A,#N/A,FALSE,"CIVIL QNTY VAR";#N/A,#N/A,FALSE,"SUMMARY";#N/A,#N/A,FALSE,"MATERIAL VAR"}</definedName>
    <definedName name="EfS" localSheetId="24" hidden="1">{#N/A,#N/A,FALSE,"VARIATIONS";#N/A,#N/A,FALSE,"BUDGET";#N/A,#N/A,FALSE,"CIVIL QNTY VAR";#N/A,#N/A,FALSE,"SUMMARY";#N/A,#N/A,FALSE,"MATERIAL VAR"}</definedName>
    <definedName name="EfS" hidden="1">{#N/A,#N/A,FALSE,"VARIATIONS";#N/A,#N/A,FALSE,"BUDGET";#N/A,#N/A,FALSE,"CIVIL QNTY VAR";#N/A,#N/A,FALSE,"SUMMARY";#N/A,#N/A,FALSE,"MATERIAL VAR"}</definedName>
    <definedName name="erataee" localSheetId="4" hidden="1">{#N/A,#N/A,FALSE,"VARIATIONS";#N/A,#N/A,FALSE,"BUDGET";#N/A,#N/A,FALSE,"CIVIL QNTY VAR";#N/A,#N/A,FALSE,"SUMMARY";#N/A,#N/A,FALSE,"MATERIAL VAR"}</definedName>
    <definedName name="erataee" localSheetId="7" hidden="1">{#N/A,#N/A,FALSE,"VARIATIONS";#N/A,#N/A,FALSE,"BUDGET";#N/A,#N/A,FALSE,"CIVIL QNTY VAR";#N/A,#N/A,FALSE,"SUMMARY";#N/A,#N/A,FALSE,"MATERIAL VAR"}</definedName>
    <definedName name="erataee" localSheetId="10" hidden="1">{#N/A,#N/A,FALSE,"VARIATIONS";#N/A,#N/A,FALSE,"BUDGET";#N/A,#N/A,FALSE,"CIVIL QNTY VAR";#N/A,#N/A,FALSE,"SUMMARY";#N/A,#N/A,FALSE,"MATERIAL VAR"}</definedName>
    <definedName name="erataee" localSheetId="13" hidden="1">{#N/A,#N/A,FALSE,"VARIATIONS";#N/A,#N/A,FALSE,"BUDGET";#N/A,#N/A,FALSE,"CIVIL QNTY VAR";#N/A,#N/A,FALSE,"SUMMARY";#N/A,#N/A,FALSE,"MATERIAL VAR"}</definedName>
    <definedName name="erataee" localSheetId="5" hidden="1">{#N/A,#N/A,FALSE,"VARIATIONS";#N/A,#N/A,FALSE,"BUDGET";#N/A,#N/A,FALSE,"CIVIL QNTY VAR";#N/A,#N/A,FALSE,"SUMMARY";#N/A,#N/A,FALSE,"MATERIAL VAR"}</definedName>
    <definedName name="erataee" localSheetId="11" hidden="1">{#N/A,#N/A,FALSE,"VARIATIONS";#N/A,#N/A,FALSE,"BUDGET";#N/A,#N/A,FALSE,"CIVIL QNTY VAR";#N/A,#N/A,FALSE,"SUMMARY";#N/A,#N/A,FALSE,"MATERIAL VAR"}</definedName>
    <definedName name="erataee" localSheetId="8" hidden="1">{#N/A,#N/A,FALSE,"VARIATIONS";#N/A,#N/A,FALSE,"BUDGET";#N/A,#N/A,FALSE,"CIVIL QNTY VAR";#N/A,#N/A,FALSE,"SUMMARY";#N/A,#N/A,FALSE,"MATERIAL VAR"}</definedName>
    <definedName name="erataee" localSheetId="14" hidden="1">{#N/A,#N/A,FALSE,"VARIATIONS";#N/A,#N/A,FALSE,"BUDGET";#N/A,#N/A,FALSE,"CIVIL QNTY VAR";#N/A,#N/A,FALSE,"SUMMARY";#N/A,#N/A,FALSE,"MATERIAL VAR"}</definedName>
    <definedName name="erataee" localSheetId="21" hidden="1">{#N/A,#N/A,FALSE,"VARIATIONS";#N/A,#N/A,FALSE,"BUDGET";#N/A,#N/A,FALSE,"CIVIL QNTY VAR";#N/A,#N/A,FALSE,"SUMMARY";#N/A,#N/A,FALSE,"MATERIAL VAR"}</definedName>
    <definedName name="erataee" localSheetId="22" hidden="1">{#N/A,#N/A,FALSE,"VARIATIONS";#N/A,#N/A,FALSE,"BUDGET";#N/A,#N/A,FALSE,"CIVIL QNTY VAR";#N/A,#N/A,FALSE,"SUMMARY";#N/A,#N/A,FALSE,"MATERIAL VAR"}</definedName>
    <definedName name="erataee" localSheetId="3" hidden="1">{#N/A,#N/A,FALSE,"VARIATIONS";#N/A,#N/A,FALSE,"BUDGET";#N/A,#N/A,FALSE,"CIVIL QNTY VAR";#N/A,#N/A,FALSE,"SUMMARY";#N/A,#N/A,FALSE,"MATERIAL VAR"}</definedName>
    <definedName name="erataee" localSheetId="12" hidden="1">{#N/A,#N/A,FALSE,"VARIATIONS";#N/A,#N/A,FALSE,"BUDGET";#N/A,#N/A,FALSE,"CIVIL QNTY VAR";#N/A,#N/A,FALSE,"SUMMARY";#N/A,#N/A,FALSE,"MATERIAL VAR"}</definedName>
    <definedName name="erataee" localSheetId="9" hidden="1">{#N/A,#N/A,FALSE,"VARIATIONS";#N/A,#N/A,FALSE,"BUDGET";#N/A,#N/A,FALSE,"CIVIL QNTY VAR";#N/A,#N/A,FALSE,"SUMMARY";#N/A,#N/A,FALSE,"MATERIAL VAR"}</definedName>
    <definedName name="erataee" localSheetId="6" hidden="1">{#N/A,#N/A,FALSE,"VARIATIONS";#N/A,#N/A,FALSE,"BUDGET";#N/A,#N/A,FALSE,"CIVIL QNTY VAR";#N/A,#N/A,FALSE,"SUMMARY";#N/A,#N/A,FALSE,"MATERIAL VAR"}</definedName>
    <definedName name="erataee" localSheetId="23" hidden="1">{#N/A,#N/A,FALSE,"VARIATIONS";#N/A,#N/A,FALSE,"BUDGET";#N/A,#N/A,FALSE,"CIVIL QNTY VAR";#N/A,#N/A,FALSE,"SUMMARY";#N/A,#N/A,FALSE,"MATERIAL VAR"}</definedName>
    <definedName name="erataee" localSheetId="24" hidden="1">{#N/A,#N/A,FALSE,"VARIATIONS";#N/A,#N/A,FALSE,"BUDGET";#N/A,#N/A,FALSE,"CIVIL QNTY VAR";#N/A,#N/A,FALSE,"SUMMARY";#N/A,#N/A,FALSE,"MATERIAL VAR"}</definedName>
    <definedName name="erataee" hidden="1">{#N/A,#N/A,FALSE,"VARIATIONS";#N/A,#N/A,FALSE,"BUDGET";#N/A,#N/A,FALSE,"CIVIL QNTY VAR";#N/A,#N/A,FALSE,"SUMMARY";#N/A,#N/A,FALSE,"MATERIAL VAR"}</definedName>
    <definedName name="ertf" localSheetId="4" hidden="1">{#N/A,#N/A,FALSE,"VARIATIONS";#N/A,#N/A,FALSE,"BUDGET";#N/A,#N/A,FALSE,"CIVIL QNTY VAR";#N/A,#N/A,FALSE,"SUMMARY";#N/A,#N/A,FALSE,"MATERIAL VAR"}</definedName>
    <definedName name="ertf" localSheetId="7" hidden="1">{#N/A,#N/A,FALSE,"VARIATIONS";#N/A,#N/A,FALSE,"BUDGET";#N/A,#N/A,FALSE,"CIVIL QNTY VAR";#N/A,#N/A,FALSE,"SUMMARY";#N/A,#N/A,FALSE,"MATERIAL VAR"}</definedName>
    <definedName name="ertf" localSheetId="10" hidden="1">{#N/A,#N/A,FALSE,"VARIATIONS";#N/A,#N/A,FALSE,"BUDGET";#N/A,#N/A,FALSE,"CIVIL QNTY VAR";#N/A,#N/A,FALSE,"SUMMARY";#N/A,#N/A,FALSE,"MATERIAL VAR"}</definedName>
    <definedName name="ertf" localSheetId="13" hidden="1">{#N/A,#N/A,FALSE,"VARIATIONS";#N/A,#N/A,FALSE,"BUDGET";#N/A,#N/A,FALSE,"CIVIL QNTY VAR";#N/A,#N/A,FALSE,"SUMMARY";#N/A,#N/A,FALSE,"MATERIAL VAR"}</definedName>
    <definedName name="ertf" localSheetId="5" hidden="1">{#N/A,#N/A,FALSE,"VARIATIONS";#N/A,#N/A,FALSE,"BUDGET";#N/A,#N/A,FALSE,"CIVIL QNTY VAR";#N/A,#N/A,FALSE,"SUMMARY";#N/A,#N/A,FALSE,"MATERIAL VAR"}</definedName>
    <definedName name="ertf" localSheetId="11" hidden="1">{#N/A,#N/A,FALSE,"VARIATIONS";#N/A,#N/A,FALSE,"BUDGET";#N/A,#N/A,FALSE,"CIVIL QNTY VAR";#N/A,#N/A,FALSE,"SUMMARY";#N/A,#N/A,FALSE,"MATERIAL VAR"}</definedName>
    <definedName name="ertf" localSheetId="8" hidden="1">{#N/A,#N/A,FALSE,"VARIATIONS";#N/A,#N/A,FALSE,"BUDGET";#N/A,#N/A,FALSE,"CIVIL QNTY VAR";#N/A,#N/A,FALSE,"SUMMARY";#N/A,#N/A,FALSE,"MATERIAL VAR"}</definedName>
    <definedName name="ertf" localSheetId="14" hidden="1">{#N/A,#N/A,FALSE,"VARIATIONS";#N/A,#N/A,FALSE,"BUDGET";#N/A,#N/A,FALSE,"CIVIL QNTY VAR";#N/A,#N/A,FALSE,"SUMMARY";#N/A,#N/A,FALSE,"MATERIAL VAR"}</definedName>
    <definedName name="ertf" localSheetId="21" hidden="1">{#N/A,#N/A,FALSE,"VARIATIONS";#N/A,#N/A,FALSE,"BUDGET";#N/A,#N/A,FALSE,"CIVIL QNTY VAR";#N/A,#N/A,FALSE,"SUMMARY";#N/A,#N/A,FALSE,"MATERIAL VAR"}</definedName>
    <definedName name="ertf" localSheetId="22" hidden="1">{#N/A,#N/A,FALSE,"VARIATIONS";#N/A,#N/A,FALSE,"BUDGET";#N/A,#N/A,FALSE,"CIVIL QNTY VAR";#N/A,#N/A,FALSE,"SUMMARY";#N/A,#N/A,FALSE,"MATERIAL VAR"}</definedName>
    <definedName name="ertf" localSheetId="3" hidden="1">{#N/A,#N/A,FALSE,"VARIATIONS";#N/A,#N/A,FALSE,"BUDGET";#N/A,#N/A,FALSE,"CIVIL QNTY VAR";#N/A,#N/A,FALSE,"SUMMARY";#N/A,#N/A,FALSE,"MATERIAL VAR"}</definedName>
    <definedName name="ertf" localSheetId="12" hidden="1">{#N/A,#N/A,FALSE,"VARIATIONS";#N/A,#N/A,FALSE,"BUDGET";#N/A,#N/A,FALSE,"CIVIL QNTY VAR";#N/A,#N/A,FALSE,"SUMMARY";#N/A,#N/A,FALSE,"MATERIAL VAR"}</definedName>
    <definedName name="ertf" localSheetId="9" hidden="1">{#N/A,#N/A,FALSE,"VARIATIONS";#N/A,#N/A,FALSE,"BUDGET";#N/A,#N/A,FALSE,"CIVIL QNTY VAR";#N/A,#N/A,FALSE,"SUMMARY";#N/A,#N/A,FALSE,"MATERIAL VAR"}</definedName>
    <definedName name="ertf" localSheetId="6" hidden="1">{#N/A,#N/A,FALSE,"VARIATIONS";#N/A,#N/A,FALSE,"BUDGET";#N/A,#N/A,FALSE,"CIVIL QNTY VAR";#N/A,#N/A,FALSE,"SUMMARY";#N/A,#N/A,FALSE,"MATERIAL VAR"}</definedName>
    <definedName name="ertf" localSheetId="23" hidden="1">{#N/A,#N/A,FALSE,"VARIATIONS";#N/A,#N/A,FALSE,"BUDGET";#N/A,#N/A,FALSE,"CIVIL QNTY VAR";#N/A,#N/A,FALSE,"SUMMARY";#N/A,#N/A,FALSE,"MATERIAL VAR"}</definedName>
    <definedName name="ertf" localSheetId="24" hidden="1">{#N/A,#N/A,FALSE,"VARIATIONS";#N/A,#N/A,FALSE,"BUDGET";#N/A,#N/A,FALSE,"CIVIL QNTY VAR";#N/A,#N/A,FALSE,"SUMMARY";#N/A,#N/A,FALSE,"MATERIAL VAR"}</definedName>
    <definedName name="ertf" hidden="1">{#N/A,#N/A,FALSE,"VARIATIONS";#N/A,#N/A,FALSE,"BUDGET";#N/A,#N/A,FALSE,"CIVIL QNTY VAR";#N/A,#N/A,FALSE,"SUMMARY";#N/A,#N/A,FALSE,"MATERIAL VAR"}</definedName>
    <definedName name="etaeta" localSheetId="4" hidden="1">{#N/A,#N/A,FALSE,"VARIATIONS";#N/A,#N/A,FALSE,"BUDGET";#N/A,#N/A,FALSE,"CIVIL QNTY VAR";#N/A,#N/A,FALSE,"SUMMARY";#N/A,#N/A,FALSE,"MATERIAL VAR"}</definedName>
    <definedName name="etaeta" localSheetId="7" hidden="1">{#N/A,#N/A,FALSE,"VARIATIONS";#N/A,#N/A,FALSE,"BUDGET";#N/A,#N/A,FALSE,"CIVIL QNTY VAR";#N/A,#N/A,FALSE,"SUMMARY";#N/A,#N/A,FALSE,"MATERIAL VAR"}</definedName>
    <definedName name="etaeta" localSheetId="10" hidden="1">{#N/A,#N/A,FALSE,"VARIATIONS";#N/A,#N/A,FALSE,"BUDGET";#N/A,#N/A,FALSE,"CIVIL QNTY VAR";#N/A,#N/A,FALSE,"SUMMARY";#N/A,#N/A,FALSE,"MATERIAL VAR"}</definedName>
    <definedName name="etaeta" localSheetId="13" hidden="1">{#N/A,#N/A,FALSE,"VARIATIONS";#N/A,#N/A,FALSE,"BUDGET";#N/A,#N/A,FALSE,"CIVIL QNTY VAR";#N/A,#N/A,FALSE,"SUMMARY";#N/A,#N/A,FALSE,"MATERIAL VAR"}</definedName>
    <definedName name="etaeta" localSheetId="5" hidden="1">{#N/A,#N/A,FALSE,"VARIATIONS";#N/A,#N/A,FALSE,"BUDGET";#N/A,#N/A,FALSE,"CIVIL QNTY VAR";#N/A,#N/A,FALSE,"SUMMARY";#N/A,#N/A,FALSE,"MATERIAL VAR"}</definedName>
    <definedName name="etaeta" localSheetId="11" hidden="1">{#N/A,#N/A,FALSE,"VARIATIONS";#N/A,#N/A,FALSE,"BUDGET";#N/A,#N/A,FALSE,"CIVIL QNTY VAR";#N/A,#N/A,FALSE,"SUMMARY";#N/A,#N/A,FALSE,"MATERIAL VAR"}</definedName>
    <definedName name="etaeta" localSheetId="8" hidden="1">{#N/A,#N/A,FALSE,"VARIATIONS";#N/A,#N/A,FALSE,"BUDGET";#N/A,#N/A,FALSE,"CIVIL QNTY VAR";#N/A,#N/A,FALSE,"SUMMARY";#N/A,#N/A,FALSE,"MATERIAL VAR"}</definedName>
    <definedName name="etaeta" localSheetId="14" hidden="1">{#N/A,#N/A,FALSE,"VARIATIONS";#N/A,#N/A,FALSE,"BUDGET";#N/A,#N/A,FALSE,"CIVIL QNTY VAR";#N/A,#N/A,FALSE,"SUMMARY";#N/A,#N/A,FALSE,"MATERIAL VAR"}</definedName>
    <definedName name="etaeta" localSheetId="21" hidden="1">{#N/A,#N/A,FALSE,"VARIATIONS";#N/A,#N/A,FALSE,"BUDGET";#N/A,#N/A,FALSE,"CIVIL QNTY VAR";#N/A,#N/A,FALSE,"SUMMARY";#N/A,#N/A,FALSE,"MATERIAL VAR"}</definedName>
    <definedName name="etaeta" localSheetId="22" hidden="1">{#N/A,#N/A,FALSE,"VARIATIONS";#N/A,#N/A,FALSE,"BUDGET";#N/A,#N/A,FALSE,"CIVIL QNTY VAR";#N/A,#N/A,FALSE,"SUMMARY";#N/A,#N/A,FALSE,"MATERIAL VAR"}</definedName>
    <definedName name="etaeta" localSheetId="3" hidden="1">{#N/A,#N/A,FALSE,"VARIATIONS";#N/A,#N/A,FALSE,"BUDGET";#N/A,#N/A,FALSE,"CIVIL QNTY VAR";#N/A,#N/A,FALSE,"SUMMARY";#N/A,#N/A,FALSE,"MATERIAL VAR"}</definedName>
    <definedName name="etaeta" localSheetId="12" hidden="1">{#N/A,#N/A,FALSE,"VARIATIONS";#N/A,#N/A,FALSE,"BUDGET";#N/A,#N/A,FALSE,"CIVIL QNTY VAR";#N/A,#N/A,FALSE,"SUMMARY";#N/A,#N/A,FALSE,"MATERIAL VAR"}</definedName>
    <definedName name="etaeta" localSheetId="9" hidden="1">{#N/A,#N/A,FALSE,"VARIATIONS";#N/A,#N/A,FALSE,"BUDGET";#N/A,#N/A,FALSE,"CIVIL QNTY VAR";#N/A,#N/A,FALSE,"SUMMARY";#N/A,#N/A,FALSE,"MATERIAL VAR"}</definedName>
    <definedName name="etaeta" localSheetId="6" hidden="1">{#N/A,#N/A,FALSE,"VARIATIONS";#N/A,#N/A,FALSE,"BUDGET";#N/A,#N/A,FALSE,"CIVIL QNTY VAR";#N/A,#N/A,FALSE,"SUMMARY";#N/A,#N/A,FALSE,"MATERIAL VAR"}</definedName>
    <definedName name="etaeta" localSheetId="23" hidden="1">{#N/A,#N/A,FALSE,"VARIATIONS";#N/A,#N/A,FALSE,"BUDGET";#N/A,#N/A,FALSE,"CIVIL QNTY VAR";#N/A,#N/A,FALSE,"SUMMARY";#N/A,#N/A,FALSE,"MATERIAL VAR"}</definedName>
    <definedName name="etaeta" localSheetId="24" hidden="1">{#N/A,#N/A,FALSE,"VARIATIONS";#N/A,#N/A,FALSE,"BUDGET";#N/A,#N/A,FALSE,"CIVIL QNTY VAR";#N/A,#N/A,FALSE,"SUMMARY";#N/A,#N/A,FALSE,"MATERIAL VAR"}</definedName>
    <definedName name="etaeta" hidden="1">{#N/A,#N/A,FALSE,"VARIATIONS";#N/A,#N/A,FALSE,"BUDGET";#N/A,#N/A,FALSE,"CIVIL QNTY VAR";#N/A,#N/A,FALSE,"SUMMARY";#N/A,#N/A,FALSE,"MATERIAL VAR"}</definedName>
    <definedName name="etc" localSheetId="4" hidden="1">#REF!</definedName>
    <definedName name="etc" localSheetId="7" hidden="1">#REF!</definedName>
    <definedName name="etc" localSheetId="10" hidden="1">#REF!</definedName>
    <definedName name="etc" localSheetId="13" hidden="1">#REF!</definedName>
    <definedName name="etc" localSheetId="19" hidden="1">#REF!</definedName>
    <definedName name="etc" localSheetId="5" hidden="1">#REF!</definedName>
    <definedName name="etc" localSheetId="11" hidden="1">#REF!</definedName>
    <definedName name="etc" localSheetId="8" hidden="1">#REF!</definedName>
    <definedName name="etc" localSheetId="14" hidden="1">#REF!</definedName>
    <definedName name="etc" localSheetId="20" hidden="1">#REF!</definedName>
    <definedName name="etc" localSheetId="21" hidden="1">#REF!</definedName>
    <definedName name="etc" localSheetId="22" hidden="1">#REF!</definedName>
    <definedName name="etc" localSheetId="3" hidden="1">#REF!</definedName>
    <definedName name="etc" localSheetId="12" hidden="1">#REF!</definedName>
    <definedName name="etc" localSheetId="18" hidden="1">#REF!</definedName>
    <definedName name="etc" localSheetId="9" hidden="1">#REF!</definedName>
    <definedName name="etc" localSheetId="6" hidden="1">#REF!</definedName>
    <definedName name="etc" localSheetId="23" hidden="1">#REF!</definedName>
    <definedName name="etc" localSheetId="24" hidden="1">#REF!</definedName>
    <definedName name="etc" hidden="1">#REF!</definedName>
    <definedName name="euro" localSheetId="4" hidden="1">{#N/A,#N/A,TRUE,"Front";#N/A,#N/A,TRUE,"Simple Letter";#N/A,#N/A,TRUE,"Inside";#N/A,#N/A,TRUE,"Contents";#N/A,#N/A,TRUE,"Basis";#N/A,#N/A,TRUE,"Inclusions";#N/A,#N/A,TRUE,"Exclusions";#N/A,#N/A,TRUE,"Areas";#N/A,#N/A,TRUE,"Summary";#N/A,#N/A,TRUE,"Detail"}</definedName>
    <definedName name="euro" localSheetId="7" hidden="1">{#N/A,#N/A,TRUE,"Front";#N/A,#N/A,TRUE,"Simple Letter";#N/A,#N/A,TRUE,"Inside";#N/A,#N/A,TRUE,"Contents";#N/A,#N/A,TRUE,"Basis";#N/A,#N/A,TRUE,"Inclusions";#N/A,#N/A,TRUE,"Exclusions";#N/A,#N/A,TRUE,"Areas";#N/A,#N/A,TRUE,"Summary";#N/A,#N/A,TRUE,"Detail"}</definedName>
    <definedName name="euro" localSheetId="10" hidden="1">{#N/A,#N/A,TRUE,"Front";#N/A,#N/A,TRUE,"Simple Letter";#N/A,#N/A,TRUE,"Inside";#N/A,#N/A,TRUE,"Contents";#N/A,#N/A,TRUE,"Basis";#N/A,#N/A,TRUE,"Inclusions";#N/A,#N/A,TRUE,"Exclusions";#N/A,#N/A,TRUE,"Areas";#N/A,#N/A,TRUE,"Summary";#N/A,#N/A,TRUE,"Detail"}</definedName>
    <definedName name="euro" localSheetId="13" hidden="1">{#N/A,#N/A,TRUE,"Front";#N/A,#N/A,TRUE,"Simple Letter";#N/A,#N/A,TRUE,"Inside";#N/A,#N/A,TRUE,"Contents";#N/A,#N/A,TRUE,"Basis";#N/A,#N/A,TRUE,"Inclusions";#N/A,#N/A,TRUE,"Exclusions";#N/A,#N/A,TRUE,"Areas";#N/A,#N/A,TRUE,"Summary";#N/A,#N/A,TRUE,"Detail"}</definedName>
    <definedName name="euro" localSheetId="5" hidden="1">{#N/A,#N/A,TRUE,"Front";#N/A,#N/A,TRUE,"Simple Letter";#N/A,#N/A,TRUE,"Inside";#N/A,#N/A,TRUE,"Contents";#N/A,#N/A,TRUE,"Basis";#N/A,#N/A,TRUE,"Inclusions";#N/A,#N/A,TRUE,"Exclusions";#N/A,#N/A,TRUE,"Areas";#N/A,#N/A,TRUE,"Summary";#N/A,#N/A,TRUE,"Detail"}</definedName>
    <definedName name="euro" localSheetId="11" hidden="1">{#N/A,#N/A,TRUE,"Front";#N/A,#N/A,TRUE,"Simple Letter";#N/A,#N/A,TRUE,"Inside";#N/A,#N/A,TRUE,"Contents";#N/A,#N/A,TRUE,"Basis";#N/A,#N/A,TRUE,"Inclusions";#N/A,#N/A,TRUE,"Exclusions";#N/A,#N/A,TRUE,"Areas";#N/A,#N/A,TRUE,"Summary";#N/A,#N/A,TRUE,"Detail"}</definedName>
    <definedName name="euro" localSheetId="8" hidden="1">{#N/A,#N/A,TRUE,"Front";#N/A,#N/A,TRUE,"Simple Letter";#N/A,#N/A,TRUE,"Inside";#N/A,#N/A,TRUE,"Contents";#N/A,#N/A,TRUE,"Basis";#N/A,#N/A,TRUE,"Inclusions";#N/A,#N/A,TRUE,"Exclusions";#N/A,#N/A,TRUE,"Areas";#N/A,#N/A,TRUE,"Summary";#N/A,#N/A,TRUE,"Detail"}</definedName>
    <definedName name="euro" localSheetId="14" hidden="1">{#N/A,#N/A,TRUE,"Front";#N/A,#N/A,TRUE,"Simple Letter";#N/A,#N/A,TRUE,"Inside";#N/A,#N/A,TRUE,"Contents";#N/A,#N/A,TRUE,"Basis";#N/A,#N/A,TRUE,"Inclusions";#N/A,#N/A,TRUE,"Exclusions";#N/A,#N/A,TRUE,"Areas";#N/A,#N/A,TRUE,"Summary";#N/A,#N/A,TRUE,"Detail"}</definedName>
    <definedName name="euro" localSheetId="21" hidden="1">{#N/A,#N/A,TRUE,"Front";#N/A,#N/A,TRUE,"Simple Letter";#N/A,#N/A,TRUE,"Inside";#N/A,#N/A,TRUE,"Contents";#N/A,#N/A,TRUE,"Basis";#N/A,#N/A,TRUE,"Inclusions";#N/A,#N/A,TRUE,"Exclusions";#N/A,#N/A,TRUE,"Areas";#N/A,#N/A,TRUE,"Summary";#N/A,#N/A,TRUE,"Detail"}</definedName>
    <definedName name="euro" localSheetId="22" hidden="1">{#N/A,#N/A,TRUE,"Front";#N/A,#N/A,TRUE,"Simple Letter";#N/A,#N/A,TRUE,"Inside";#N/A,#N/A,TRUE,"Contents";#N/A,#N/A,TRUE,"Basis";#N/A,#N/A,TRUE,"Inclusions";#N/A,#N/A,TRUE,"Exclusions";#N/A,#N/A,TRUE,"Areas";#N/A,#N/A,TRUE,"Summary";#N/A,#N/A,TRUE,"Detail"}</definedName>
    <definedName name="euro" localSheetId="3" hidden="1">{#N/A,#N/A,TRUE,"Front";#N/A,#N/A,TRUE,"Simple Letter";#N/A,#N/A,TRUE,"Inside";#N/A,#N/A,TRUE,"Contents";#N/A,#N/A,TRUE,"Basis";#N/A,#N/A,TRUE,"Inclusions";#N/A,#N/A,TRUE,"Exclusions";#N/A,#N/A,TRUE,"Areas";#N/A,#N/A,TRUE,"Summary";#N/A,#N/A,TRUE,"Detail"}</definedName>
    <definedName name="euro" localSheetId="12" hidden="1">{#N/A,#N/A,TRUE,"Front";#N/A,#N/A,TRUE,"Simple Letter";#N/A,#N/A,TRUE,"Inside";#N/A,#N/A,TRUE,"Contents";#N/A,#N/A,TRUE,"Basis";#N/A,#N/A,TRUE,"Inclusions";#N/A,#N/A,TRUE,"Exclusions";#N/A,#N/A,TRUE,"Areas";#N/A,#N/A,TRUE,"Summary";#N/A,#N/A,TRUE,"Detail"}</definedName>
    <definedName name="euro" localSheetId="9" hidden="1">{#N/A,#N/A,TRUE,"Front";#N/A,#N/A,TRUE,"Simple Letter";#N/A,#N/A,TRUE,"Inside";#N/A,#N/A,TRUE,"Contents";#N/A,#N/A,TRUE,"Basis";#N/A,#N/A,TRUE,"Inclusions";#N/A,#N/A,TRUE,"Exclusions";#N/A,#N/A,TRUE,"Areas";#N/A,#N/A,TRUE,"Summary";#N/A,#N/A,TRUE,"Detail"}</definedName>
    <definedName name="euro" localSheetId="6" hidden="1">{#N/A,#N/A,TRUE,"Front";#N/A,#N/A,TRUE,"Simple Letter";#N/A,#N/A,TRUE,"Inside";#N/A,#N/A,TRUE,"Contents";#N/A,#N/A,TRUE,"Basis";#N/A,#N/A,TRUE,"Inclusions";#N/A,#N/A,TRUE,"Exclusions";#N/A,#N/A,TRUE,"Areas";#N/A,#N/A,TRUE,"Summary";#N/A,#N/A,TRUE,"Detail"}</definedName>
    <definedName name="euro" localSheetId="23" hidden="1">{#N/A,#N/A,TRUE,"Front";#N/A,#N/A,TRUE,"Simple Letter";#N/A,#N/A,TRUE,"Inside";#N/A,#N/A,TRUE,"Contents";#N/A,#N/A,TRUE,"Basis";#N/A,#N/A,TRUE,"Inclusions";#N/A,#N/A,TRUE,"Exclusions";#N/A,#N/A,TRUE,"Areas";#N/A,#N/A,TRUE,"Summary";#N/A,#N/A,TRUE,"Detail"}</definedName>
    <definedName name="euro" localSheetId="24" hidden="1">{#N/A,#N/A,TRUE,"Front";#N/A,#N/A,TRUE,"Simple Letter";#N/A,#N/A,TRUE,"Inside";#N/A,#N/A,TRUE,"Contents";#N/A,#N/A,TRUE,"Basis";#N/A,#N/A,TRUE,"Inclusions";#N/A,#N/A,TRUE,"Exclusions";#N/A,#N/A,TRUE,"Areas";#N/A,#N/A,TRUE,"Summary";#N/A,#N/A,TRUE,"Detail"}</definedName>
    <definedName name="euro" hidden="1">{#N/A,#N/A,TRUE,"Front";#N/A,#N/A,TRUE,"Simple Letter";#N/A,#N/A,TRUE,"Inside";#N/A,#N/A,TRUE,"Contents";#N/A,#N/A,TRUE,"Basis";#N/A,#N/A,TRUE,"Inclusions";#N/A,#N/A,TRUE,"Exclusions";#N/A,#N/A,TRUE,"Areas";#N/A,#N/A,TRUE,"Summary";#N/A,#N/A,TRUE,"Detail"}</definedName>
    <definedName name="euronet" localSheetId="4" hidden="1">{#N/A,#N/A,TRUE,"Front";#N/A,#N/A,TRUE,"Simple Letter";#N/A,#N/A,TRUE,"Inside";#N/A,#N/A,TRUE,"Contents";#N/A,#N/A,TRUE,"Basis";#N/A,#N/A,TRUE,"Inclusions";#N/A,#N/A,TRUE,"Exclusions";#N/A,#N/A,TRUE,"Areas";#N/A,#N/A,TRUE,"Summary";#N/A,#N/A,TRUE,"Detail"}</definedName>
    <definedName name="euronet" localSheetId="7" hidden="1">{#N/A,#N/A,TRUE,"Front";#N/A,#N/A,TRUE,"Simple Letter";#N/A,#N/A,TRUE,"Inside";#N/A,#N/A,TRUE,"Contents";#N/A,#N/A,TRUE,"Basis";#N/A,#N/A,TRUE,"Inclusions";#N/A,#N/A,TRUE,"Exclusions";#N/A,#N/A,TRUE,"Areas";#N/A,#N/A,TRUE,"Summary";#N/A,#N/A,TRUE,"Detail"}</definedName>
    <definedName name="euronet" localSheetId="10" hidden="1">{#N/A,#N/A,TRUE,"Front";#N/A,#N/A,TRUE,"Simple Letter";#N/A,#N/A,TRUE,"Inside";#N/A,#N/A,TRUE,"Contents";#N/A,#N/A,TRUE,"Basis";#N/A,#N/A,TRUE,"Inclusions";#N/A,#N/A,TRUE,"Exclusions";#N/A,#N/A,TRUE,"Areas";#N/A,#N/A,TRUE,"Summary";#N/A,#N/A,TRUE,"Detail"}</definedName>
    <definedName name="euronet" localSheetId="13" hidden="1">{#N/A,#N/A,TRUE,"Front";#N/A,#N/A,TRUE,"Simple Letter";#N/A,#N/A,TRUE,"Inside";#N/A,#N/A,TRUE,"Contents";#N/A,#N/A,TRUE,"Basis";#N/A,#N/A,TRUE,"Inclusions";#N/A,#N/A,TRUE,"Exclusions";#N/A,#N/A,TRUE,"Areas";#N/A,#N/A,TRUE,"Summary";#N/A,#N/A,TRUE,"Detail"}</definedName>
    <definedName name="euronet" localSheetId="5" hidden="1">{#N/A,#N/A,TRUE,"Front";#N/A,#N/A,TRUE,"Simple Letter";#N/A,#N/A,TRUE,"Inside";#N/A,#N/A,TRUE,"Contents";#N/A,#N/A,TRUE,"Basis";#N/A,#N/A,TRUE,"Inclusions";#N/A,#N/A,TRUE,"Exclusions";#N/A,#N/A,TRUE,"Areas";#N/A,#N/A,TRUE,"Summary";#N/A,#N/A,TRUE,"Detail"}</definedName>
    <definedName name="euronet" localSheetId="11" hidden="1">{#N/A,#N/A,TRUE,"Front";#N/A,#N/A,TRUE,"Simple Letter";#N/A,#N/A,TRUE,"Inside";#N/A,#N/A,TRUE,"Contents";#N/A,#N/A,TRUE,"Basis";#N/A,#N/A,TRUE,"Inclusions";#N/A,#N/A,TRUE,"Exclusions";#N/A,#N/A,TRUE,"Areas";#N/A,#N/A,TRUE,"Summary";#N/A,#N/A,TRUE,"Detail"}</definedName>
    <definedName name="euronet" localSheetId="8" hidden="1">{#N/A,#N/A,TRUE,"Front";#N/A,#N/A,TRUE,"Simple Letter";#N/A,#N/A,TRUE,"Inside";#N/A,#N/A,TRUE,"Contents";#N/A,#N/A,TRUE,"Basis";#N/A,#N/A,TRUE,"Inclusions";#N/A,#N/A,TRUE,"Exclusions";#N/A,#N/A,TRUE,"Areas";#N/A,#N/A,TRUE,"Summary";#N/A,#N/A,TRUE,"Detail"}</definedName>
    <definedName name="euronet" localSheetId="14" hidden="1">{#N/A,#N/A,TRUE,"Front";#N/A,#N/A,TRUE,"Simple Letter";#N/A,#N/A,TRUE,"Inside";#N/A,#N/A,TRUE,"Contents";#N/A,#N/A,TRUE,"Basis";#N/A,#N/A,TRUE,"Inclusions";#N/A,#N/A,TRUE,"Exclusions";#N/A,#N/A,TRUE,"Areas";#N/A,#N/A,TRUE,"Summary";#N/A,#N/A,TRUE,"Detail"}</definedName>
    <definedName name="euronet" localSheetId="21" hidden="1">{#N/A,#N/A,TRUE,"Front";#N/A,#N/A,TRUE,"Simple Letter";#N/A,#N/A,TRUE,"Inside";#N/A,#N/A,TRUE,"Contents";#N/A,#N/A,TRUE,"Basis";#N/A,#N/A,TRUE,"Inclusions";#N/A,#N/A,TRUE,"Exclusions";#N/A,#N/A,TRUE,"Areas";#N/A,#N/A,TRUE,"Summary";#N/A,#N/A,TRUE,"Detail"}</definedName>
    <definedName name="euronet" localSheetId="22" hidden="1">{#N/A,#N/A,TRUE,"Front";#N/A,#N/A,TRUE,"Simple Letter";#N/A,#N/A,TRUE,"Inside";#N/A,#N/A,TRUE,"Contents";#N/A,#N/A,TRUE,"Basis";#N/A,#N/A,TRUE,"Inclusions";#N/A,#N/A,TRUE,"Exclusions";#N/A,#N/A,TRUE,"Areas";#N/A,#N/A,TRUE,"Summary";#N/A,#N/A,TRUE,"Detail"}</definedName>
    <definedName name="euronet" localSheetId="3" hidden="1">{#N/A,#N/A,TRUE,"Front";#N/A,#N/A,TRUE,"Simple Letter";#N/A,#N/A,TRUE,"Inside";#N/A,#N/A,TRUE,"Contents";#N/A,#N/A,TRUE,"Basis";#N/A,#N/A,TRUE,"Inclusions";#N/A,#N/A,TRUE,"Exclusions";#N/A,#N/A,TRUE,"Areas";#N/A,#N/A,TRUE,"Summary";#N/A,#N/A,TRUE,"Detail"}</definedName>
    <definedName name="euronet" localSheetId="12" hidden="1">{#N/A,#N/A,TRUE,"Front";#N/A,#N/A,TRUE,"Simple Letter";#N/A,#N/A,TRUE,"Inside";#N/A,#N/A,TRUE,"Contents";#N/A,#N/A,TRUE,"Basis";#N/A,#N/A,TRUE,"Inclusions";#N/A,#N/A,TRUE,"Exclusions";#N/A,#N/A,TRUE,"Areas";#N/A,#N/A,TRUE,"Summary";#N/A,#N/A,TRUE,"Detail"}</definedName>
    <definedName name="euronet" localSheetId="9" hidden="1">{#N/A,#N/A,TRUE,"Front";#N/A,#N/A,TRUE,"Simple Letter";#N/A,#N/A,TRUE,"Inside";#N/A,#N/A,TRUE,"Contents";#N/A,#N/A,TRUE,"Basis";#N/A,#N/A,TRUE,"Inclusions";#N/A,#N/A,TRUE,"Exclusions";#N/A,#N/A,TRUE,"Areas";#N/A,#N/A,TRUE,"Summary";#N/A,#N/A,TRUE,"Detail"}</definedName>
    <definedName name="euronet" localSheetId="6" hidden="1">{#N/A,#N/A,TRUE,"Front";#N/A,#N/A,TRUE,"Simple Letter";#N/A,#N/A,TRUE,"Inside";#N/A,#N/A,TRUE,"Contents";#N/A,#N/A,TRUE,"Basis";#N/A,#N/A,TRUE,"Inclusions";#N/A,#N/A,TRUE,"Exclusions";#N/A,#N/A,TRUE,"Areas";#N/A,#N/A,TRUE,"Summary";#N/A,#N/A,TRUE,"Detail"}</definedName>
    <definedName name="euronet" localSheetId="23" hidden="1">{#N/A,#N/A,TRUE,"Front";#N/A,#N/A,TRUE,"Simple Letter";#N/A,#N/A,TRUE,"Inside";#N/A,#N/A,TRUE,"Contents";#N/A,#N/A,TRUE,"Basis";#N/A,#N/A,TRUE,"Inclusions";#N/A,#N/A,TRUE,"Exclusions";#N/A,#N/A,TRUE,"Areas";#N/A,#N/A,TRUE,"Summary";#N/A,#N/A,TRUE,"Detail"}</definedName>
    <definedName name="euronet" localSheetId="24" hidden="1">{#N/A,#N/A,TRUE,"Front";#N/A,#N/A,TRUE,"Simple Letter";#N/A,#N/A,TRUE,"Inside";#N/A,#N/A,TRUE,"Contents";#N/A,#N/A,TRUE,"Basis";#N/A,#N/A,TRUE,"Inclusions";#N/A,#N/A,TRUE,"Exclusions";#N/A,#N/A,TRUE,"Areas";#N/A,#N/A,TRUE,"Summary";#N/A,#N/A,TRUE,"Detail"}</definedName>
    <definedName name="euronet" hidden="1">{#N/A,#N/A,TRUE,"Front";#N/A,#N/A,TRUE,"Simple Letter";#N/A,#N/A,TRUE,"Inside";#N/A,#N/A,TRUE,"Contents";#N/A,#N/A,TRUE,"Basis";#N/A,#N/A,TRUE,"Inclusions";#N/A,#N/A,TRUE,"Exclusions";#N/A,#N/A,TRUE,"Areas";#N/A,#N/A,TRUE,"Summary";#N/A,#N/A,TRUE,"Detail"}</definedName>
    <definedName name="ewq" localSheetId="4" hidden="1">{#N/A,#N/A,FALSE,"VARIATIONS";#N/A,#N/A,FALSE,"BUDGET";#N/A,#N/A,FALSE,"CIVIL QNTY VAR";#N/A,#N/A,FALSE,"SUMMARY";#N/A,#N/A,FALSE,"MATERIAL VAR"}</definedName>
    <definedName name="ewq" localSheetId="7" hidden="1">{#N/A,#N/A,FALSE,"VARIATIONS";#N/A,#N/A,FALSE,"BUDGET";#N/A,#N/A,FALSE,"CIVIL QNTY VAR";#N/A,#N/A,FALSE,"SUMMARY";#N/A,#N/A,FALSE,"MATERIAL VAR"}</definedName>
    <definedName name="ewq" localSheetId="10" hidden="1">{#N/A,#N/A,FALSE,"VARIATIONS";#N/A,#N/A,FALSE,"BUDGET";#N/A,#N/A,FALSE,"CIVIL QNTY VAR";#N/A,#N/A,FALSE,"SUMMARY";#N/A,#N/A,FALSE,"MATERIAL VAR"}</definedName>
    <definedName name="ewq" localSheetId="13" hidden="1">{#N/A,#N/A,FALSE,"VARIATIONS";#N/A,#N/A,FALSE,"BUDGET";#N/A,#N/A,FALSE,"CIVIL QNTY VAR";#N/A,#N/A,FALSE,"SUMMARY";#N/A,#N/A,FALSE,"MATERIAL VAR"}</definedName>
    <definedName name="ewq" localSheetId="5" hidden="1">{#N/A,#N/A,FALSE,"VARIATIONS";#N/A,#N/A,FALSE,"BUDGET";#N/A,#N/A,FALSE,"CIVIL QNTY VAR";#N/A,#N/A,FALSE,"SUMMARY";#N/A,#N/A,FALSE,"MATERIAL VAR"}</definedName>
    <definedName name="ewq" localSheetId="11" hidden="1">{#N/A,#N/A,FALSE,"VARIATIONS";#N/A,#N/A,FALSE,"BUDGET";#N/A,#N/A,FALSE,"CIVIL QNTY VAR";#N/A,#N/A,FALSE,"SUMMARY";#N/A,#N/A,FALSE,"MATERIAL VAR"}</definedName>
    <definedName name="ewq" localSheetId="8" hidden="1">{#N/A,#N/A,FALSE,"VARIATIONS";#N/A,#N/A,FALSE,"BUDGET";#N/A,#N/A,FALSE,"CIVIL QNTY VAR";#N/A,#N/A,FALSE,"SUMMARY";#N/A,#N/A,FALSE,"MATERIAL VAR"}</definedName>
    <definedName name="ewq" localSheetId="14" hidden="1">{#N/A,#N/A,FALSE,"VARIATIONS";#N/A,#N/A,FALSE,"BUDGET";#N/A,#N/A,FALSE,"CIVIL QNTY VAR";#N/A,#N/A,FALSE,"SUMMARY";#N/A,#N/A,FALSE,"MATERIAL VAR"}</definedName>
    <definedName name="ewq" localSheetId="21" hidden="1">{#N/A,#N/A,FALSE,"VARIATIONS";#N/A,#N/A,FALSE,"BUDGET";#N/A,#N/A,FALSE,"CIVIL QNTY VAR";#N/A,#N/A,FALSE,"SUMMARY";#N/A,#N/A,FALSE,"MATERIAL VAR"}</definedName>
    <definedName name="ewq" localSheetId="22" hidden="1">{#N/A,#N/A,FALSE,"VARIATIONS";#N/A,#N/A,FALSE,"BUDGET";#N/A,#N/A,FALSE,"CIVIL QNTY VAR";#N/A,#N/A,FALSE,"SUMMARY";#N/A,#N/A,FALSE,"MATERIAL VAR"}</definedName>
    <definedName name="ewq" localSheetId="3" hidden="1">{#N/A,#N/A,FALSE,"VARIATIONS";#N/A,#N/A,FALSE,"BUDGET";#N/A,#N/A,FALSE,"CIVIL QNTY VAR";#N/A,#N/A,FALSE,"SUMMARY";#N/A,#N/A,FALSE,"MATERIAL VAR"}</definedName>
    <definedName name="ewq" localSheetId="12" hidden="1">{#N/A,#N/A,FALSE,"VARIATIONS";#N/A,#N/A,FALSE,"BUDGET";#N/A,#N/A,FALSE,"CIVIL QNTY VAR";#N/A,#N/A,FALSE,"SUMMARY";#N/A,#N/A,FALSE,"MATERIAL VAR"}</definedName>
    <definedName name="ewq" localSheetId="9" hidden="1">{#N/A,#N/A,FALSE,"VARIATIONS";#N/A,#N/A,FALSE,"BUDGET";#N/A,#N/A,FALSE,"CIVIL QNTY VAR";#N/A,#N/A,FALSE,"SUMMARY";#N/A,#N/A,FALSE,"MATERIAL VAR"}</definedName>
    <definedName name="ewq" localSheetId="6" hidden="1">{#N/A,#N/A,FALSE,"VARIATIONS";#N/A,#N/A,FALSE,"BUDGET";#N/A,#N/A,FALSE,"CIVIL QNTY VAR";#N/A,#N/A,FALSE,"SUMMARY";#N/A,#N/A,FALSE,"MATERIAL VAR"}</definedName>
    <definedName name="ewq" localSheetId="23" hidden="1">{#N/A,#N/A,FALSE,"VARIATIONS";#N/A,#N/A,FALSE,"BUDGET";#N/A,#N/A,FALSE,"CIVIL QNTY VAR";#N/A,#N/A,FALSE,"SUMMARY";#N/A,#N/A,FALSE,"MATERIAL VAR"}</definedName>
    <definedName name="ewq" localSheetId="24" hidden="1">{#N/A,#N/A,FALSE,"VARIATIONS";#N/A,#N/A,FALSE,"BUDGET";#N/A,#N/A,FALSE,"CIVIL QNTY VAR";#N/A,#N/A,FALSE,"SUMMARY";#N/A,#N/A,FALSE,"MATERIAL VAR"}</definedName>
    <definedName name="ewq" hidden="1">{#N/A,#N/A,FALSE,"VARIATIONS";#N/A,#N/A,FALSE,"BUDGET";#N/A,#N/A,FALSE,"CIVIL QNTY VAR";#N/A,#N/A,FALSE,"SUMMARY";#N/A,#N/A,FALSE,"MATERIAL VAR"}</definedName>
    <definedName name="f" localSheetId="4" hidden="1">{#N/A,#N/A,FALSE,"VARIATIONS";#N/A,#N/A,FALSE,"BUDGET";#N/A,#N/A,FALSE,"CIVIL QNTY VAR";#N/A,#N/A,FALSE,"SUMMARY";#N/A,#N/A,FALSE,"MATERIAL VAR"}</definedName>
    <definedName name="f" localSheetId="7" hidden="1">{#N/A,#N/A,FALSE,"VARIATIONS";#N/A,#N/A,FALSE,"BUDGET";#N/A,#N/A,FALSE,"CIVIL QNTY VAR";#N/A,#N/A,FALSE,"SUMMARY";#N/A,#N/A,FALSE,"MATERIAL VAR"}</definedName>
    <definedName name="f" localSheetId="10" hidden="1">{#N/A,#N/A,FALSE,"VARIATIONS";#N/A,#N/A,FALSE,"BUDGET";#N/A,#N/A,FALSE,"CIVIL QNTY VAR";#N/A,#N/A,FALSE,"SUMMARY";#N/A,#N/A,FALSE,"MATERIAL VAR"}</definedName>
    <definedName name="f" localSheetId="13" hidden="1">{#N/A,#N/A,FALSE,"VARIATIONS";#N/A,#N/A,FALSE,"BUDGET";#N/A,#N/A,FALSE,"CIVIL QNTY VAR";#N/A,#N/A,FALSE,"SUMMARY";#N/A,#N/A,FALSE,"MATERIAL VAR"}</definedName>
    <definedName name="f" localSheetId="5" hidden="1">{#N/A,#N/A,FALSE,"VARIATIONS";#N/A,#N/A,FALSE,"BUDGET";#N/A,#N/A,FALSE,"CIVIL QNTY VAR";#N/A,#N/A,FALSE,"SUMMARY";#N/A,#N/A,FALSE,"MATERIAL VAR"}</definedName>
    <definedName name="f" localSheetId="11" hidden="1">{#N/A,#N/A,FALSE,"VARIATIONS";#N/A,#N/A,FALSE,"BUDGET";#N/A,#N/A,FALSE,"CIVIL QNTY VAR";#N/A,#N/A,FALSE,"SUMMARY";#N/A,#N/A,FALSE,"MATERIAL VAR"}</definedName>
    <definedName name="f" localSheetId="8" hidden="1">{#N/A,#N/A,FALSE,"VARIATIONS";#N/A,#N/A,FALSE,"BUDGET";#N/A,#N/A,FALSE,"CIVIL QNTY VAR";#N/A,#N/A,FALSE,"SUMMARY";#N/A,#N/A,FALSE,"MATERIAL VAR"}</definedName>
    <definedName name="f" localSheetId="14" hidden="1">{#N/A,#N/A,FALSE,"VARIATIONS";#N/A,#N/A,FALSE,"BUDGET";#N/A,#N/A,FALSE,"CIVIL QNTY VAR";#N/A,#N/A,FALSE,"SUMMARY";#N/A,#N/A,FALSE,"MATERIAL VAR"}</definedName>
    <definedName name="f" localSheetId="21" hidden="1">{#N/A,#N/A,FALSE,"VARIATIONS";#N/A,#N/A,FALSE,"BUDGET";#N/A,#N/A,FALSE,"CIVIL QNTY VAR";#N/A,#N/A,FALSE,"SUMMARY";#N/A,#N/A,FALSE,"MATERIAL VAR"}</definedName>
    <definedName name="f" localSheetId="22" hidden="1">{#N/A,#N/A,FALSE,"VARIATIONS";#N/A,#N/A,FALSE,"BUDGET";#N/A,#N/A,FALSE,"CIVIL QNTY VAR";#N/A,#N/A,FALSE,"SUMMARY";#N/A,#N/A,FALSE,"MATERIAL VAR"}</definedName>
    <definedName name="f" localSheetId="3" hidden="1">{#N/A,#N/A,FALSE,"VARIATIONS";#N/A,#N/A,FALSE,"BUDGET";#N/A,#N/A,FALSE,"CIVIL QNTY VAR";#N/A,#N/A,FALSE,"SUMMARY";#N/A,#N/A,FALSE,"MATERIAL VAR"}</definedName>
    <definedName name="f" localSheetId="12" hidden="1">{#N/A,#N/A,FALSE,"VARIATIONS";#N/A,#N/A,FALSE,"BUDGET";#N/A,#N/A,FALSE,"CIVIL QNTY VAR";#N/A,#N/A,FALSE,"SUMMARY";#N/A,#N/A,FALSE,"MATERIAL VAR"}</definedName>
    <definedName name="f" localSheetId="9" hidden="1">{#N/A,#N/A,FALSE,"VARIATIONS";#N/A,#N/A,FALSE,"BUDGET";#N/A,#N/A,FALSE,"CIVIL QNTY VAR";#N/A,#N/A,FALSE,"SUMMARY";#N/A,#N/A,FALSE,"MATERIAL VAR"}</definedName>
    <definedName name="f" localSheetId="6" hidden="1">{#N/A,#N/A,FALSE,"VARIATIONS";#N/A,#N/A,FALSE,"BUDGET";#N/A,#N/A,FALSE,"CIVIL QNTY VAR";#N/A,#N/A,FALSE,"SUMMARY";#N/A,#N/A,FALSE,"MATERIAL VAR"}</definedName>
    <definedName name="f" localSheetId="23" hidden="1">{#N/A,#N/A,FALSE,"VARIATIONS";#N/A,#N/A,FALSE,"BUDGET";#N/A,#N/A,FALSE,"CIVIL QNTY VAR";#N/A,#N/A,FALSE,"SUMMARY";#N/A,#N/A,FALSE,"MATERIAL VAR"}</definedName>
    <definedName name="f" localSheetId="24" hidden="1">{#N/A,#N/A,FALSE,"VARIATIONS";#N/A,#N/A,FALSE,"BUDGET";#N/A,#N/A,FALSE,"CIVIL QNTY VAR";#N/A,#N/A,FALSE,"SUMMARY";#N/A,#N/A,FALSE,"MATERIAL VAR"}</definedName>
    <definedName name="f" hidden="1">{#N/A,#N/A,FALSE,"VARIATIONS";#N/A,#N/A,FALSE,"BUDGET";#N/A,#N/A,FALSE,"CIVIL QNTY VAR";#N/A,#N/A,FALSE,"SUMMARY";#N/A,#N/A,FALSE,"MATERIAL VAR"}</definedName>
    <definedName name="fa.xls" localSheetId="4" hidden="1">{#N/A,#N/A,FALSE,"Full";#N/A,#N/A,FALSE,"Half";#N/A,#N/A,FALSE,"Op Expenses";#N/A,#N/A,FALSE,"Cap Charge";#N/A,#N/A,FALSE,"Cost C";#N/A,#N/A,FALSE,"PP&amp;E";#N/A,#N/A,FALSE,"R&amp;D"}</definedName>
    <definedName name="fa.xls" localSheetId="7" hidden="1">{#N/A,#N/A,FALSE,"Full";#N/A,#N/A,FALSE,"Half";#N/A,#N/A,FALSE,"Op Expenses";#N/A,#N/A,FALSE,"Cap Charge";#N/A,#N/A,FALSE,"Cost C";#N/A,#N/A,FALSE,"PP&amp;E";#N/A,#N/A,FALSE,"R&amp;D"}</definedName>
    <definedName name="fa.xls" localSheetId="10" hidden="1">{#N/A,#N/A,FALSE,"Full";#N/A,#N/A,FALSE,"Half";#N/A,#N/A,FALSE,"Op Expenses";#N/A,#N/A,FALSE,"Cap Charge";#N/A,#N/A,FALSE,"Cost C";#N/A,#N/A,FALSE,"PP&amp;E";#N/A,#N/A,FALSE,"R&amp;D"}</definedName>
    <definedName name="fa.xls" localSheetId="13" hidden="1">{#N/A,#N/A,FALSE,"Full";#N/A,#N/A,FALSE,"Half";#N/A,#N/A,FALSE,"Op Expenses";#N/A,#N/A,FALSE,"Cap Charge";#N/A,#N/A,FALSE,"Cost C";#N/A,#N/A,FALSE,"PP&amp;E";#N/A,#N/A,FALSE,"R&amp;D"}</definedName>
    <definedName name="fa.xls" localSheetId="5" hidden="1">{#N/A,#N/A,FALSE,"Full";#N/A,#N/A,FALSE,"Half";#N/A,#N/A,FALSE,"Op Expenses";#N/A,#N/A,FALSE,"Cap Charge";#N/A,#N/A,FALSE,"Cost C";#N/A,#N/A,FALSE,"PP&amp;E";#N/A,#N/A,FALSE,"R&amp;D"}</definedName>
    <definedName name="fa.xls" localSheetId="11" hidden="1">{#N/A,#N/A,FALSE,"Full";#N/A,#N/A,FALSE,"Half";#N/A,#N/A,FALSE,"Op Expenses";#N/A,#N/A,FALSE,"Cap Charge";#N/A,#N/A,FALSE,"Cost C";#N/A,#N/A,FALSE,"PP&amp;E";#N/A,#N/A,FALSE,"R&amp;D"}</definedName>
    <definedName name="fa.xls" localSheetId="8" hidden="1">{#N/A,#N/A,FALSE,"Full";#N/A,#N/A,FALSE,"Half";#N/A,#N/A,FALSE,"Op Expenses";#N/A,#N/A,FALSE,"Cap Charge";#N/A,#N/A,FALSE,"Cost C";#N/A,#N/A,FALSE,"PP&amp;E";#N/A,#N/A,FALSE,"R&amp;D"}</definedName>
    <definedName name="fa.xls" localSheetId="14" hidden="1">{#N/A,#N/A,FALSE,"Full";#N/A,#N/A,FALSE,"Half";#N/A,#N/A,FALSE,"Op Expenses";#N/A,#N/A,FALSE,"Cap Charge";#N/A,#N/A,FALSE,"Cost C";#N/A,#N/A,FALSE,"PP&amp;E";#N/A,#N/A,FALSE,"R&amp;D"}</definedName>
    <definedName name="fa.xls" localSheetId="21" hidden="1">{#N/A,#N/A,FALSE,"Full";#N/A,#N/A,FALSE,"Half";#N/A,#N/A,FALSE,"Op Expenses";#N/A,#N/A,FALSE,"Cap Charge";#N/A,#N/A,FALSE,"Cost C";#N/A,#N/A,FALSE,"PP&amp;E";#N/A,#N/A,FALSE,"R&amp;D"}</definedName>
    <definedName name="fa.xls" localSheetId="22" hidden="1">{#N/A,#N/A,FALSE,"Full";#N/A,#N/A,FALSE,"Half";#N/A,#N/A,FALSE,"Op Expenses";#N/A,#N/A,FALSE,"Cap Charge";#N/A,#N/A,FALSE,"Cost C";#N/A,#N/A,FALSE,"PP&amp;E";#N/A,#N/A,FALSE,"R&amp;D"}</definedName>
    <definedName name="fa.xls" localSheetId="3" hidden="1">{#N/A,#N/A,FALSE,"Full";#N/A,#N/A,FALSE,"Half";#N/A,#N/A,FALSE,"Op Expenses";#N/A,#N/A,FALSE,"Cap Charge";#N/A,#N/A,FALSE,"Cost C";#N/A,#N/A,FALSE,"PP&amp;E";#N/A,#N/A,FALSE,"R&amp;D"}</definedName>
    <definedName name="fa.xls" localSheetId="12" hidden="1">{#N/A,#N/A,FALSE,"Full";#N/A,#N/A,FALSE,"Half";#N/A,#N/A,FALSE,"Op Expenses";#N/A,#N/A,FALSE,"Cap Charge";#N/A,#N/A,FALSE,"Cost C";#N/A,#N/A,FALSE,"PP&amp;E";#N/A,#N/A,FALSE,"R&amp;D"}</definedName>
    <definedName name="fa.xls" localSheetId="9" hidden="1">{#N/A,#N/A,FALSE,"Full";#N/A,#N/A,FALSE,"Half";#N/A,#N/A,FALSE,"Op Expenses";#N/A,#N/A,FALSE,"Cap Charge";#N/A,#N/A,FALSE,"Cost C";#N/A,#N/A,FALSE,"PP&amp;E";#N/A,#N/A,FALSE,"R&amp;D"}</definedName>
    <definedName name="fa.xls" localSheetId="6" hidden="1">{#N/A,#N/A,FALSE,"Full";#N/A,#N/A,FALSE,"Half";#N/A,#N/A,FALSE,"Op Expenses";#N/A,#N/A,FALSE,"Cap Charge";#N/A,#N/A,FALSE,"Cost C";#N/A,#N/A,FALSE,"PP&amp;E";#N/A,#N/A,FALSE,"R&amp;D"}</definedName>
    <definedName name="fa.xls" localSheetId="23" hidden="1">{#N/A,#N/A,FALSE,"Full";#N/A,#N/A,FALSE,"Half";#N/A,#N/A,FALSE,"Op Expenses";#N/A,#N/A,FALSE,"Cap Charge";#N/A,#N/A,FALSE,"Cost C";#N/A,#N/A,FALSE,"PP&amp;E";#N/A,#N/A,FALSE,"R&amp;D"}</definedName>
    <definedName name="fa.xls" localSheetId="24" hidden="1">{#N/A,#N/A,FALSE,"Full";#N/A,#N/A,FALSE,"Half";#N/A,#N/A,FALSE,"Op Expenses";#N/A,#N/A,FALSE,"Cap Charge";#N/A,#N/A,FALSE,"Cost C";#N/A,#N/A,FALSE,"PP&amp;E";#N/A,#N/A,FALSE,"R&amp;D"}</definedName>
    <definedName name="fa.xls" hidden="1">{#N/A,#N/A,FALSE,"Full";#N/A,#N/A,FALSE,"Half";#N/A,#N/A,FALSE,"Op Expenses";#N/A,#N/A,FALSE,"Cap Charge";#N/A,#N/A,FALSE,"Cost C";#N/A,#N/A,FALSE,"PP&amp;E";#N/A,#N/A,FALSE,"R&amp;D"}</definedName>
    <definedName name="FCode" localSheetId="4" hidden="1">#REF!</definedName>
    <definedName name="FCode" localSheetId="7" hidden="1">#REF!</definedName>
    <definedName name="FCode" localSheetId="10" hidden="1">#REF!</definedName>
    <definedName name="FCode" localSheetId="13" hidden="1">#REF!</definedName>
    <definedName name="FCode" localSheetId="19" hidden="1">#REF!</definedName>
    <definedName name="FCode" localSheetId="5" hidden="1">#REF!</definedName>
    <definedName name="FCode" localSheetId="11" hidden="1">#REF!</definedName>
    <definedName name="FCode" localSheetId="8" hidden="1">#REF!</definedName>
    <definedName name="FCode" localSheetId="14" hidden="1">#REF!</definedName>
    <definedName name="FCode" localSheetId="20" hidden="1">#REF!</definedName>
    <definedName name="FCode" localSheetId="21" hidden="1">#REF!</definedName>
    <definedName name="FCode" localSheetId="22" hidden="1">#REF!</definedName>
    <definedName name="FCode" localSheetId="3" hidden="1">#REF!</definedName>
    <definedName name="FCode" localSheetId="12" hidden="1">#REF!</definedName>
    <definedName name="FCode" localSheetId="18" hidden="1">#REF!</definedName>
    <definedName name="FCode" localSheetId="9" hidden="1">#REF!</definedName>
    <definedName name="FCode" localSheetId="6" hidden="1">#REF!</definedName>
    <definedName name="FCode" localSheetId="23" hidden="1">#REF!</definedName>
    <definedName name="FCode" localSheetId="24" hidden="1">#REF!</definedName>
    <definedName name="FCode" hidden="1">#REF!</definedName>
    <definedName name="fd" localSheetId="4" hidden="1">{"'Sheet1'!$A$4386:$N$4591"}</definedName>
    <definedName name="fd" localSheetId="7" hidden="1">{"'Sheet1'!$A$4386:$N$4591"}</definedName>
    <definedName name="fd" localSheetId="10" hidden="1">{"'Sheet1'!$A$4386:$N$4591"}</definedName>
    <definedName name="fd" localSheetId="13" hidden="1">{"'Sheet1'!$A$4386:$N$4591"}</definedName>
    <definedName name="fd" localSheetId="5" hidden="1">{"'Sheet1'!$A$4386:$N$4591"}</definedName>
    <definedName name="fd" localSheetId="11" hidden="1">{"'Sheet1'!$A$4386:$N$4591"}</definedName>
    <definedName name="fd" localSheetId="8" hidden="1">{"'Sheet1'!$A$4386:$N$4591"}</definedName>
    <definedName name="fd" localSheetId="14" hidden="1">{"'Sheet1'!$A$4386:$N$4591"}</definedName>
    <definedName name="fd" localSheetId="21" hidden="1">{"'Sheet1'!$A$4386:$N$4591"}</definedName>
    <definedName name="fd" localSheetId="22" hidden="1">{"'Sheet1'!$A$4386:$N$4591"}</definedName>
    <definedName name="fd" localSheetId="3" hidden="1">{"'Sheet1'!$A$4386:$N$4591"}</definedName>
    <definedName name="fd" localSheetId="12" hidden="1">{"'Sheet1'!$A$4386:$N$4591"}</definedName>
    <definedName name="fd" localSheetId="9" hidden="1">{"'Sheet1'!$A$4386:$N$4591"}</definedName>
    <definedName name="fd" localSheetId="6" hidden="1">{"'Sheet1'!$A$4386:$N$4591"}</definedName>
    <definedName name="fd" localSheetId="23" hidden="1">{"'Sheet1'!$A$4386:$N$4591"}</definedName>
    <definedName name="fd" localSheetId="24" hidden="1">{"'Sheet1'!$A$4386:$N$4591"}</definedName>
    <definedName name="fd" hidden="1">{"'Sheet1'!$A$4386:$N$4591"}</definedName>
    <definedName name="fda" localSheetId="4" hidden="1">#REF!</definedName>
    <definedName name="fda" localSheetId="7" hidden="1">#REF!</definedName>
    <definedName name="fda" localSheetId="10" hidden="1">#REF!</definedName>
    <definedName name="fda" localSheetId="19" hidden="1">#REF!</definedName>
    <definedName name="fda" localSheetId="5" hidden="1">#REF!</definedName>
    <definedName name="fda" localSheetId="11" hidden="1">#REF!</definedName>
    <definedName name="fda" localSheetId="8" hidden="1">#REF!</definedName>
    <definedName name="fda" localSheetId="20" hidden="1">#REF!</definedName>
    <definedName name="fda" localSheetId="21" hidden="1">#REF!</definedName>
    <definedName name="fda" localSheetId="22" hidden="1">#REF!</definedName>
    <definedName name="fda" localSheetId="3" hidden="1">#REF!</definedName>
    <definedName name="fda" localSheetId="18" hidden="1">#REF!</definedName>
    <definedName name="fda" localSheetId="9" hidden="1">#REF!</definedName>
    <definedName name="fda" localSheetId="6" hidden="1">#REF!</definedName>
    <definedName name="fda" localSheetId="23" hidden="1">#REF!</definedName>
    <definedName name="fda" localSheetId="24" hidden="1">#REF!</definedName>
    <definedName name="fda" hidden="1">#REF!</definedName>
    <definedName name="fds" localSheetId="4" hidden="1">[21]analysis!#REF!</definedName>
    <definedName name="fds" localSheetId="7" hidden="1">[21]analysis!#REF!</definedName>
    <definedName name="fds" localSheetId="10" hidden="1">[21]analysis!#REF!</definedName>
    <definedName name="fds" localSheetId="19" hidden="1">[21]analysis!#REF!</definedName>
    <definedName name="fds" localSheetId="5" hidden="1">[21]analysis!#REF!</definedName>
    <definedName name="fds" localSheetId="11" hidden="1">[21]analysis!#REF!</definedName>
    <definedName name="fds" localSheetId="8" hidden="1">[21]analysis!#REF!</definedName>
    <definedName name="fds" localSheetId="20" hidden="1">[21]analysis!#REF!</definedName>
    <definedName name="fds" localSheetId="21" hidden="1">[21]analysis!#REF!</definedName>
    <definedName name="fds" localSheetId="22" hidden="1">[21]analysis!#REF!</definedName>
    <definedName name="fds" localSheetId="3" hidden="1">[21]analysis!#REF!</definedName>
    <definedName name="fds" localSheetId="18" hidden="1">[21]analysis!#REF!</definedName>
    <definedName name="fds" localSheetId="9" hidden="1">[21]analysis!#REF!</definedName>
    <definedName name="fds" localSheetId="6" hidden="1">[21]analysis!#REF!</definedName>
    <definedName name="fds" localSheetId="23" hidden="1">[21]analysis!#REF!</definedName>
    <definedName name="fds" localSheetId="24" hidden="1">[21]analysis!#REF!</definedName>
    <definedName name="fds" hidden="1">[21]analysis!#REF!</definedName>
    <definedName name="fedfsfesf" localSheetId="4" hidden="1">{#N/A,#N/A,FALSE,"VARIATIONS";#N/A,#N/A,FALSE,"BUDGET";#N/A,#N/A,FALSE,"CIVIL QNTY VAR";#N/A,#N/A,FALSE,"SUMMARY";#N/A,#N/A,FALSE,"MATERIAL VAR"}</definedName>
    <definedName name="fedfsfesf" localSheetId="7" hidden="1">{#N/A,#N/A,FALSE,"VARIATIONS";#N/A,#N/A,FALSE,"BUDGET";#N/A,#N/A,FALSE,"CIVIL QNTY VAR";#N/A,#N/A,FALSE,"SUMMARY";#N/A,#N/A,FALSE,"MATERIAL VAR"}</definedName>
    <definedName name="fedfsfesf" localSheetId="10" hidden="1">{#N/A,#N/A,FALSE,"VARIATIONS";#N/A,#N/A,FALSE,"BUDGET";#N/A,#N/A,FALSE,"CIVIL QNTY VAR";#N/A,#N/A,FALSE,"SUMMARY";#N/A,#N/A,FALSE,"MATERIAL VAR"}</definedName>
    <definedName name="fedfsfesf" localSheetId="13" hidden="1">{#N/A,#N/A,FALSE,"VARIATIONS";#N/A,#N/A,FALSE,"BUDGET";#N/A,#N/A,FALSE,"CIVIL QNTY VAR";#N/A,#N/A,FALSE,"SUMMARY";#N/A,#N/A,FALSE,"MATERIAL VAR"}</definedName>
    <definedName name="fedfsfesf" localSheetId="5" hidden="1">{#N/A,#N/A,FALSE,"VARIATIONS";#N/A,#N/A,FALSE,"BUDGET";#N/A,#N/A,FALSE,"CIVIL QNTY VAR";#N/A,#N/A,FALSE,"SUMMARY";#N/A,#N/A,FALSE,"MATERIAL VAR"}</definedName>
    <definedName name="fedfsfesf" localSheetId="11" hidden="1">{#N/A,#N/A,FALSE,"VARIATIONS";#N/A,#N/A,FALSE,"BUDGET";#N/A,#N/A,FALSE,"CIVIL QNTY VAR";#N/A,#N/A,FALSE,"SUMMARY";#N/A,#N/A,FALSE,"MATERIAL VAR"}</definedName>
    <definedName name="fedfsfesf" localSheetId="8" hidden="1">{#N/A,#N/A,FALSE,"VARIATIONS";#N/A,#N/A,FALSE,"BUDGET";#N/A,#N/A,FALSE,"CIVIL QNTY VAR";#N/A,#N/A,FALSE,"SUMMARY";#N/A,#N/A,FALSE,"MATERIAL VAR"}</definedName>
    <definedName name="fedfsfesf" localSheetId="14" hidden="1">{#N/A,#N/A,FALSE,"VARIATIONS";#N/A,#N/A,FALSE,"BUDGET";#N/A,#N/A,FALSE,"CIVIL QNTY VAR";#N/A,#N/A,FALSE,"SUMMARY";#N/A,#N/A,FALSE,"MATERIAL VAR"}</definedName>
    <definedName name="fedfsfesf" localSheetId="21" hidden="1">{#N/A,#N/A,FALSE,"VARIATIONS";#N/A,#N/A,FALSE,"BUDGET";#N/A,#N/A,FALSE,"CIVIL QNTY VAR";#N/A,#N/A,FALSE,"SUMMARY";#N/A,#N/A,FALSE,"MATERIAL VAR"}</definedName>
    <definedName name="fedfsfesf" localSheetId="22" hidden="1">{#N/A,#N/A,FALSE,"VARIATIONS";#N/A,#N/A,FALSE,"BUDGET";#N/A,#N/A,FALSE,"CIVIL QNTY VAR";#N/A,#N/A,FALSE,"SUMMARY";#N/A,#N/A,FALSE,"MATERIAL VAR"}</definedName>
    <definedName name="fedfsfesf" localSheetId="3" hidden="1">{#N/A,#N/A,FALSE,"VARIATIONS";#N/A,#N/A,FALSE,"BUDGET";#N/A,#N/A,FALSE,"CIVIL QNTY VAR";#N/A,#N/A,FALSE,"SUMMARY";#N/A,#N/A,FALSE,"MATERIAL VAR"}</definedName>
    <definedName name="fedfsfesf" localSheetId="12" hidden="1">{#N/A,#N/A,FALSE,"VARIATIONS";#N/A,#N/A,FALSE,"BUDGET";#N/A,#N/A,FALSE,"CIVIL QNTY VAR";#N/A,#N/A,FALSE,"SUMMARY";#N/A,#N/A,FALSE,"MATERIAL VAR"}</definedName>
    <definedName name="fedfsfesf" localSheetId="9" hidden="1">{#N/A,#N/A,FALSE,"VARIATIONS";#N/A,#N/A,FALSE,"BUDGET";#N/A,#N/A,FALSE,"CIVIL QNTY VAR";#N/A,#N/A,FALSE,"SUMMARY";#N/A,#N/A,FALSE,"MATERIAL VAR"}</definedName>
    <definedName name="fedfsfesf" localSheetId="6" hidden="1">{#N/A,#N/A,FALSE,"VARIATIONS";#N/A,#N/A,FALSE,"BUDGET";#N/A,#N/A,FALSE,"CIVIL QNTY VAR";#N/A,#N/A,FALSE,"SUMMARY";#N/A,#N/A,FALSE,"MATERIAL VAR"}</definedName>
    <definedName name="fedfsfesf" localSheetId="23" hidden="1">{#N/A,#N/A,FALSE,"VARIATIONS";#N/A,#N/A,FALSE,"BUDGET";#N/A,#N/A,FALSE,"CIVIL QNTY VAR";#N/A,#N/A,FALSE,"SUMMARY";#N/A,#N/A,FALSE,"MATERIAL VAR"}</definedName>
    <definedName name="fedfsfesf" localSheetId="24" hidden="1">{#N/A,#N/A,FALSE,"VARIATIONS";#N/A,#N/A,FALSE,"BUDGET";#N/A,#N/A,FALSE,"CIVIL QNTY VAR";#N/A,#N/A,FALSE,"SUMMARY";#N/A,#N/A,FALSE,"MATERIAL VAR"}</definedName>
    <definedName name="fedfsfesf" hidden="1">{#N/A,#N/A,FALSE,"VARIATIONS";#N/A,#N/A,FALSE,"BUDGET";#N/A,#N/A,FALSE,"CIVIL QNTY VAR";#N/A,#N/A,FALSE,"SUMMARY";#N/A,#N/A,FALSE,"MATERIAL VAR"}</definedName>
    <definedName name="fffff" localSheetId="4" hidden="1">{#N/A,#N/A,FALSE,"VARIATIONS";#N/A,#N/A,FALSE,"BUDGET";#N/A,#N/A,FALSE,"CIVIL QNTY VAR";#N/A,#N/A,FALSE,"SUMMARY";#N/A,#N/A,FALSE,"MATERIAL VAR"}</definedName>
    <definedName name="fffff" localSheetId="7" hidden="1">{#N/A,#N/A,FALSE,"VARIATIONS";#N/A,#N/A,FALSE,"BUDGET";#N/A,#N/A,FALSE,"CIVIL QNTY VAR";#N/A,#N/A,FALSE,"SUMMARY";#N/A,#N/A,FALSE,"MATERIAL VAR"}</definedName>
    <definedName name="fffff" localSheetId="10" hidden="1">{#N/A,#N/A,FALSE,"VARIATIONS";#N/A,#N/A,FALSE,"BUDGET";#N/A,#N/A,FALSE,"CIVIL QNTY VAR";#N/A,#N/A,FALSE,"SUMMARY";#N/A,#N/A,FALSE,"MATERIAL VAR"}</definedName>
    <definedName name="fffff" localSheetId="13" hidden="1">{#N/A,#N/A,FALSE,"VARIATIONS";#N/A,#N/A,FALSE,"BUDGET";#N/A,#N/A,FALSE,"CIVIL QNTY VAR";#N/A,#N/A,FALSE,"SUMMARY";#N/A,#N/A,FALSE,"MATERIAL VAR"}</definedName>
    <definedName name="fffff" localSheetId="5" hidden="1">{#N/A,#N/A,FALSE,"VARIATIONS";#N/A,#N/A,FALSE,"BUDGET";#N/A,#N/A,FALSE,"CIVIL QNTY VAR";#N/A,#N/A,FALSE,"SUMMARY";#N/A,#N/A,FALSE,"MATERIAL VAR"}</definedName>
    <definedName name="fffff" localSheetId="11" hidden="1">{#N/A,#N/A,FALSE,"VARIATIONS";#N/A,#N/A,FALSE,"BUDGET";#N/A,#N/A,FALSE,"CIVIL QNTY VAR";#N/A,#N/A,FALSE,"SUMMARY";#N/A,#N/A,FALSE,"MATERIAL VAR"}</definedName>
    <definedName name="fffff" localSheetId="8" hidden="1">{#N/A,#N/A,FALSE,"VARIATIONS";#N/A,#N/A,FALSE,"BUDGET";#N/A,#N/A,FALSE,"CIVIL QNTY VAR";#N/A,#N/A,FALSE,"SUMMARY";#N/A,#N/A,FALSE,"MATERIAL VAR"}</definedName>
    <definedName name="fffff" localSheetId="14" hidden="1">{#N/A,#N/A,FALSE,"VARIATIONS";#N/A,#N/A,FALSE,"BUDGET";#N/A,#N/A,FALSE,"CIVIL QNTY VAR";#N/A,#N/A,FALSE,"SUMMARY";#N/A,#N/A,FALSE,"MATERIAL VAR"}</definedName>
    <definedName name="fffff" localSheetId="21" hidden="1">{#N/A,#N/A,FALSE,"VARIATIONS";#N/A,#N/A,FALSE,"BUDGET";#N/A,#N/A,FALSE,"CIVIL QNTY VAR";#N/A,#N/A,FALSE,"SUMMARY";#N/A,#N/A,FALSE,"MATERIAL VAR"}</definedName>
    <definedName name="fffff" localSheetId="22" hidden="1">{#N/A,#N/A,FALSE,"VARIATIONS";#N/A,#N/A,FALSE,"BUDGET";#N/A,#N/A,FALSE,"CIVIL QNTY VAR";#N/A,#N/A,FALSE,"SUMMARY";#N/A,#N/A,FALSE,"MATERIAL VAR"}</definedName>
    <definedName name="fffff" localSheetId="3" hidden="1">{#N/A,#N/A,FALSE,"VARIATIONS";#N/A,#N/A,FALSE,"BUDGET";#N/A,#N/A,FALSE,"CIVIL QNTY VAR";#N/A,#N/A,FALSE,"SUMMARY";#N/A,#N/A,FALSE,"MATERIAL VAR"}</definedName>
    <definedName name="fffff" localSheetId="12" hidden="1">{#N/A,#N/A,FALSE,"VARIATIONS";#N/A,#N/A,FALSE,"BUDGET";#N/A,#N/A,FALSE,"CIVIL QNTY VAR";#N/A,#N/A,FALSE,"SUMMARY";#N/A,#N/A,FALSE,"MATERIAL VAR"}</definedName>
    <definedName name="fffff" localSheetId="9" hidden="1">{#N/A,#N/A,FALSE,"VARIATIONS";#N/A,#N/A,FALSE,"BUDGET";#N/A,#N/A,FALSE,"CIVIL QNTY VAR";#N/A,#N/A,FALSE,"SUMMARY";#N/A,#N/A,FALSE,"MATERIAL VAR"}</definedName>
    <definedName name="fffff" localSheetId="6" hidden="1">{#N/A,#N/A,FALSE,"VARIATIONS";#N/A,#N/A,FALSE,"BUDGET";#N/A,#N/A,FALSE,"CIVIL QNTY VAR";#N/A,#N/A,FALSE,"SUMMARY";#N/A,#N/A,FALSE,"MATERIAL VAR"}</definedName>
    <definedName name="fffff" localSheetId="23" hidden="1">{#N/A,#N/A,FALSE,"VARIATIONS";#N/A,#N/A,FALSE,"BUDGET";#N/A,#N/A,FALSE,"CIVIL QNTY VAR";#N/A,#N/A,FALSE,"SUMMARY";#N/A,#N/A,FALSE,"MATERIAL VAR"}</definedName>
    <definedName name="fffff" localSheetId="24" hidden="1">{#N/A,#N/A,FALSE,"VARIATIONS";#N/A,#N/A,FALSE,"BUDGET";#N/A,#N/A,FALSE,"CIVIL QNTY VAR";#N/A,#N/A,FALSE,"SUMMARY";#N/A,#N/A,FALSE,"MATERIAL VAR"}</definedName>
    <definedName name="fffff" hidden="1">{#N/A,#N/A,FALSE,"VARIATIONS";#N/A,#N/A,FALSE,"BUDGET";#N/A,#N/A,FALSE,"CIVIL QNTY VAR";#N/A,#N/A,FALSE,"SUMMARY";#N/A,#N/A,FALSE,"MATERIAL VAR"}</definedName>
    <definedName name="fffffffffffffffffffffffffffjjjjjj" localSheetId="4" hidden="1">#REF!</definedName>
    <definedName name="fffffffffffffffffffffffffffjjjjjj" localSheetId="7" hidden="1">#REF!</definedName>
    <definedName name="fffffffffffffffffffffffffffjjjjjj" localSheetId="10" hidden="1">#REF!</definedName>
    <definedName name="fffffffffffffffffffffffffffjjjjjj" localSheetId="13" hidden="1">#REF!</definedName>
    <definedName name="fffffffffffffffffffffffffffjjjjjj" localSheetId="19" hidden="1">#REF!</definedName>
    <definedName name="fffffffffffffffffffffffffffjjjjjj" localSheetId="5" hidden="1">#REF!</definedName>
    <definedName name="fffffffffffffffffffffffffffjjjjjj" localSheetId="11" hidden="1">#REF!</definedName>
    <definedName name="fffffffffffffffffffffffffffjjjjjj" localSheetId="8" hidden="1">#REF!</definedName>
    <definedName name="fffffffffffffffffffffffffffjjjjjj" localSheetId="14" hidden="1">#REF!</definedName>
    <definedName name="fffffffffffffffffffffffffffjjjjjj" localSheetId="20" hidden="1">#REF!</definedName>
    <definedName name="fffffffffffffffffffffffffffjjjjjj" localSheetId="21" hidden="1">#REF!</definedName>
    <definedName name="fffffffffffffffffffffffffffjjjjjj" localSheetId="22" hidden="1">#REF!</definedName>
    <definedName name="fffffffffffffffffffffffffffjjjjjj" localSheetId="3" hidden="1">#REF!</definedName>
    <definedName name="fffffffffffffffffffffffffffjjjjjj" localSheetId="12" hidden="1">#REF!</definedName>
    <definedName name="fffffffffffffffffffffffffffjjjjjj" localSheetId="18" hidden="1">#REF!</definedName>
    <definedName name="fffffffffffffffffffffffffffjjjjjj" localSheetId="9" hidden="1">#REF!</definedName>
    <definedName name="fffffffffffffffffffffffffffjjjjjj" localSheetId="6" hidden="1">#REF!</definedName>
    <definedName name="fffffffffffffffffffffffffffjjjjjj" localSheetId="23" hidden="1">#REF!</definedName>
    <definedName name="fffffffffffffffffffffffffffjjjjjj" localSheetId="24" hidden="1">#REF!</definedName>
    <definedName name="fffffffffffffffffffffffffffjjjjjj" hidden="1">#REF!</definedName>
    <definedName name="FGDGB" localSheetId="4" hidden="1">#REF!</definedName>
    <definedName name="FGDGB" localSheetId="7" hidden="1">#REF!</definedName>
    <definedName name="FGDGB" localSheetId="10" hidden="1">#REF!</definedName>
    <definedName name="FGDGB" localSheetId="19" hidden="1">#REF!</definedName>
    <definedName name="FGDGB" localSheetId="5" hidden="1">#REF!</definedName>
    <definedName name="FGDGB" localSheetId="11" hidden="1">#REF!</definedName>
    <definedName name="FGDGB" localSheetId="8" hidden="1">#REF!</definedName>
    <definedName name="FGDGB" localSheetId="20" hidden="1">#REF!</definedName>
    <definedName name="FGDGB" localSheetId="21" hidden="1">#REF!</definedName>
    <definedName name="FGDGB" localSheetId="22" hidden="1">#REF!</definedName>
    <definedName name="FGDGB" localSheetId="3" hidden="1">#REF!</definedName>
    <definedName name="FGDGB" localSheetId="18" hidden="1">#REF!</definedName>
    <definedName name="FGDGB" localSheetId="9" hidden="1">#REF!</definedName>
    <definedName name="FGDGB" localSheetId="6" hidden="1">#REF!</definedName>
    <definedName name="FGDGB" localSheetId="23" hidden="1">#REF!</definedName>
    <definedName name="FGDGB" localSheetId="24" hidden="1">#REF!</definedName>
    <definedName name="FGDGB" hidden="1">#REF!</definedName>
    <definedName name="fgfdg" localSheetId="4" hidden="1">#REF!</definedName>
    <definedName name="fgfdg" localSheetId="7" hidden="1">#REF!</definedName>
    <definedName name="fgfdg" localSheetId="10" hidden="1">#REF!</definedName>
    <definedName name="fgfdg" localSheetId="19" hidden="1">#REF!</definedName>
    <definedName name="fgfdg" localSheetId="5" hidden="1">#REF!</definedName>
    <definedName name="fgfdg" localSheetId="11" hidden="1">#REF!</definedName>
    <definedName name="fgfdg" localSheetId="8" hidden="1">#REF!</definedName>
    <definedName name="fgfdg" localSheetId="20" hidden="1">#REF!</definedName>
    <definedName name="fgfdg" localSheetId="21" hidden="1">#REF!</definedName>
    <definedName name="fgfdg" localSheetId="22" hidden="1">#REF!</definedName>
    <definedName name="fgfdg" localSheetId="3" hidden="1">#REF!</definedName>
    <definedName name="fgfdg" localSheetId="18" hidden="1">#REF!</definedName>
    <definedName name="fgfdg" localSheetId="9" hidden="1">#REF!</definedName>
    <definedName name="fgfdg" localSheetId="6" hidden="1">#REF!</definedName>
    <definedName name="fgfdg" localSheetId="23" hidden="1">#REF!</definedName>
    <definedName name="fgfdg" localSheetId="24" hidden="1">#REF!</definedName>
    <definedName name="fgfdg" hidden="1">#REF!</definedName>
    <definedName name="fgggshqqqqqqq" localSheetId="4" hidden="1">[15]BHANDUP!#REF!</definedName>
    <definedName name="fgggshqqqqqqq" localSheetId="7" hidden="1">[15]BHANDUP!#REF!</definedName>
    <definedName name="fgggshqqqqqqq" localSheetId="10" hidden="1">[15]BHANDUP!#REF!</definedName>
    <definedName name="fgggshqqqqqqq" localSheetId="19" hidden="1">[15]BHANDUP!#REF!</definedName>
    <definedName name="fgggshqqqqqqq" localSheetId="5" hidden="1">[15]BHANDUP!#REF!</definedName>
    <definedName name="fgggshqqqqqqq" localSheetId="11" hidden="1">[15]BHANDUP!#REF!</definedName>
    <definedName name="fgggshqqqqqqq" localSheetId="8" hidden="1">[15]BHANDUP!#REF!</definedName>
    <definedName name="fgggshqqqqqqq" localSheetId="20" hidden="1">[15]BHANDUP!#REF!</definedName>
    <definedName name="fgggshqqqqqqq" localSheetId="21" hidden="1">[15]BHANDUP!#REF!</definedName>
    <definedName name="fgggshqqqqqqq" localSheetId="22" hidden="1">[15]BHANDUP!#REF!</definedName>
    <definedName name="fgggshqqqqqqq" localSheetId="3" hidden="1">[15]BHANDUP!#REF!</definedName>
    <definedName name="fgggshqqqqqqq" localSheetId="18" hidden="1">[15]BHANDUP!#REF!</definedName>
    <definedName name="fgggshqqqqqqq" localSheetId="9" hidden="1">[15]BHANDUP!#REF!</definedName>
    <definedName name="fgggshqqqqqqq" localSheetId="6" hidden="1">[15]BHANDUP!#REF!</definedName>
    <definedName name="fgggshqqqqqqq" localSheetId="23" hidden="1">[15]BHANDUP!#REF!</definedName>
    <definedName name="fgggshqqqqqqq" localSheetId="24" hidden="1">[15]BHANDUP!#REF!</definedName>
    <definedName name="fgggshqqqqqqq" hidden="1">[15]BHANDUP!#REF!</definedName>
    <definedName name="fgh" localSheetId="4" hidden="1">[21]analysis!#REF!</definedName>
    <definedName name="fgh" localSheetId="7" hidden="1">[21]analysis!#REF!</definedName>
    <definedName name="fgh" localSheetId="10" hidden="1">[21]analysis!#REF!</definedName>
    <definedName name="fgh" localSheetId="19" hidden="1">[21]analysis!#REF!</definedName>
    <definedName name="fgh" localSheetId="5" hidden="1">[21]analysis!#REF!</definedName>
    <definedName name="fgh" localSheetId="11" hidden="1">[21]analysis!#REF!</definedName>
    <definedName name="fgh" localSheetId="8" hidden="1">[21]analysis!#REF!</definedName>
    <definedName name="fgh" localSheetId="20" hidden="1">[21]analysis!#REF!</definedName>
    <definedName name="fgh" localSheetId="21" hidden="1">[21]analysis!#REF!</definedName>
    <definedName name="fgh" localSheetId="22" hidden="1">[21]analysis!#REF!</definedName>
    <definedName name="fgh" localSheetId="3" hidden="1">[21]analysis!#REF!</definedName>
    <definedName name="fgh" localSheetId="18" hidden="1">[21]analysis!#REF!</definedName>
    <definedName name="fgh" localSheetId="9" hidden="1">[21]analysis!#REF!</definedName>
    <definedName name="fgh" localSheetId="6" hidden="1">[21]analysis!#REF!</definedName>
    <definedName name="fgh" localSheetId="23" hidden="1">[21]analysis!#REF!</definedName>
    <definedName name="fgh" localSheetId="24" hidden="1">[21]analysis!#REF!</definedName>
    <definedName name="fgh" hidden="1">[21]analysis!#REF!</definedName>
    <definedName name="fhh" localSheetId="4" hidden="1">{#N/A,#N/A,FALSE,"Balance Sheets";#N/A,#N/A,FALSE,"96 Conservative";#N/A,#N/A,FALSE,"96 Possible"}</definedName>
    <definedName name="fhh" localSheetId="7" hidden="1">{#N/A,#N/A,FALSE,"Balance Sheets";#N/A,#N/A,FALSE,"96 Conservative";#N/A,#N/A,FALSE,"96 Possible"}</definedName>
    <definedName name="fhh" localSheetId="10" hidden="1">{#N/A,#N/A,FALSE,"Balance Sheets";#N/A,#N/A,FALSE,"96 Conservative";#N/A,#N/A,FALSE,"96 Possible"}</definedName>
    <definedName name="fhh" localSheetId="13" hidden="1">{#N/A,#N/A,FALSE,"Balance Sheets";#N/A,#N/A,FALSE,"96 Conservative";#N/A,#N/A,FALSE,"96 Possible"}</definedName>
    <definedName name="fhh" localSheetId="5" hidden="1">{#N/A,#N/A,FALSE,"Balance Sheets";#N/A,#N/A,FALSE,"96 Conservative";#N/A,#N/A,FALSE,"96 Possible"}</definedName>
    <definedName name="fhh" localSheetId="11" hidden="1">{#N/A,#N/A,FALSE,"Balance Sheets";#N/A,#N/A,FALSE,"96 Conservative";#N/A,#N/A,FALSE,"96 Possible"}</definedName>
    <definedName name="fhh" localSheetId="8" hidden="1">{#N/A,#N/A,FALSE,"Balance Sheets";#N/A,#N/A,FALSE,"96 Conservative";#N/A,#N/A,FALSE,"96 Possible"}</definedName>
    <definedName name="fhh" localSheetId="14" hidden="1">{#N/A,#N/A,FALSE,"Balance Sheets";#N/A,#N/A,FALSE,"96 Conservative";#N/A,#N/A,FALSE,"96 Possible"}</definedName>
    <definedName name="fhh" localSheetId="21" hidden="1">{#N/A,#N/A,FALSE,"Balance Sheets";#N/A,#N/A,FALSE,"96 Conservative";#N/A,#N/A,FALSE,"96 Possible"}</definedName>
    <definedName name="fhh" localSheetId="22" hidden="1">{#N/A,#N/A,FALSE,"Balance Sheets";#N/A,#N/A,FALSE,"96 Conservative";#N/A,#N/A,FALSE,"96 Possible"}</definedName>
    <definedName name="fhh" localSheetId="3" hidden="1">{#N/A,#N/A,FALSE,"Balance Sheets";#N/A,#N/A,FALSE,"96 Conservative";#N/A,#N/A,FALSE,"96 Possible"}</definedName>
    <definedName name="fhh" localSheetId="12" hidden="1">{#N/A,#N/A,FALSE,"Balance Sheets";#N/A,#N/A,FALSE,"96 Conservative";#N/A,#N/A,FALSE,"96 Possible"}</definedName>
    <definedName name="fhh" localSheetId="9" hidden="1">{#N/A,#N/A,FALSE,"Balance Sheets";#N/A,#N/A,FALSE,"96 Conservative";#N/A,#N/A,FALSE,"96 Possible"}</definedName>
    <definedName name="fhh" localSheetId="6" hidden="1">{#N/A,#N/A,FALSE,"Balance Sheets";#N/A,#N/A,FALSE,"96 Conservative";#N/A,#N/A,FALSE,"96 Possible"}</definedName>
    <definedName name="fhh" localSheetId="23" hidden="1">{#N/A,#N/A,FALSE,"Balance Sheets";#N/A,#N/A,FALSE,"96 Conservative";#N/A,#N/A,FALSE,"96 Possible"}</definedName>
    <definedName name="fhh" localSheetId="24" hidden="1">{#N/A,#N/A,FALSE,"Balance Sheets";#N/A,#N/A,FALSE,"96 Conservative";#N/A,#N/A,FALSE,"96 Possible"}</definedName>
    <definedName name="fhh" hidden="1">{#N/A,#N/A,FALSE,"Balance Sheets";#N/A,#N/A,FALSE,"96 Conservative";#N/A,#N/A,FALSE,"96 Possible"}</definedName>
    <definedName name="fill" hidden="1">'[23]Sheet3 (2)'!$A$60:$A$76</definedName>
    <definedName name="FILL2" localSheetId="4" hidden="1">#REF!</definedName>
    <definedName name="FILL2" localSheetId="7" hidden="1">#REF!</definedName>
    <definedName name="FILL2" localSheetId="10" hidden="1">#REF!</definedName>
    <definedName name="FILL2" localSheetId="13" hidden="1">#REF!</definedName>
    <definedName name="FILL2" localSheetId="19" hidden="1">#REF!</definedName>
    <definedName name="FILL2" localSheetId="5" hidden="1">#REF!</definedName>
    <definedName name="FILL2" localSheetId="11" hidden="1">#REF!</definedName>
    <definedName name="FILL2" localSheetId="8" hidden="1">#REF!</definedName>
    <definedName name="FILL2" localSheetId="14" hidden="1">#REF!</definedName>
    <definedName name="FILL2" localSheetId="20" hidden="1">#REF!</definedName>
    <definedName name="FILL2" localSheetId="21" hidden="1">#REF!</definedName>
    <definedName name="FILL2" localSheetId="22" hidden="1">#REF!</definedName>
    <definedName name="FILL2" localSheetId="3" hidden="1">#REF!</definedName>
    <definedName name="FILL2" localSheetId="12" hidden="1">#REF!</definedName>
    <definedName name="FILL2" localSheetId="18" hidden="1">#REF!</definedName>
    <definedName name="FILL2" localSheetId="9" hidden="1">#REF!</definedName>
    <definedName name="FILL2" localSheetId="6" hidden="1">#REF!</definedName>
    <definedName name="FILL2" localSheetId="23" hidden="1">#REF!</definedName>
    <definedName name="FILL2" localSheetId="24" hidden="1">#REF!</definedName>
    <definedName name="FILL2" hidden="1">#REF!</definedName>
    <definedName name="Final" localSheetId="4" hidden="1">{#N/A,#N/A,TRUE,"Front";#N/A,#N/A,TRUE,"Simple Letter";#N/A,#N/A,TRUE,"Inside";#N/A,#N/A,TRUE,"Contents";#N/A,#N/A,TRUE,"Basis";#N/A,#N/A,TRUE,"Inclusions";#N/A,#N/A,TRUE,"Exclusions";#N/A,#N/A,TRUE,"Areas";#N/A,#N/A,TRUE,"Summary";#N/A,#N/A,TRUE,"Detail"}</definedName>
    <definedName name="Final" localSheetId="7" hidden="1">{#N/A,#N/A,TRUE,"Front";#N/A,#N/A,TRUE,"Simple Letter";#N/A,#N/A,TRUE,"Inside";#N/A,#N/A,TRUE,"Contents";#N/A,#N/A,TRUE,"Basis";#N/A,#N/A,TRUE,"Inclusions";#N/A,#N/A,TRUE,"Exclusions";#N/A,#N/A,TRUE,"Areas";#N/A,#N/A,TRUE,"Summary";#N/A,#N/A,TRUE,"Detail"}</definedName>
    <definedName name="Final" localSheetId="10" hidden="1">{#N/A,#N/A,TRUE,"Front";#N/A,#N/A,TRUE,"Simple Letter";#N/A,#N/A,TRUE,"Inside";#N/A,#N/A,TRUE,"Contents";#N/A,#N/A,TRUE,"Basis";#N/A,#N/A,TRUE,"Inclusions";#N/A,#N/A,TRUE,"Exclusions";#N/A,#N/A,TRUE,"Areas";#N/A,#N/A,TRUE,"Summary";#N/A,#N/A,TRUE,"Detail"}</definedName>
    <definedName name="Final" localSheetId="13" hidden="1">{#N/A,#N/A,TRUE,"Front";#N/A,#N/A,TRUE,"Simple Letter";#N/A,#N/A,TRUE,"Inside";#N/A,#N/A,TRUE,"Contents";#N/A,#N/A,TRUE,"Basis";#N/A,#N/A,TRUE,"Inclusions";#N/A,#N/A,TRUE,"Exclusions";#N/A,#N/A,TRUE,"Areas";#N/A,#N/A,TRUE,"Summary";#N/A,#N/A,TRUE,"Detail"}</definedName>
    <definedName name="Final" localSheetId="5" hidden="1">{#N/A,#N/A,TRUE,"Front";#N/A,#N/A,TRUE,"Simple Letter";#N/A,#N/A,TRUE,"Inside";#N/A,#N/A,TRUE,"Contents";#N/A,#N/A,TRUE,"Basis";#N/A,#N/A,TRUE,"Inclusions";#N/A,#N/A,TRUE,"Exclusions";#N/A,#N/A,TRUE,"Areas";#N/A,#N/A,TRUE,"Summary";#N/A,#N/A,TRUE,"Detail"}</definedName>
    <definedName name="Final" localSheetId="11" hidden="1">{#N/A,#N/A,TRUE,"Front";#N/A,#N/A,TRUE,"Simple Letter";#N/A,#N/A,TRUE,"Inside";#N/A,#N/A,TRUE,"Contents";#N/A,#N/A,TRUE,"Basis";#N/A,#N/A,TRUE,"Inclusions";#N/A,#N/A,TRUE,"Exclusions";#N/A,#N/A,TRUE,"Areas";#N/A,#N/A,TRUE,"Summary";#N/A,#N/A,TRUE,"Detail"}</definedName>
    <definedName name="Final" localSheetId="8" hidden="1">{#N/A,#N/A,TRUE,"Front";#N/A,#N/A,TRUE,"Simple Letter";#N/A,#N/A,TRUE,"Inside";#N/A,#N/A,TRUE,"Contents";#N/A,#N/A,TRUE,"Basis";#N/A,#N/A,TRUE,"Inclusions";#N/A,#N/A,TRUE,"Exclusions";#N/A,#N/A,TRUE,"Areas";#N/A,#N/A,TRUE,"Summary";#N/A,#N/A,TRUE,"Detail"}</definedName>
    <definedName name="Final" localSheetId="14" hidden="1">{#N/A,#N/A,TRUE,"Front";#N/A,#N/A,TRUE,"Simple Letter";#N/A,#N/A,TRUE,"Inside";#N/A,#N/A,TRUE,"Contents";#N/A,#N/A,TRUE,"Basis";#N/A,#N/A,TRUE,"Inclusions";#N/A,#N/A,TRUE,"Exclusions";#N/A,#N/A,TRUE,"Areas";#N/A,#N/A,TRUE,"Summary";#N/A,#N/A,TRUE,"Detail"}</definedName>
    <definedName name="Final" localSheetId="21" hidden="1">{#N/A,#N/A,TRUE,"Front";#N/A,#N/A,TRUE,"Simple Letter";#N/A,#N/A,TRUE,"Inside";#N/A,#N/A,TRUE,"Contents";#N/A,#N/A,TRUE,"Basis";#N/A,#N/A,TRUE,"Inclusions";#N/A,#N/A,TRUE,"Exclusions";#N/A,#N/A,TRUE,"Areas";#N/A,#N/A,TRUE,"Summary";#N/A,#N/A,TRUE,"Detail"}</definedName>
    <definedName name="Final" localSheetId="22" hidden="1">{#N/A,#N/A,TRUE,"Front";#N/A,#N/A,TRUE,"Simple Letter";#N/A,#N/A,TRUE,"Inside";#N/A,#N/A,TRUE,"Contents";#N/A,#N/A,TRUE,"Basis";#N/A,#N/A,TRUE,"Inclusions";#N/A,#N/A,TRUE,"Exclusions";#N/A,#N/A,TRUE,"Areas";#N/A,#N/A,TRUE,"Summary";#N/A,#N/A,TRUE,"Detail"}</definedName>
    <definedName name="Final" localSheetId="3" hidden="1">{#N/A,#N/A,TRUE,"Front";#N/A,#N/A,TRUE,"Simple Letter";#N/A,#N/A,TRUE,"Inside";#N/A,#N/A,TRUE,"Contents";#N/A,#N/A,TRUE,"Basis";#N/A,#N/A,TRUE,"Inclusions";#N/A,#N/A,TRUE,"Exclusions";#N/A,#N/A,TRUE,"Areas";#N/A,#N/A,TRUE,"Summary";#N/A,#N/A,TRUE,"Detail"}</definedName>
    <definedName name="Final" localSheetId="12" hidden="1">{#N/A,#N/A,TRUE,"Front";#N/A,#N/A,TRUE,"Simple Letter";#N/A,#N/A,TRUE,"Inside";#N/A,#N/A,TRUE,"Contents";#N/A,#N/A,TRUE,"Basis";#N/A,#N/A,TRUE,"Inclusions";#N/A,#N/A,TRUE,"Exclusions";#N/A,#N/A,TRUE,"Areas";#N/A,#N/A,TRUE,"Summary";#N/A,#N/A,TRUE,"Detail"}</definedName>
    <definedName name="Final" localSheetId="9" hidden="1">{#N/A,#N/A,TRUE,"Front";#N/A,#N/A,TRUE,"Simple Letter";#N/A,#N/A,TRUE,"Inside";#N/A,#N/A,TRUE,"Contents";#N/A,#N/A,TRUE,"Basis";#N/A,#N/A,TRUE,"Inclusions";#N/A,#N/A,TRUE,"Exclusions";#N/A,#N/A,TRUE,"Areas";#N/A,#N/A,TRUE,"Summary";#N/A,#N/A,TRUE,"Detail"}</definedName>
    <definedName name="Final" localSheetId="6" hidden="1">{#N/A,#N/A,TRUE,"Front";#N/A,#N/A,TRUE,"Simple Letter";#N/A,#N/A,TRUE,"Inside";#N/A,#N/A,TRUE,"Contents";#N/A,#N/A,TRUE,"Basis";#N/A,#N/A,TRUE,"Inclusions";#N/A,#N/A,TRUE,"Exclusions";#N/A,#N/A,TRUE,"Areas";#N/A,#N/A,TRUE,"Summary";#N/A,#N/A,TRUE,"Detail"}</definedName>
    <definedName name="Final" localSheetId="23" hidden="1">{#N/A,#N/A,TRUE,"Front";#N/A,#N/A,TRUE,"Simple Letter";#N/A,#N/A,TRUE,"Inside";#N/A,#N/A,TRUE,"Contents";#N/A,#N/A,TRUE,"Basis";#N/A,#N/A,TRUE,"Inclusions";#N/A,#N/A,TRUE,"Exclusions";#N/A,#N/A,TRUE,"Areas";#N/A,#N/A,TRUE,"Summary";#N/A,#N/A,TRUE,"Detail"}</definedName>
    <definedName name="Final" localSheetId="24" hidden="1">{#N/A,#N/A,TRUE,"Front";#N/A,#N/A,TRUE,"Simple Letter";#N/A,#N/A,TRUE,"Inside";#N/A,#N/A,TRUE,"Contents";#N/A,#N/A,TRUE,"Basis";#N/A,#N/A,TRUE,"Inclusions";#N/A,#N/A,TRUE,"Exclusions";#N/A,#N/A,TRUE,"Areas";#N/A,#N/A,TRUE,"Summary";#N/A,#N/A,TRUE,"Detail"}</definedName>
    <definedName name="Final" hidden="1">{#N/A,#N/A,TRUE,"Front";#N/A,#N/A,TRUE,"Simple Letter";#N/A,#N/A,TRUE,"Inside";#N/A,#N/A,TRUE,"Contents";#N/A,#N/A,TRUE,"Basis";#N/A,#N/A,TRUE,"Inclusions";#N/A,#N/A,TRUE,"Exclusions";#N/A,#N/A,TRUE,"Areas";#N/A,#N/A,TRUE,"Summary";#N/A,#N/A,TRUE,"Detail"}</definedName>
    <definedName name="flash" localSheetId="4" hidden="1">'[24]Earnings model'!#REF!</definedName>
    <definedName name="flash" localSheetId="7" hidden="1">'[24]Earnings model'!#REF!</definedName>
    <definedName name="flash" localSheetId="10" hidden="1">'[24]Earnings model'!#REF!</definedName>
    <definedName name="flash" localSheetId="19" hidden="1">'[24]Earnings model'!#REF!</definedName>
    <definedName name="flash" localSheetId="5" hidden="1">'[24]Earnings model'!#REF!</definedName>
    <definedName name="flash" localSheetId="11" hidden="1">'[24]Earnings model'!#REF!</definedName>
    <definedName name="flash" localSheetId="8" hidden="1">'[24]Earnings model'!#REF!</definedName>
    <definedName name="flash" localSheetId="20" hidden="1">'[24]Earnings model'!#REF!</definedName>
    <definedName name="flash" localSheetId="21" hidden="1">'[24]Earnings model'!#REF!</definedName>
    <definedName name="flash" localSheetId="22" hidden="1">'[24]Earnings model'!#REF!</definedName>
    <definedName name="flash" localSheetId="3" hidden="1">'[24]Earnings model'!#REF!</definedName>
    <definedName name="flash" localSheetId="18" hidden="1">'[24]Earnings model'!#REF!</definedName>
    <definedName name="flash" localSheetId="9" hidden="1">'[24]Earnings model'!#REF!</definedName>
    <definedName name="flash" localSheetId="6" hidden="1">'[24]Earnings model'!#REF!</definedName>
    <definedName name="flash" localSheetId="23" hidden="1">'[24]Earnings model'!#REF!</definedName>
    <definedName name="flash" localSheetId="24" hidden="1">'[24]Earnings model'!#REF!</definedName>
    <definedName name="flash" hidden="1">'[24]Earnings model'!#REF!</definedName>
    <definedName name="form3cd" hidden="1">'[25]EAW Final Accounts - 99'!$M$175:$M$189</definedName>
    <definedName name="fqfdq" localSheetId="4" hidden="1">#REF!</definedName>
    <definedName name="fqfdq" localSheetId="7" hidden="1">#REF!</definedName>
    <definedName name="fqfdq" localSheetId="10" hidden="1">#REF!</definedName>
    <definedName name="fqfdq" localSheetId="13" hidden="1">#REF!</definedName>
    <definedName name="fqfdq" localSheetId="19" hidden="1">#REF!</definedName>
    <definedName name="fqfdq" localSheetId="5" hidden="1">#REF!</definedName>
    <definedName name="fqfdq" localSheetId="11" hidden="1">#REF!</definedName>
    <definedName name="fqfdq" localSheetId="8" hidden="1">#REF!</definedName>
    <definedName name="fqfdq" localSheetId="14" hidden="1">#REF!</definedName>
    <definedName name="fqfdq" localSheetId="20" hidden="1">#REF!</definedName>
    <definedName name="fqfdq" localSheetId="21" hidden="1">#REF!</definedName>
    <definedName name="fqfdq" localSheetId="22" hidden="1">#REF!</definedName>
    <definedName name="fqfdq" localSheetId="3" hidden="1">#REF!</definedName>
    <definedName name="fqfdq" localSheetId="12" hidden="1">#REF!</definedName>
    <definedName name="fqfdq" localSheetId="18" hidden="1">#REF!</definedName>
    <definedName name="fqfdq" localSheetId="9" hidden="1">#REF!</definedName>
    <definedName name="fqfdq" localSheetId="6" hidden="1">#REF!</definedName>
    <definedName name="fqfdq" localSheetId="23" hidden="1">#REF!</definedName>
    <definedName name="fqfdq" localSheetId="24" hidden="1">#REF!</definedName>
    <definedName name="fqfdq" hidden="1">#REF!</definedName>
    <definedName name="frty" localSheetId="4" hidden="1">{#N/A,#N/A,FALSE,"VARIATIONS";#N/A,#N/A,FALSE,"BUDGET";#N/A,#N/A,FALSE,"CIVIL QNTY VAR";#N/A,#N/A,FALSE,"SUMMARY";#N/A,#N/A,FALSE,"MATERIAL VAR"}</definedName>
    <definedName name="frty" localSheetId="7" hidden="1">{#N/A,#N/A,FALSE,"VARIATIONS";#N/A,#N/A,FALSE,"BUDGET";#N/A,#N/A,FALSE,"CIVIL QNTY VAR";#N/A,#N/A,FALSE,"SUMMARY";#N/A,#N/A,FALSE,"MATERIAL VAR"}</definedName>
    <definedName name="frty" localSheetId="10" hidden="1">{#N/A,#N/A,FALSE,"VARIATIONS";#N/A,#N/A,FALSE,"BUDGET";#N/A,#N/A,FALSE,"CIVIL QNTY VAR";#N/A,#N/A,FALSE,"SUMMARY";#N/A,#N/A,FALSE,"MATERIAL VAR"}</definedName>
    <definedName name="frty" localSheetId="13" hidden="1">{#N/A,#N/A,FALSE,"VARIATIONS";#N/A,#N/A,FALSE,"BUDGET";#N/A,#N/A,FALSE,"CIVIL QNTY VAR";#N/A,#N/A,FALSE,"SUMMARY";#N/A,#N/A,FALSE,"MATERIAL VAR"}</definedName>
    <definedName name="frty" localSheetId="5" hidden="1">{#N/A,#N/A,FALSE,"VARIATIONS";#N/A,#N/A,FALSE,"BUDGET";#N/A,#N/A,FALSE,"CIVIL QNTY VAR";#N/A,#N/A,FALSE,"SUMMARY";#N/A,#N/A,FALSE,"MATERIAL VAR"}</definedName>
    <definedName name="frty" localSheetId="11" hidden="1">{#N/A,#N/A,FALSE,"VARIATIONS";#N/A,#N/A,FALSE,"BUDGET";#N/A,#N/A,FALSE,"CIVIL QNTY VAR";#N/A,#N/A,FALSE,"SUMMARY";#N/A,#N/A,FALSE,"MATERIAL VAR"}</definedName>
    <definedName name="frty" localSheetId="8" hidden="1">{#N/A,#N/A,FALSE,"VARIATIONS";#N/A,#N/A,FALSE,"BUDGET";#N/A,#N/A,FALSE,"CIVIL QNTY VAR";#N/A,#N/A,FALSE,"SUMMARY";#N/A,#N/A,FALSE,"MATERIAL VAR"}</definedName>
    <definedName name="frty" localSheetId="14" hidden="1">{#N/A,#N/A,FALSE,"VARIATIONS";#N/A,#N/A,FALSE,"BUDGET";#N/A,#N/A,FALSE,"CIVIL QNTY VAR";#N/A,#N/A,FALSE,"SUMMARY";#N/A,#N/A,FALSE,"MATERIAL VAR"}</definedName>
    <definedName name="frty" localSheetId="21" hidden="1">{#N/A,#N/A,FALSE,"VARIATIONS";#N/A,#N/A,FALSE,"BUDGET";#N/A,#N/A,FALSE,"CIVIL QNTY VAR";#N/A,#N/A,FALSE,"SUMMARY";#N/A,#N/A,FALSE,"MATERIAL VAR"}</definedName>
    <definedName name="frty" localSheetId="22" hidden="1">{#N/A,#N/A,FALSE,"VARIATIONS";#N/A,#N/A,FALSE,"BUDGET";#N/A,#N/A,FALSE,"CIVIL QNTY VAR";#N/A,#N/A,FALSE,"SUMMARY";#N/A,#N/A,FALSE,"MATERIAL VAR"}</definedName>
    <definedName name="frty" localSheetId="3" hidden="1">{#N/A,#N/A,FALSE,"VARIATIONS";#N/A,#N/A,FALSE,"BUDGET";#N/A,#N/A,FALSE,"CIVIL QNTY VAR";#N/A,#N/A,FALSE,"SUMMARY";#N/A,#N/A,FALSE,"MATERIAL VAR"}</definedName>
    <definedName name="frty" localSheetId="12" hidden="1">{#N/A,#N/A,FALSE,"VARIATIONS";#N/A,#N/A,FALSE,"BUDGET";#N/A,#N/A,FALSE,"CIVIL QNTY VAR";#N/A,#N/A,FALSE,"SUMMARY";#N/A,#N/A,FALSE,"MATERIAL VAR"}</definedName>
    <definedName name="frty" localSheetId="9" hidden="1">{#N/A,#N/A,FALSE,"VARIATIONS";#N/A,#N/A,FALSE,"BUDGET";#N/A,#N/A,FALSE,"CIVIL QNTY VAR";#N/A,#N/A,FALSE,"SUMMARY";#N/A,#N/A,FALSE,"MATERIAL VAR"}</definedName>
    <definedName name="frty" localSheetId="6" hidden="1">{#N/A,#N/A,FALSE,"VARIATIONS";#N/A,#N/A,FALSE,"BUDGET";#N/A,#N/A,FALSE,"CIVIL QNTY VAR";#N/A,#N/A,FALSE,"SUMMARY";#N/A,#N/A,FALSE,"MATERIAL VAR"}</definedName>
    <definedName name="frty" localSheetId="23" hidden="1">{#N/A,#N/A,FALSE,"VARIATIONS";#N/A,#N/A,FALSE,"BUDGET";#N/A,#N/A,FALSE,"CIVIL QNTY VAR";#N/A,#N/A,FALSE,"SUMMARY";#N/A,#N/A,FALSE,"MATERIAL VAR"}</definedName>
    <definedName name="frty" localSheetId="24" hidden="1">{#N/A,#N/A,FALSE,"VARIATIONS";#N/A,#N/A,FALSE,"BUDGET";#N/A,#N/A,FALSE,"CIVIL QNTY VAR";#N/A,#N/A,FALSE,"SUMMARY";#N/A,#N/A,FALSE,"MATERIAL VAR"}</definedName>
    <definedName name="frty" hidden="1">{#N/A,#N/A,FALSE,"VARIATIONS";#N/A,#N/A,FALSE,"BUDGET";#N/A,#N/A,FALSE,"CIVIL QNTY VAR";#N/A,#N/A,FALSE,"SUMMARY";#N/A,#N/A,FALSE,"MATERIAL VAR"}</definedName>
    <definedName name="fsa" localSheetId="4" hidden="1">{#N/A,#N/A,TRUE,"Front";#N/A,#N/A,TRUE,"Simple Letter";#N/A,#N/A,TRUE,"Inside";#N/A,#N/A,TRUE,"Contents";#N/A,#N/A,TRUE,"Basis";#N/A,#N/A,TRUE,"Inclusions";#N/A,#N/A,TRUE,"Exclusions";#N/A,#N/A,TRUE,"Areas";#N/A,#N/A,TRUE,"Summary";#N/A,#N/A,TRUE,"Detail"}</definedName>
    <definedName name="fsa" localSheetId="7" hidden="1">{#N/A,#N/A,TRUE,"Front";#N/A,#N/A,TRUE,"Simple Letter";#N/A,#N/A,TRUE,"Inside";#N/A,#N/A,TRUE,"Contents";#N/A,#N/A,TRUE,"Basis";#N/A,#N/A,TRUE,"Inclusions";#N/A,#N/A,TRUE,"Exclusions";#N/A,#N/A,TRUE,"Areas";#N/A,#N/A,TRUE,"Summary";#N/A,#N/A,TRUE,"Detail"}</definedName>
    <definedName name="fsa" localSheetId="10" hidden="1">{#N/A,#N/A,TRUE,"Front";#N/A,#N/A,TRUE,"Simple Letter";#N/A,#N/A,TRUE,"Inside";#N/A,#N/A,TRUE,"Contents";#N/A,#N/A,TRUE,"Basis";#N/A,#N/A,TRUE,"Inclusions";#N/A,#N/A,TRUE,"Exclusions";#N/A,#N/A,TRUE,"Areas";#N/A,#N/A,TRUE,"Summary";#N/A,#N/A,TRUE,"Detail"}</definedName>
    <definedName name="fsa" localSheetId="13" hidden="1">{#N/A,#N/A,TRUE,"Front";#N/A,#N/A,TRUE,"Simple Letter";#N/A,#N/A,TRUE,"Inside";#N/A,#N/A,TRUE,"Contents";#N/A,#N/A,TRUE,"Basis";#N/A,#N/A,TRUE,"Inclusions";#N/A,#N/A,TRUE,"Exclusions";#N/A,#N/A,TRUE,"Areas";#N/A,#N/A,TRUE,"Summary";#N/A,#N/A,TRUE,"Detail"}</definedName>
    <definedName name="fsa" localSheetId="5" hidden="1">{#N/A,#N/A,TRUE,"Front";#N/A,#N/A,TRUE,"Simple Letter";#N/A,#N/A,TRUE,"Inside";#N/A,#N/A,TRUE,"Contents";#N/A,#N/A,TRUE,"Basis";#N/A,#N/A,TRUE,"Inclusions";#N/A,#N/A,TRUE,"Exclusions";#N/A,#N/A,TRUE,"Areas";#N/A,#N/A,TRUE,"Summary";#N/A,#N/A,TRUE,"Detail"}</definedName>
    <definedName name="fsa" localSheetId="11" hidden="1">{#N/A,#N/A,TRUE,"Front";#N/A,#N/A,TRUE,"Simple Letter";#N/A,#N/A,TRUE,"Inside";#N/A,#N/A,TRUE,"Contents";#N/A,#N/A,TRUE,"Basis";#N/A,#N/A,TRUE,"Inclusions";#N/A,#N/A,TRUE,"Exclusions";#N/A,#N/A,TRUE,"Areas";#N/A,#N/A,TRUE,"Summary";#N/A,#N/A,TRUE,"Detail"}</definedName>
    <definedName name="fsa" localSheetId="8" hidden="1">{#N/A,#N/A,TRUE,"Front";#N/A,#N/A,TRUE,"Simple Letter";#N/A,#N/A,TRUE,"Inside";#N/A,#N/A,TRUE,"Contents";#N/A,#N/A,TRUE,"Basis";#N/A,#N/A,TRUE,"Inclusions";#N/A,#N/A,TRUE,"Exclusions";#N/A,#N/A,TRUE,"Areas";#N/A,#N/A,TRUE,"Summary";#N/A,#N/A,TRUE,"Detail"}</definedName>
    <definedName name="fsa" localSheetId="14" hidden="1">{#N/A,#N/A,TRUE,"Front";#N/A,#N/A,TRUE,"Simple Letter";#N/A,#N/A,TRUE,"Inside";#N/A,#N/A,TRUE,"Contents";#N/A,#N/A,TRUE,"Basis";#N/A,#N/A,TRUE,"Inclusions";#N/A,#N/A,TRUE,"Exclusions";#N/A,#N/A,TRUE,"Areas";#N/A,#N/A,TRUE,"Summary";#N/A,#N/A,TRUE,"Detail"}</definedName>
    <definedName name="fsa" localSheetId="21" hidden="1">{#N/A,#N/A,TRUE,"Front";#N/A,#N/A,TRUE,"Simple Letter";#N/A,#N/A,TRUE,"Inside";#N/A,#N/A,TRUE,"Contents";#N/A,#N/A,TRUE,"Basis";#N/A,#N/A,TRUE,"Inclusions";#N/A,#N/A,TRUE,"Exclusions";#N/A,#N/A,TRUE,"Areas";#N/A,#N/A,TRUE,"Summary";#N/A,#N/A,TRUE,"Detail"}</definedName>
    <definedName name="fsa" localSheetId="22" hidden="1">{#N/A,#N/A,TRUE,"Front";#N/A,#N/A,TRUE,"Simple Letter";#N/A,#N/A,TRUE,"Inside";#N/A,#N/A,TRUE,"Contents";#N/A,#N/A,TRUE,"Basis";#N/A,#N/A,TRUE,"Inclusions";#N/A,#N/A,TRUE,"Exclusions";#N/A,#N/A,TRUE,"Areas";#N/A,#N/A,TRUE,"Summary";#N/A,#N/A,TRUE,"Detail"}</definedName>
    <definedName name="fsa" localSheetId="3" hidden="1">{#N/A,#N/A,TRUE,"Front";#N/A,#N/A,TRUE,"Simple Letter";#N/A,#N/A,TRUE,"Inside";#N/A,#N/A,TRUE,"Contents";#N/A,#N/A,TRUE,"Basis";#N/A,#N/A,TRUE,"Inclusions";#N/A,#N/A,TRUE,"Exclusions";#N/A,#N/A,TRUE,"Areas";#N/A,#N/A,TRUE,"Summary";#N/A,#N/A,TRUE,"Detail"}</definedName>
    <definedName name="fsa" localSheetId="12" hidden="1">{#N/A,#N/A,TRUE,"Front";#N/A,#N/A,TRUE,"Simple Letter";#N/A,#N/A,TRUE,"Inside";#N/A,#N/A,TRUE,"Contents";#N/A,#N/A,TRUE,"Basis";#N/A,#N/A,TRUE,"Inclusions";#N/A,#N/A,TRUE,"Exclusions";#N/A,#N/A,TRUE,"Areas";#N/A,#N/A,TRUE,"Summary";#N/A,#N/A,TRUE,"Detail"}</definedName>
    <definedName name="fsa" localSheetId="9" hidden="1">{#N/A,#N/A,TRUE,"Front";#N/A,#N/A,TRUE,"Simple Letter";#N/A,#N/A,TRUE,"Inside";#N/A,#N/A,TRUE,"Contents";#N/A,#N/A,TRUE,"Basis";#N/A,#N/A,TRUE,"Inclusions";#N/A,#N/A,TRUE,"Exclusions";#N/A,#N/A,TRUE,"Areas";#N/A,#N/A,TRUE,"Summary";#N/A,#N/A,TRUE,"Detail"}</definedName>
    <definedName name="fsa" localSheetId="6" hidden="1">{#N/A,#N/A,TRUE,"Front";#N/A,#N/A,TRUE,"Simple Letter";#N/A,#N/A,TRUE,"Inside";#N/A,#N/A,TRUE,"Contents";#N/A,#N/A,TRUE,"Basis";#N/A,#N/A,TRUE,"Inclusions";#N/A,#N/A,TRUE,"Exclusions";#N/A,#N/A,TRUE,"Areas";#N/A,#N/A,TRUE,"Summary";#N/A,#N/A,TRUE,"Detail"}</definedName>
    <definedName name="fsa" localSheetId="23" hidden="1">{#N/A,#N/A,TRUE,"Front";#N/A,#N/A,TRUE,"Simple Letter";#N/A,#N/A,TRUE,"Inside";#N/A,#N/A,TRUE,"Contents";#N/A,#N/A,TRUE,"Basis";#N/A,#N/A,TRUE,"Inclusions";#N/A,#N/A,TRUE,"Exclusions";#N/A,#N/A,TRUE,"Areas";#N/A,#N/A,TRUE,"Summary";#N/A,#N/A,TRUE,"Detail"}</definedName>
    <definedName name="fsa" localSheetId="24" hidden="1">{#N/A,#N/A,TRUE,"Front";#N/A,#N/A,TRUE,"Simple Letter";#N/A,#N/A,TRUE,"Inside";#N/A,#N/A,TRUE,"Contents";#N/A,#N/A,TRUE,"Basis";#N/A,#N/A,TRUE,"Inclusions";#N/A,#N/A,TRUE,"Exclusions";#N/A,#N/A,TRUE,"Areas";#N/A,#N/A,TRUE,"Summary";#N/A,#N/A,TRUE,"Detail"}</definedName>
    <definedName name="fsa" hidden="1">{#N/A,#N/A,TRUE,"Front";#N/A,#N/A,TRUE,"Simple Letter";#N/A,#N/A,TRUE,"Inside";#N/A,#N/A,TRUE,"Contents";#N/A,#N/A,TRUE,"Basis";#N/A,#N/A,TRUE,"Inclusions";#N/A,#N/A,TRUE,"Exclusions";#N/A,#N/A,TRUE,"Areas";#N/A,#N/A,TRUE,"Summary";#N/A,#N/A,TRUE,"Detail"}</definedName>
    <definedName name="fsfs" localSheetId="4" hidden="1">#REF!</definedName>
    <definedName name="fsfs" localSheetId="7" hidden="1">#REF!</definedName>
    <definedName name="fsfs" localSheetId="10" hidden="1">#REF!</definedName>
    <definedName name="fsfs" localSheetId="13" hidden="1">#REF!</definedName>
    <definedName name="fsfs" localSheetId="19" hidden="1">#REF!</definedName>
    <definedName name="fsfs" localSheetId="5" hidden="1">#REF!</definedName>
    <definedName name="fsfs" localSheetId="11" hidden="1">#REF!</definedName>
    <definedName name="fsfs" localSheetId="8" hidden="1">#REF!</definedName>
    <definedName name="fsfs" localSheetId="14" hidden="1">#REF!</definedName>
    <definedName name="fsfs" localSheetId="20" hidden="1">#REF!</definedName>
    <definedName name="fsfs" localSheetId="21" hidden="1">#REF!</definedName>
    <definedName name="fsfs" localSheetId="22" hidden="1">#REF!</definedName>
    <definedName name="fsfs" localSheetId="3" hidden="1">#REF!</definedName>
    <definedName name="fsfs" localSheetId="12" hidden="1">#REF!</definedName>
    <definedName name="fsfs" localSheetId="18" hidden="1">#REF!</definedName>
    <definedName name="fsfs" localSheetId="9" hidden="1">#REF!</definedName>
    <definedName name="fsfs" localSheetId="6" hidden="1">#REF!</definedName>
    <definedName name="fsfs" localSheetId="23" hidden="1">#REF!</definedName>
    <definedName name="fsfs" localSheetId="24" hidden="1">#REF!</definedName>
    <definedName name="fsfs" hidden="1">#REF!</definedName>
    <definedName name="FSItem" hidden="1">OFFSET([26]Main!$B$6,0,0,COUNTA([26]Main!$B$1:$B$65536)-3,1)</definedName>
    <definedName name="ftss" localSheetId="4" hidden="1">{"FTS",#N/A,FALSE,"E"}</definedName>
    <definedName name="ftss" localSheetId="7" hidden="1">{"FTS",#N/A,FALSE,"E"}</definedName>
    <definedName name="ftss" localSheetId="10" hidden="1">{"FTS",#N/A,FALSE,"E"}</definedName>
    <definedName name="ftss" localSheetId="13" hidden="1">{"FTS",#N/A,FALSE,"E"}</definedName>
    <definedName name="ftss" localSheetId="5" hidden="1">{"FTS",#N/A,FALSE,"E"}</definedName>
    <definedName name="ftss" localSheetId="11" hidden="1">{"FTS",#N/A,FALSE,"E"}</definedName>
    <definedName name="ftss" localSheetId="8" hidden="1">{"FTS",#N/A,FALSE,"E"}</definedName>
    <definedName name="ftss" localSheetId="14" hidden="1">{"FTS",#N/A,FALSE,"E"}</definedName>
    <definedName name="ftss" localSheetId="21" hidden="1">{"FTS",#N/A,FALSE,"E"}</definedName>
    <definedName name="ftss" localSheetId="22" hidden="1">{"FTS",#N/A,FALSE,"E"}</definedName>
    <definedName name="ftss" localSheetId="3" hidden="1">{"FTS",#N/A,FALSE,"E"}</definedName>
    <definedName name="ftss" localSheetId="12" hidden="1">{"FTS",#N/A,FALSE,"E"}</definedName>
    <definedName name="ftss" localSheetId="9" hidden="1">{"FTS",#N/A,FALSE,"E"}</definedName>
    <definedName name="ftss" localSheetId="6" hidden="1">{"FTS",#N/A,FALSE,"E"}</definedName>
    <definedName name="ftss" localSheetId="23" hidden="1">{"FTS",#N/A,FALSE,"E"}</definedName>
    <definedName name="ftss" localSheetId="24" hidden="1">{"FTS",#N/A,FALSE,"E"}</definedName>
    <definedName name="ftss" hidden="1">{"FTS",#N/A,FALSE,"E"}</definedName>
    <definedName name="fwr" localSheetId="4" hidden="1">#REF!</definedName>
    <definedName name="fwr" localSheetId="7" hidden="1">#REF!</definedName>
    <definedName name="fwr" localSheetId="10" hidden="1">#REF!</definedName>
    <definedName name="fwr" localSheetId="13" hidden="1">#REF!</definedName>
    <definedName name="fwr" localSheetId="19" hidden="1">#REF!</definedName>
    <definedName name="fwr" localSheetId="5" hidden="1">#REF!</definedName>
    <definedName name="fwr" localSheetId="11" hidden="1">#REF!</definedName>
    <definedName name="fwr" localSheetId="8" hidden="1">#REF!</definedName>
    <definedName name="fwr" localSheetId="14" hidden="1">#REF!</definedName>
    <definedName name="fwr" localSheetId="20" hidden="1">#REF!</definedName>
    <definedName name="fwr" localSheetId="21" hidden="1">#REF!</definedName>
    <definedName name="fwr" localSheetId="22" hidden="1">#REF!</definedName>
    <definedName name="fwr" localSheetId="3" hidden="1">#REF!</definedName>
    <definedName name="fwr" localSheetId="12" hidden="1">#REF!</definedName>
    <definedName name="fwr" localSheetId="18" hidden="1">#REF!</definedName>
    <definedName name="fwr" localSheetId="9" hidden="1">#REF!</definedName>
    <definedName name="fwr" localSheetId="6" hidden="1">#REF!</definedName>
    <definedName name="fwr" localSheetId="23" hidden="1">#REF!</definedName>
    <definedName name="fwr" localSheetId="24" hidden="1">#REF!</definedName>
    <definedName name="fwr" hidden="1">#REF!</definedName>
    <definedName name="gb" localSheetId="4" hidden="1">[11]sheet6!#REF!</definedName>
    <definedName name="gb" localSheetId="7" hidden="1">[11]sheet6!#REF!</definedName>
    <definedName name="gb" localSheetId="10" hidden="1">[11]sheet6!#REF!</definedName>
    <definedName name="gb" localSheetId="13" hidden="1">[11]sheet6!#REF!</definedName>
    <definedName name="gb" localSheetId="19" hidden="1">[11]sheet6!#REF!</definedName>
    <definedName name="gb" localSheetId="5" hidden="1">[11]sheet6!#REF!</definedName>
    <definedName name="gb" localSheetId="11" hidden="1">[11]sheet6!#REF!</definedName>
    <definedName name="gb" localSheetId="8" hidden="1">[11]sheet6!#REF!</definedName>
    <definedName name="gb" localSheetId="14" hidden="1">[11]sheet6!#REF!</definedName>
    <definedName name="gb" localSheetId="20" hidden="1">[11]sheet6!#REF!</definedName>
    <definedName name="gb" localSheetId="21" hidden="1">[11]sheet6!#REF!</definedName>
    <definedName name="gb" localSheetId="22" hidden="1">[11]sheet6!#REF!</definedName>
    <definedName name="gb" localSheetId="3" hidden="1">[11]sheet6!#REF!</definedName>
    <definedName name="gb" localSheetId="12" hidden="1">[11]sheet6!#REF!</definedName>
    <definedName name="gb" localSheetId="18" hidden="1">[11]sheet6!#REF!</definedName>
    <definedName name="gb" localSheetId="9" hidden="1">[11]sheet6!#REF!</definedName>
    <definedName name="gb" localSheetId="6" hidden="1">[11]sheet6!#REF!</definedName>
    <definedName name="gb" localSheetId="23" hidden="1">[11]sheet6!#REF!</definedName>
    <definedName name="gb" localSheetId="24" hidden="1">[11]sheet6!#REF!</definedName>
    <definedName name="gb" hidden="1">[11]sheet6!#REF!</definedName>
    <definedName name="ggg" localSheetId="4" hidden="1">#REF!</definedName>
    <definedName name="ggg" localSheetId="7" hidden="1">#REF!</definedName>
    <definedName name="ggg" localSheetId="10" hidden="1">#REF!</definedName>
    <definedName name="ggg" localSheetId="13" hidden="1">#REF!</definedName>
    <definedName name="ggg" localSheetId="19" hidden="1">#REF!</definedName>
    <definedName name="ggg" localSheetId="5" hidden="1">#REF!</definedName>
    <definedName name="ggg" localSheetId="11" hidden="1">#REF!</definedName>
    <definedName name="ggg" localSheetId="8" hidden="1">#REF!</definedName>
    <definedName name="ggg" localSheetId="14" hidden="1">#REF!</definedName>
    <definedName name="ggg" localSheetId="20" hidden="1">#REF!</definedName>
    <definedName name="ggg" localSheetId="21" hidden="1">#REF!</definedName>
    <definedName name="ggg" localSheetId="22" hidden="1">#REF!</definedName>
    <definedName name="ggg" localSheetId="3" hidden="1">#REF!</definedName>
    <definedName name="ggg" localSheetId="12" hidden="1">#REF!</definedName>
    <definedName name="ggg" localSheetId="18" hidden="1">#REF!</definedName>
    <definedName name="ggg" localSheetId="9" hidden="1">#REF!</definedName>
    <definedName name="ggg" localSheetId="6" hidden="1">#REF!</definedName>
    <definedName name="ggg" localSheetId="23" hidden="1">#REF!</definedName>
    <definedName name="ggg" localSheetId="24" hidden="1">#REF!</definedName>
    <definedName name="ggg" hidden="1">#REF!</definedName>
    <definedName name="gggg" localSheetId="4" hidden="1">{#N/A,#N/A,FALSE,"VARIATIONS";#N/A,#N/A,FALSE,"BUDGET";#N/A,#N/A,FALSE,"CIVIL QNTY VAR";#N/A,#N/A,FALSE,"SUMMARY";#N/A,#N/A,FALSE,"MATERIAL VAR"}</definedName>
    <definedName name="gggg" localSheetId="7" hidden="1">{#N/A,#N/A,FALSE,"VARIATIONS";#N/A,#N/A,FALSE,"BUDGET";#N/A,#N/A,FALSE,"CIVIL QNTY VAR";#N/A,#N/A,FALSE,"SUMMARY";#N/A,#N/A,FALSE,"MATERIAL VAR"}</definedName>
    <definedName name="gggg" localSheetId="10" hidden="1">{#N/A,#N/A,FALSE,"VARIATIONS";#N/A,#N/A,FALSE,"BUDGET";#N/A,#N/A,FALSE,"CIVIL QNTY VAR";#N/A,#N/A,FALSE,"SUMMARY";#N/A,#N/A,FALSE,"MATERIAL VAR"}</definedName>
    <definedName name="gggg" localSheetId="13" hidden="1">{#N/A,#N/A,FALSE,"VARIATIONS";#N/A,#N/A,FALSE,"BUDGET";#N/A,#N/A,FALSE,"CIVIL QNTY VAR";#N/A,#N/A,FALSE,"SUMMARY";#N/A,#N/A,FALSE,"MATERIAL VAR"}</definedName>
    <definedName name="gggg" localSheetId="5" hidden="1">{#N/A,#N/A,FALSE,"VARIATIONS";#N/A,#N/A,FALSE,"BUDGET";#N/A,#N/A,FALSE,"CIVIL QNTY VAR";#N/A,#N/A,FALSE,"SUMMARY";#N/A,#N/A,FALSE,"MATERIAL VAR"}</definedName>
    <definedName name="gggg" localSheetId="11" hidden="1">{#N/A,#N/A,FALSE,"VARIATIONS";#N/A,#N/A,FALSE,"BUDGET";#N/A,#N/A,FALSE,"CIVIL QNTY VAR";#N/A,#N/A,FALSE,"SUMMARY";#N/A,#N/A,FALSE,"MATERIAL VAR"}</definedName>
    <definedName name="gggg" localSheetId="8" hidden="1">{#N/A,#N/A,FALSE,"VARIATIONS";#N/A,#N/A,FALSE,"BUDGET";#N/A,#N/A,FALSE,"CIVIL QNTY VAR";#N/A,#N/A,FALSE,"SUMMARY";#N/A,#N/A,FALSE,"MATERIAL VAR"}</definedName>
    <definedName name="gggg" localSheetId="14" hidden="1">{#N/A,#N/A,FALSE,"VARIATIONS";#N/A,#N/A,FALSE,"BUDGET";#N/A,#N/A,FALSE,"CIVIL QNTY VAR";#N/A,#N/A,FALSE,"SUMMARY";#N/A,#N/A,FALSE,"MATERIAL VAR"}</definedName>
    <definedName name="gggg" localSheetId="21" hidden="1">{#N/A,#N/A,FALSE,"VARIATIONS";#N/A,#N/A,FALSE,"BUDGET";#N/A,#N/A,FALSE,"CIVIL QNTY VAR";#N/A,#N/A,FALSE,"SUMMARY";#N/A,#N/A,FALSE,"MATERIAL VAR"}</definedName>
    <definedName name="gggg" localSheetId="22" hidden="1">{#N/A,#N/A,FALSE,"VARIATIONS";#N/A,#N/A,FALSE,"BUDGET";#N/A,#N/A,FALSE,"CIVIL QNTY VAR";#N/A,#N/A,FALSE,"SUMMARY";#N/A,#N/A,FALSE,"MATERIAL VAR"}</definedName>
    <definedName name="gggg" localSheetId="3" hidden="1">{#N/A,#N/A,FALSE,"VARIATIONS";#N/A,#N/A,FALSE,"BUDGET";#N/A,#N/A,FALSE,"CIVIL QNTY VAR";#N/A,#N/A,FALSE,"SUMMARY";#N/A,#N/A,FALSE,"MATERIAL VAR"}</definedName>
    <definedName name="gggg" localSheetId="12" hidden="1">{#N/A,#N/A,FALSE,"VARIATIONS";#N/A,#N/A,FALSE,"BUDGET";#N/A,#N/A,FALSE,"CIVIL QNTY VAR";#N/A,#N/A,FALSE,"SUMMARY";#N/A,#N/A,FALSE,"MATERIAL VAR"}</definedName>
    <definedName name="gggg" localSheetId="9" hidden="1">{#N/A,#N/A,FALSE,"VARIATIONS";#N/A,#N/A,FALSE,"BUDGET";#N/A,#N/A,FALSE,"CIVIL QNTY VAR";#N/A,#N/A,FALSE,"SUMMARY";#N/A,#N/A,FALSE,"MATERIAL VAR"}</definedName>
    <definedName name="gggg" localSheetId="6" hidden="1">{#N/A,#N/A,FALSE,"VARIATIONS";#N/A,#N/A,FALSE,"BUDGET";#N/A,#N/A,FALSE,"CIVIL QNTY VAR";#N/A,#N/A,FALSE,"SUMMARY";#N/A,#N/A,FALSE,"MATERIAL VAR"}</definedName>
    <definedName name="gggg" localSheetId="23" hidden="1">{#N/A,#N/A,FALSE,"VARIATIONS";#N/A,#N/A,FALSE,"BUDGET";#N/A,#N/A,FALSE,"CIVIL QNTY VAR";#N/A,#N/A,FALSE,"SUMMARY";#N/A,#N/A,FALSE,"MATERIAL VAR"}</definedName>
    <definedName name="gggg" localSheetId="24" hidden="1">{#N/A,#N/A,FALSE,"VARIATIONS";#N/A,#N/A,FALSE,"BUDGET";#N/A,#N/A,FALSE,"CIVIL QNTY VAR";#N/A,#N/A,FALSE,"SUMMARY";#N/A,#N/A,FALSE,"MATERIAL VAR"}</definedName>
    <definedName name="gggg" hidden="1">{#N/A,#N/A,FALSE,"VARIATIONS";#N/A,#N/A,FALSE,"BUDGET";#N/A,#N/A,FALSE,"CIVIL QNTY VAR";#N/A,#N/A,FALSE,"SUMMARY";#N/A,#N/A,FALSE,"MATERIAL VAR"}</definedName>
    <definedName name="GHGJ" localSheetId="4" hidden="1">[21]analysis!#REF!</definedName>
    <definedName name="GHGJ" localSheetId="7" hidden="1">[21]analysis!#REF!</definedName>
    <definedName name="GHGJ" localSheetId="10" hidden="1">[21]analysis!#REF!</definedName>
    <definedName name="GHGJ" localSheetId="19" hidden="1">[21]analysis!#REF!</definedName>
    <definedName name="GHGJ" localSheetId="5" hidden="1">[21]analysis!#REF!</definedName>
    <definedName name="GHGJ" localSheetId="11" hidden="1">[21]analysis!#REF!</definedName>
    <definedName name="GHGJ" localSheetId="8" hidden="1">[21]analysis!#REF!</definedName>
    <definedName name="GHGJ" localSheetId="20" hidden="1">[21]analysis!#REF!</definedName>
    <definedName name="GHGJ" localSheetId="21" hidden="1">[21]analysis!#REF!</definedName>
    <definedName name="GHGJ" localSheetId="22" hidden="1">[21]analysis!#REF!</definedName>
    <definedName name="GHGJ" localSheetId="3" hidden="1">[21]analysis!#REF!</definedName>
    <definedName name="GHGJ" localSheetId="18" hidden="1">[21]analysis!#REF!</definedName>
    <definedName name="GHGJ" localSheetId="9" hidden="1">[21]analysis!#REF!</definedName>
    <definedName name="GHGJ" localSheetId="6" hidden="1">[21]analysis!#REF!</definedName>
    <definedName name="GHGJ" localSheetId="23" hidden="1">[21]analysis!#REF!</definedName>
    <definedName name="GHGJ" localSheetId="24" hidden="1">[21]analysis!#REF!</definedName>
    <definedName name="GHGJ" hidden="1">[21]analysis!#REF!</definedName>
    <definedName name="glbalances_1" localSheetId="4" hidden="1">{#N/A,#N/A,FALSE,"Aging Summary";#N/A,#N/A,FALSE,"Ratio Analysis";#N/A,#N/A,FALSE,"Test 120 Day Accts";#N/A,#N/A,FALSE,"Tickmarks"}</definedName>
    <definedName name="glbalances_1" localSheetId="7" hidden="1">{#N/A,#N/A,FALSE,"Aging Summary";#N/A,#N/A,FALSE,"Ratio Analysis";#N/A,#N/A,FALSE,"Test 120 Day Accts";#N/A,#N/A,FALSE,"Tickmarks"}</definedName>
    <definedName name="glbalances_1" localSheetId="10" hidden="1">{#N/A,#N/A,FALSE,"Aging Summary";#N/A,#N/A,FALSE,"Ratio Analysis";#N/A,#N/A,FALSE,"Test 120 Day Accts";#N/A,#N/A,FALSE,"Tickmarks"}</definedName>
    <definedName name="glbalances_1" localSheetId="13" hidden="1">{#N/A,#N/A,FALSE,"Aging Summary";#N/A,#N/A,FALSE,"Ratio Analysis";#N/A,#N/A,FALSE,"Test 120 Day Accts";#N/A,#N/A,FALSE,"Tickmarks"}</definedName>
    <definedName name="glbalances_1" localSheetId="5" hidden="1">{#N/A,#N/A,FALSE,"Aging Summary";#N/A,#N/A,FALSE,"Ratio Analysis";#N/A,#N/A,FALSE,"Test 120 Day Accts";#N/A,#N/A,FALSE,"Tickmarks"}</definedName>
    <definedName name="glbalances_1" localSheetId="11" hidden="1">{#N/A,#N/A,FALSE,"Aging Summary";#N/A,#N/A,FALSE,"Ratio Analysis";#N/A,#N/A,FALSE,"Test 120 Day Accts";#N/A,#N/A,FALSE,"Tickmarks"}</definedName>
    <definedName name="glbalances_1" localSheetId="8" hidden="1">{#N/A,#N/A,FALSE,"Aging Summary";#N/A,#N/A,FALSE,"Ratio Analysis";#N/A,#N/A,FALSE,"Test 120 Day Accts";#N/A,#N/A,FALSE,"Tickmarks"}</definedName>
    <definedName name="glbalances_1" localSheetId="14" hidden="1">{#N/A,#N/A,FALSE,"Aging Summary";#N/A,#N/A,FALSE,"Ratio Analysis";#N/A,#N/A,FALSE,"Test 120 Day Accts";#N/A,#N/A,FALSE,"Tickmarks"}</definedName>
    <definedName name="glbalances_1" localSheetId="21" hidden="1">{#N/A,#N/A,FALSE,"Aging Summary";#N/A,#N/A,FALSE,"Ratio Analysis";#N/A,#N/A,FALSE,"Test 120 Day Accts";#N/A,#N/A,FALSE,"Tickmarks"}</definedName>
    <definedName name="glbalances_1" localSheetId="22" hidden="1">{#N/A,#N/A,FALSE,"Aging Summary";#N/A,#N/A,FALSE,"Ratio Analysis";#N/A,#N/A,FALSE,"Test 120 Day Accts";#N/A,#N/A,FALSE,"Tickmarks"}</definedName>
    <definedName name="glbalances_1" localSheetId="3" hidden="1">{#N/A,#N/A,FALSE,"Aging Summary";#N/A,#N/A,FALSE,"Ratio Analysis";#N/A,#N/A,FALSE,"Test 120 Day Accts";#N/A,#N/A,FALSE,"Tickmarks"}</definedName>
    <definedName name="glbalances_1" localSheetId="12" hidden="1">{#N/A,#N/A,FALSE,"Aging Summary";#N/A,#N/A,FALSE,"Ratio Analysis";#N/A,#N/A,FALSE,"Test 120 Day Accts";#N/A,#N/A,FALSE,"Tickmarks"}</definedName>
    <definedName name="glbalances_1" localSheetId="9" hidden="1">{#N/A,#N/A,FALSE,"Aging Summary";#N/A,#N/A,FALSE,"Ratio Analysis";#N/A,#N/A,FALSE,"Test 120 Day Accts";#N/A,#N/A,FALSE,"Tickmarks"}</definedName>
    <definedName name="glbalances_1" localSheetId="6" hidden="1">{#N/A,#N/A,FALSE,"Aging Summary";#N/A,#N/A,FALSE,"Ratio Analysis";#N/A,#N/A,FALSE,"Test 120 Day Accts";#N/A,#N/A,FALSE,"Tickmarks"}</definedName>
    <definedName name="glbalances_1" localSheetId="23" hidden="1">{#N/A,#N/A,FALSE,"Aging Summary";#N/A,#N/A,FALSE,"Ratio Analysis";#N/A,#N/A,FALSE,"Test 120 Day Accts";#N/A,#N/A,FALSE,"Tickmarks"}</definedName>
    <definedName name="glbalances_1" localSheetId="24" hidden="1">{#N/A,#N/A,FALSE,"Aging Summary";#N/A,#N/A,FALSE,"Ratio Analysis";#N/A,#N/A,FALSE,"Test 120 Day Accts";#N/A,#N/A,FALSE,"Tickmarks"}</definedName>
    <definedName name="glbalances_1" hidden="1">{#N/A,#N/A,FALSE,"Aging Summary";#N/A,#N/A,FALSE,"Ratio Analysis";#N/A,#N/A,FALSE,"Test 120 Day Accts";#N/A,#N/A,FALSE,"Tickmarks"}</definedName>
    <definedName name="GMN" localSheetId="4" hidden="1">{"'Sheet1'!$A$4386:$N$4591"}</definedName>
    <definedName name="GMN" localSheetId="7" hidden="1">{"'Sheet1'!$A$4386:$N$4591"}</definedName>
    <definedName name="GMN" localSheetId="10" hidden="1">{"'Sheet1'!$A$4386:$N$4591"}</definedName>
    <definedName name="GMN" localSheetId="13" hidden="1">{"'Sheet1'!$A$4386:$N$4591"}</definedName>
    <definedName name="GMN" localSheetId="5" hidden="1">{"'Sheet1'!$A$4386:$N$4591"}</definedName>
    <definedName name="GMN" localSheetId="11" hidden="1">{"'Sheet1'!$A$4386:$N$4591"}</definedName>
    <definedName name="GMN" localSheetId="8" hidden="1">{"'Sheet1'!$A$4386:$N$4591"}</definedName>
    <definedName name="GMN" localSheetId="14" hidden="1">{"'Sheet1'!$A$4386:$N$4591"}</definedName>
    <definedName name="GMN" localSheetId="21" hidden="1">{"'Sheet1'!$A$4386:$N$4591"}</definedName>
    <definedName name="GMN" localSheetId="22" hidden="1">{"'Sheet1'!$A$4386:$N$4591"}</definedName>
    <definedName name="GMN" localSheetId="3" hidden="1">{"'Sheet1'!$A$4386:$N$4591"}</definedName>
    <definedName name="GMN" localSheetId="12" hidden="1">{"'Sheet1'!$A$4386:$N$4591"}</definedName>
    <definedName name="GMN" localSheetId="9" hidden="1">{"'Sheet1'!$A$4386:$N$4591"}</definedName>
    <definedName name="GMN" localSheetId="6" hidden="1">{"'Sheet1'!$A$4386:$N$4591"}</definedName>
    <definedName name="GMN" localSheetId="23" hidden="1">{"'Sheet1'!$A$4386:$N$4591"}</definedName>
    <definedName name="GMN" localSheetId="24" hidden="1">{"'Sheet1'!$A$4386:$N$4591"}</definedName>
    <definedName name="GMN" hidden="1">{"'Sheet1'!$A$4386:$N$4591"}</definedName>
    <definedName name="Graph" localSheetId="4" hidden="1">#REF!</definedName>
    <definedName name="Graph" localSheetId="7" hidden="1">#REF!</definedName>
    <definedName name="Graph" localSheetId="10" hidden="1">#REF!</definedName>
    <definedName name="Graph" localSheetId="19" hidden="1">#REF!</definedName>
    <definedName name="Graph" localSheetId="5" hidden="1">#REF!</definedName>
    <definedName name="Graph" localSheetId="11" hidden="1">#REF!</definedName>
    <definedName name="Graph" localSheetId="8" hidden="1">#REF!</definedName>
    <definedName name="Graph" localSheetId="20" hidden="1">#REF!</definedName>
    <definedName name="Graph" localSheetId="21" hidden="1">#REF!</definedName>
    <definedName name="Graph" localSheetId="22" hidden="1">#REF!</definedName>
    <definedName name="Graph" localSheetId="3" hidden="1">#REF!</definedName>
    <definedName name="Graph" localSheetId="18" hidden="1">#REF!</definedName>
    <definedName name="Graph" localSheetId="9" hidden="1">#REF!</definedName>
    <definedName name="Graph" localSheetId="6" hidden="1">#REF!</definedName>
    <definedName name="Graph" localSheetId="23" hidden="1">#REF!</definedName>
    <definedName name="Graph" localSheetId="24" hidden="1">#REF!</definedName>
    <definedName name="Graph" hidden="1">#REF!</definedName>
    <definedName name="groove" localSheetId="4" hidden="1">{#N/A,#N/A,TRUE,"Front";#N/A,#N/A,TRUE,"Simple Letter";#N/A,#N/A,TRUE,"Inside";#N/A,#N/A,TRUE,"Contents";#N/A,#N/A,TRUE,"Basis";#N/A,#N/A,TRUE,"Inclusions";#N/A,#N/A,TRUE,"Exclusions";#N/A,#N/A,TRUE,"Areas";#N/A,#N/A,TRUE,"Summary";#N/A,#N/A,TRUE,"Detail"}</definedName>
    <definedName name="groove" localSheetId="7" hidden="1">{#N/A,#N/A,TRUE,"Front";#N/A,#N/A,TRUE,"Simple Letter";#N/A,#N/A,TRUE,"Inside";#N/A,#N/A,TRUE,"Contents";#N/A,#N/A,TRUE,"Basis";#N/A,#N/A,TRUE,"Inclusions";#N/A,#N/A,TRUE,"Exclusions";#N/A,#N/A,TRUE,"Areas";#N/A,#N/A,TRUE,"Summary";#N/A,#N/A,TRUE,"Detail"}</definedName>
    <definedName name="groove" localSheetId="10" hidden="1">{#N/A,#N/A,TRUE,"Front";#N/A,#N/A,TRUE,"Simple Letter";#N/A,#N/A,TRUE,"Inside";#N/A,#N/A,TRUE,"Contents";#N/A,#N/A,TRUE,"Basis";#N/A,#N/A,TRUE,"Inclusions";#N/A,#N/A,TRUE,"Exclusions";#N/A,#N/A,TRUE,"Areas";#N/A,#N/A,TRUE,"Summary";#N/A,#N/A,TRUE,"Detail"}</definedName>
    <definedName name="groove" localSheetId="13" hidden="1">{#N/A,#N/A,TRUE,"Front";#N/A,#N/A,TRUE,"Simple Letter";#N/A,#N/A,TRUE,"Inside";#N/A,#N/A,TRUE,"Contents";#N/A,#N/A,TRUE,"Basis";#N/A,#N/A,TRUE,"Inclusions";#N/A,#N/A,TRUE,"Exclusions";#N/A,#N/A,TRUE,"Areas";#N/A,#N/A,TRUE,"Summary";#N/A,#N/A,TRUE,"Detail"}</definedName>
    <definedName name="groove" localSheetId="5" hidden="1">{#N/A,#N/A,TRUE,"Front";#N/A,#N/A,TRUE,"Simple Letter";#N/A,#N/A,TRUE,"Inside";#N/A,#N/A,TRUE,"Contents";#N/A,#N/A,TRUE,"Basis";#N/A,#N/A,TRUE,"Inclusions";#N/A,#N/A,TRUE,"Exclusions";#N/A,#N/A,TRUE,"Areas";#N/A,#N/A,TRUE,"Summary";#N/A,#N/A,TRUE,"Detail"}</definedName>
    <definedName name="groove" localSheetId="11" hidden="1">{#N/A,#N/A,TRUE,"Front";#N/A,#N/A,TRUE,"Simple Letter";#N/A,#N/A,TRUE,"Inside";#N/A,#N/A,TRUE,"Contents";#N/A,#N/A,TRUE,"Basis";#N/A,#N/A,TRUE,"Inclusions";#N/A,#N/A,TRUE,"Exclusions";#N/A,#N/A,TRUE,"Areas";#N/A,#N/A,TRUE,"Summary";#N/A,#N/A,TRUE,"Detail"}</definedName>
    <definedName name="groove" localSheetId="8" hidden="1">{#N/A,#N/A,TRUE,"Front";#N/A,#N/A,TRUE,"Simple Letter";#N/A,#N/A,TRUE,"Inside";#N/A,#N/A,TRUE,"Contents";#N/A,#N/A,TRUE,"Basis";#N/A,#N/A,TRUE,"Inclusions";#N/A,#N/A,TRUE,"Exclusions";#N/A,#N/A,TRUE,"Areas";#N/A,#N/A,TRUE,"Summary";#N/A,#N/A,TRUE,"Detail"}</definedName>
    <definedName name="groove" localSheetId="14" hidden="1">{#N/A,#N/A,TRUE,"Front";#N/A,#N/A,TRUE,"Simple Letter";#N/A,#N/A,TRUE,"Inside";#N/A,#N/A,TRUE,"Contents";#N/A,#N/A,TRUE,"Basis";#N/A,#N/A,TRUE,"Inclusions";#N/A,#N/A,TRUE,"Exclusions";#N/A,#N/A,TRUE,"Areas";#N/A,#N/A,TRUE,"Summary";#N/A,#N/A,TRUE,"Detail"}</definedName>
    <definedName name="groove" localSheetId="21" hidden="1">{#N/A,#N/A,TRUE,"Front";#N/A,#N/A,TRUE,"Simple Letter";#N/A,#N/A,TRUE,"Inside";#N/A,#N/A,TRUE,"Contents";#N/A,#N/A,TRUE,"Basis";#N/A,#N/A,TRUE,"Inclusions";#N/A,#N/A,TRUE,"Exclusions";#N/A,#N/A,TRUE,"Areas";#N/A,#N/A,TRUE,"Summary";#N/A,#N/A,TRUE,"Detail"}</definedName>
    <definedName name="groove" localSheetId="22" hidden="1">{#N/A,#N/A,TRUE,"Front";#N/A,#N/A,TRUE,"Simple Letter";#N/A,#N/A,TRUE,"Inside";#N/A,#N/A,TRUE,"Contents";#N/A,#N/A,TRUE,"Basis";#N/A,#N/A,TRUE,"Inclusions";#N/A,#N/A,TRUE,"Exclusions";#N/A,#N/A,TRUE,"Areas";#N/A,#N/A,TRUE,"Summary";#N/A,#N/A,TRUE,"Detail"}</definedName>
    <definedName name="groove" localSheetId="3" hidden="1">{#N/A,#N/A,TRUE,"Front";#N/A,#N/A,TRUE,"Simple Letter";#N/A,#N/A,TRUE,"Inside";#N/A,#N/A,TRUE,"Contents";#N/A,#N/A,TRUE,"Basis";#N/A,#N/A,TRUE,"Inclusions";#N/A,#N/A,TRUE,"Exclusions";#N/A,#N/A,TRUE,"Areas";#N/A,#N/A,TRUE,"Summary";#N/A,#N/A,TRUE,"Detail"}</definedName>
    <definedName name="groove" localSheetId="12" hidden="1">{#N/A,#N/A,TRUE,"Front";#N/A,#N/A,TRUE,"Simple Letter";#N/A,#N/A,TRUE,"Inside";#N/A,#N/A,TRUE,"Contents";#N/A,#N/A,TRUE,"Basis";#N/A,#N/A,TRUE,"Inclusions";#N/A,#N/A,TRUE,"Exclusions";#N/A,#N/A,TRUE,"Areas";#N/A,#N/A,TRUE,"Summary";#N/A,#N/A,TRUE,"Detail"}</definedName>
    <definedName name="groove" localSheetId="9" hidden="1">{#N/A,#N/A,TRUE,"Front";#N/A,#N/A,TRUE,"Simple Letter";#N/A,#N/A,TRUE,"Inside";#N/A,#N/A,TRUE,"Contents";#N/A,#N/A,TRUE,"Basis";#N/A,#N/A,TRUE,"Inclusions";#N/A,#N/A,TRUE,"Exclusions";#N/A,#N/A,TRUE,"Areas";#N/A,#N/A,TRUE,"Summary";#N/A,#N/A,TRUE,"Detail"}</definedName>
    <definedName name="groove" localSheetId="6" hidden="1">{#N/A,#N/A,TRUE,"Front";#N/A,#N/A,TRUE,"Simple Letter";#N/A,#N/A,TRUE,"Inside";#N/A,#N/A,TRUE,"Contents";#N/A,#N/A,TRUE,"Basis";#N/A,#N/A,TRUE,"Inclusions";#N/A,#N/A,TRUE,"Exclusions";#N/A,#N/A,TRUE,"Areas";#N/A,#N/A,TRUE,"Summary";#N/A,#N/A,TRUE,"Detail"}</definedName>
    <definedName name="groove" localSheetId="23" hidden="1">{#N/A,#N/A,TRUE,"Front";#N/A,#N/A,TRUE,"Simple Letter";#N/A,#N/A,TRUE,"Inside";#N/A,#N/A,TRUE,"Contents";#N/A,#N/A,TRUE,"Basis";#N/A,#N/A,TRUE,"Inclusions";#N/A,#N/A,TRUE,"Exclusions";#N/A,#N/A,TRUE,"Areas";#N/A,#N/A,TRUE,"Summary";#N/A,#N/A,TRUE,"Detail"}</definedName>
    <definedName name="groove" localSheetId="24" hidden="1">{#N/A,#N/A,TRUE,"Front";#N/A,#N/A,TRUE,"Simple Letter";#N/A,#N/A,TRUE,"Inside";#N/A,#N/A,TRUE,"Contents";#N/A,#N/A,TRUE,"Basis";#N/A,#N/A,TRUE,"Inclusions";#N/A,#N/A,TRUE,"Exclusions";#N/A,#N/A,TRUE,"Areas";#N/A,#N/A,TRUE,"Summary";#N/A,#N/A,TRUE,"Detail"}</definedName>
    <definedName name="groove" hidden="1">{#N/A,#N/A,TRUE,"Front";#N/A,#N/A,TRUE,"Simple Letter";#N/A,#N/A,TRUE,"Inside";#N/A,#N/A,TRUE,"Contents";#N/A,#N/A,TRUE,"Basis";#N/A,#N/A,TRUE,"Inclusions";#N/A,#N/A,TRUE,"Exclusions";#N/A,#N/A,TRUE,"Areas";#N/A,#N/A,TRUE,"Summary";#N/A,#N/A,TRUE,"Detail"}</definedName>
    <definedName name="gsfds" localSheetId="4"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7"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10"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13"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5"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1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8"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14"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2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22"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3"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12"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9"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6"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23"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24"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tg" localSheetId="4" hidden="1">#REF!</definedName>
    <definedName name="gtg" localSheetId="7" hidden="1">#REF!</definedName>
    <definedName name="gtg" localSheetId="10" hidden="1">#REF!</definedName>
    <definedName name="gtg" localSheetId="13" hidden="1">#REF!</definedName>
    <definedName name="gtg" localSheetId="19" hidden="1">#REF!</definedName>
    <definedName name="gtg" localSheetId="5" hidden="1">#REF!</definedName>
    <definedName name="gtg" localSheetId="11" hidden="1">#REF!</definedName>
    <definedName name="gtg" localSheetId="8" hidden="1">#REF!</definedName>
    <definedName name="gtg" localSheetId="14" hidden="1">#REF!</definedName>
    <definedName name="gtg" localSheetId="20" hidden="1">#REF!</definedName>
    <definedName name="gtg" localSheetId="21" hidden="1">#REF!</definedName>
    <definedName name="gtg" localSheetId="22" hidden="1">#REF!</definedName>
    <definedName name="gtg" localSheetId="3" hidden="1">#REF!</definedName>
    <definedName name="gtg" localSheetId="12" hidden="1">#REF!</definedName>
    <definedName name="gtg" localSheetId="18" hidden="1">#REF!</definedName>
    <definedName name="gtg" localSheetId="9" hidden="1">#REF!</definedName>
    <definedName name="gtg" localSheetId="6" hidden="1">#REF!</definedName>
    <definedName name="gtg" localSheetId="23" hidden="1">#REF!</definedName>
    <definedName name="gtg" localSheetId="24" hidden="1">#REF!</definedName>
    <definedName name="gtg" hidden="1">#REF!</definedName>
    <definedName name="HiddenRows" localSheetId="4" hidden="1">#REF!</definedName>
    <definedName name="HiddenRows" localSheetId="7" hidden="1">#REF!</definedName>
    <definedName name="HiddenRows" localSheetId="10" hidden="1">#REF!</definedName>
    <definedName name="HiddenRows" localSheetId="19" hidden="1">#REF!</definedName>
    <definedName name="HiddenRows" localSheetId="5" hidden="1">#REF!</definedName>
    <definedName name="HiddenRows" localSheetId="11" hidden="1">#REF!</definedName>
    <definedName name="HiddenRows" localSheetId="8" hidden="1">#REF!</definedName>
    <definedName name="HiddenRows" localSheetId="20" hidden="1">#REF!</definedName>
    <definedName name="HiddenRows" localSheetId="21" hidden="1">#REF!</definedName>
    <definedName name="HiddenRows" localSheetId="22" hidden="1">#REF!</definedName>
    <definedName name="HiddenRows" localSheetId="3" hidden="1">#REF!</definedName>
    <definedName name="HiddenRows" localSheetId="18" hidden="1">#REF!</definedName>
    <definedName name="HiddenRows" localSheetId="9" hidden="1">#REF!</definedName>
    <definedName name="HiddenRows" localSheetId="6" hidden="1">#REF!</definedName>
    <definedName name="HiddenRows" localSheetId="23" hidden="1">#REF!</definedName>
    <definedName name="HiddenRows" localSheetId="24" hidden="1">#REF!</definedName>
    <definedName name="HiddenRows" hidden="1">#REF!</definedName>
    <definedName name="hjuj" localSheetId="4" hidden="1">#REF!</definedName>
    <definedName name="hjuj" localSheetId="7" hidden="1">#REF!</definedName>
    <definedName name="hjuj" localSheetId="10" hidden="1">#REF!</definedName>
    <definedName name="hjuj" localSheetId="19" hidden="1">#REF!</definedName>
    <definedName name="hjuj" localSheetId="5" hidden="1">#REF!</definedName>
    <definedName name="hjuj" localSheetId="11" hidden="1">#REF!</definedName>
    <definedName name="hjuj" localSheetId="8" hidden="1">#REF!</definedName>
    <definedName name="hjuj" localSheetId="20" hidden="1">#REF!</definedName>
    <definedName name="hjuj" localSheetId="21" hidden="1">#REF!</definedName>
    <definedName name="hjuj" localSheetId="22" hidden="1">#REF!</definedName>
    <definedName name="hjuj" localSheetId="3" hidden="1">#REF!</definedName>
    <definedName name="hjuj" localSheetId="18" hidden="1">#REF!</definedName>
    <definedName name="hjuj" localSheetId="9" hidden="1">#REF!</definedName>
    <definedName name="hjuj" localSheetId="6" hidden="1">#REF!</definedName>
    <definedName name="hjuj" localSheetId="23" hidden="1">#REF!</definedName>
    <definedName name="hjuj" localSheetId="24" hidden="1">#REF!</definedName>
    <definedName name="hjuj" hidden="1">#REF!</definedName>
    <definedName name="HTML_CodePage" hidden="1">1252</definedName>
    <definedName name="HTML_Control" localSheetId="4" hidden="1">{"'Sheet1'!$A$4386:$N$4591"}</definedName>
    <definedName name="HTML_Control" localSheetId="7" hidden="1">{"'Sheet1'!$A$4386:$N$4591"}</definedName>
    <definedName name="HTML_Control" localSheetId="10" hidden="1">{"'Sheet1'!$A$4386:$N$4591"}</definedName>
    <definedName name="HTML_Control" localSheetId="13" hidden="1">{"'Sheet1'!$A$4386:$N$4591"}</definedName>
    <definedName name="HTML_Control" localSheetId="5" hidden="1">{"'Sheet1'!$A$4386:$N$4591"}</definedName>
    <definedName name="HTML_Control" localSheetId="11" hidden="1">{"'Sheet1'!$A$4386:$N$4591"}</definedName>
    <definedName name="HTML_Control" localSheetId="8" hidden="1">{"'Sheet1'!$A$4386:$N$4591"}</definedName>
    <definedName name="HTML_Control" localSheetId="14" hidden="1">{"'Sheet1'!$A$4386:$N$4591"}</definedName>
    <definedName name="HTML_Control" localSheetId="21" hidden="1">{"'Sheet1'!$A$4386:$N$4591"}</definedName>
    <definedName name="HTML_Control" localSheetId="22" hidden="1">{"'Sheet1'!$A$4386:$N$4591"}</definedName>
    <definedName name="HTML_Control" localSheetId="3" hidden="1">{"'Sheet1'!$A$4386:$N$4591"}</definedName>
    <definedName name="HTML_Control" localSheetId="12" hidden="1">{"'Sheet1'!$A$4386:$N$4591"}</definedName>
    <definedName name="HTML_Control" localSheetId="9" hidden="1">{"'Sheet1'!$A$4386:$N$4591"}</definedName>
    <definedName name="HTML_Control" localSheetId="6" hidden="1">{"'Sheet1'!$A$4386:$N$4591"}</definedName>
    <definedName name="HTML_Control" localSheetId="23" hidden="1">{"'Sheet1'!$A$4386:$N$4591"}</definedName>
    <definedName name="HTML_Control" localSheetId="24" hidden="1">{"'Sheet1'!$A$4386:$N$4591"}</definedName>
    <definedName name="HTML_Control" hidden="1">{"'Sheet1'!$A$4386:$N$4591"}</definedName>
    <definedName name="HTML_Description" hidden="1">""</definedName>
    <definedName name="HTML_Email" hidden="1">""</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HTML1_1" hidden="1">"[FCST1719.XLS]Feuil1!$A$1:$Q$26"</definedName>
    <definedName name="HTML1_10" hidden="1">""</definedName>
    <definedName name="HTML1_11" hidden="1">1</definedName>
    <definedName name="HTML1_12" hidden="1">"C:\Mes documents\Renaud Collery\Fw51\MyHTML.htm"</definedName>
    <definedName name="HTML1_13" hidden="1">#N/A</definedName>
    <definedName name="HTML1_14" hidden="1">#N/A</definedName>
    <definedName name="HTML1_15" hidden="1">#N/A</definedName>
    <definedName name="HTML1_2" hidden="1">1</definedName>
    <definedName name="HTML1_3" hidden="1">"FCST1719.XLS"</definedName>
    <definedName name="HTML1_4" hidden="1">"Feuil1"</definedName>
    <definedName name="HTML1_5" hidden="1">""</definedName>
    <definedName name="HTML1_6" hidden="1">-4146</definedName>
    <definedName name="HTML1_7" hidden="1">-4146</definedName>
    <definedName name="HTML1_8" hidden="1">"24/01/1999"</definedName>
    <definedName name="HTML1_9" hidden="1">"Prince Thierry   Business Planning Manager"</definedName>
    <definedName name="HTMLCount" hidden="1">1</definedName>
    <definedName name="hy" localSheetId="4" hidden="1">{#N/A,#N/A,TRUE,"Front";#N/A,#N/A,TRUE,"Simple Letter";#N/A,#N/A,TRUE,"Inside";#N/A,#N/A,TRUE,"Contents";#N/A,#N/A,TRUE,"Basis";#N/A,#N/A,TRUE,"Inclusions";#N/A,#N/A,TRUE,"Exclusions";#N/A,#N/A,TRUE,"Areas";#N/A,#N/A,TRUE,"Summary";#N/A,#N/A,TRUE,"Detail"}</definedName>
    <definedName name="hy" localSheetId="7" hidden="1">{#N/A,#N/A,TRUE,"Front";#N/A,#N/A,TRUE,"Simple Letter";#N/A,#N/A,TRUE,"Inside";#N/A,#N/A,TRUE,"Contents";#N/A,#N/A,TRUE,"Basis";#N/A,#N/A,TRUE,"Inclusions";#N/A,#N/A,TRUE,"Exclusions";#N/A,#N/A,TRUE,"Areas";#N/A,#N/A,TRUE,"Summary";#N/A,#N/A,TRUE,"Detail"}</definedName>
    <definedName name="hy" localSheetId="10" hidden="1">{#N/A,#N/A,TRUE,"Front";#N/A,#N/A,TRUE,"Simple Letter";#N/A,#N/A,TRUE,"Inside";#N/A,#N/A,TRUE,"Contents";#N/A,#N/A,TRUE,"Basis";#N/A,#N/A,TRUE,"Inclusions";#N/A,#N/A,TRUE,"Exclusions";#N/A,#N/A,TRUE,"Areas";#N/A,#N/A,TRUE,"Summary";#N/A,#N/A,TRUE,"Detail"}</definedName>
    <definedName name="hy" localSheetId="13" hidden="1">{#N/A,#N/A,TRUE,"Front";#N/A,#N/A,TRUE,"Simple Letter";#N/A,#N/A,TRUE,"Inside";#N/A,#N/A,TRUE,"Contents";#N/A,#N/A,TRUE,"Basis";#N/A,#N/A,TRUE,"Inclusions";#N/A,#N/A,TRUE,"Exclusions";#N/A,#N/A,TRUE,"Areas";#N/A,#N/A,TRUE,"Summary";#N/A,#N/A,TRUE,"Detail"}</definedName>
    <definedName name="hy" localSheetId="5" hidden="1">{#N/A,#N/A,TRUE,"Front";#N/A,#N/A,TRUE,"Simple Letter";#N/A,#N/A,TRUE,"Inside";#N/A,#N/A,TRUE,"Contents";#N/A,#N/A,TRUE,"Basis";#N/A,#N/A,TRUE,"Inclusions";#N/A,#N/A,TRUE,"Exclusions";#N/A,#N/A,TRUE,"Areas";#N/A,#N/A,TRUE,"Summary";#N/A,#N/A,TRUE,"Detail"}</definedName>
    <definedName name="hy" localSheetId="11" hidden="1">{#N/A,#N/A,TRUE,"Front";#N/A,#N/A,TRUE,"Simple Letter";#N/A,#N/A,TRUE,"Inside";#N/A,#N/A,TRUE,"Contents";#N/A,#N/A,TRUE,"Basis";#N/A,#N/A,TRUE,"Inclusions";#N/A,#N/A,TRUE,"Exclusions";#N/A,#N/A,TRUE,"Areas";#N/A,#N/A,TRUE,"Summary";#N/A,#N/A,TRUE,"Detail"}</definedName>
    <definedName name="hy" localSheetId="8" hidden="1">{#N/A,#N/A,TRUE,"Front";#N/A,#N/A,TRUE,"Simple Letter";#N/A,#N/A,TRUE,"Inside";#N/A,#N/A,TRUE,"Contents";#N/A,#N/A,TRUE,"Basis";#N/A,#N/A,TRUE,"Inclusions";#N/A,#N/A,TRUE,"Exclusions";#N/A,#N/A,TRUE,"Areas";#N/A,#N/A,TRUE,"Summary";#N/A,#N/A,TRUE,"Detail"}</definedName>
    <definedName name="hy" localSheetId="14" hidden="1">{#N/A,#N/A,TRUE,"Front";#N/A,#N/A,TRUE,"Simple Letter";#N/A,#N/A,TRUE,"Inside";#N/A,#N/A,TRUE,"Contents";#N/A,#N/A,TRUE,"Basis";#N/A,#N/A,TRUE,"Inclusions";#N/A,#N/A,TRUE,"Exclusions";#N/A,#N/A,TRUE,"Areas";#N/A,#N/A,TRUE,"Summary";#N/A,#N/A,TRUE,"Detail"}</definedName>
    <definedName name="hy" localSheetId="21" hidden="1">{#N/A,#N/A,TRUE,"Front";#N/A,#N/A,TRUE,"Simple Letter";#N/A,#N/A,TRUE,"Inside";#N/A,#N/A,TRUE,"Contents";#N/A,#N/A,TRUE,"Basis";#N/A,#N/A,TRUE,"Inclusions";#N/A,#N/A,TRUE,"Exclusions";#N/A,#N/A,TRUE,"Areas";#N/A,#N/A,TRUE,"Summary";#N/A,#N/A,TRUE,"Detail"}</definedName>
    <definedName name="hy" localSheetId="22" hidden="1">{#N/A,#N/A,TRUE,"Front";#N/A,#N/A,TRUE,"Simple Letter";#N/A,#N/A,TRUE,"Inside";#N/A,#N/A,TRUE,"Contents";#N/A,#N/A,TRUE,"Basis";#N/A,#N/A,TRUE,"Inclusions";#N/A,#N/A,TRUE,"Exclusions";#N/A,#N/A,TRUE,"Areas";#N/A,#N/A,TRUE,"Summary";#N/A,#N/A,TRUE,"Detail"}</definedName>
    <definedName name="hy" localSheetId="3" hidden="1">{#N/A,#N/A,TRUE,"Front";#N/A,#N/A,TRUE,"Simple Letter";#N/A,#N/A,TRUE,"Inside";#N/A,#N/A,TRUE,"Contents";#N/A,#N/A,TRUE,"Basis";#N/A,#N/A,TRUE,"Inclusions";#N/A,#N/A,TRUE,"Exclusions";#N/A,#N/A,TRUE,"Areas";#N/A,#N/A,TRUE,"Summary";#N/A,#N/A,TRUE,"Detail"}</definedName>
    <definedName name="hy" localSheetId="12" hidden="1">{#N/A,#N/A,TRUE,"Front";#N/A,#N/A,TRUE,"Simple Letter";#N/A,#N/A,TRUE,"Inside";#N/A,#N/A,TRUE,"Contents";#N/A,#N/A,TRUE,"Basis";#N/A,#N/A,TRUE,"Inclusions";#N/A,#N/A,TRUE,"Exclusions";#N/A,#N/A,TRUE,"Areas";#N/A,#N/A,TRUE,"Summary";#N/A,#N/A,TRUE,"Detail"}</definedName>
    <definedName name="hy" localSheetId="9" hidden="1">{#N/A,#N/A,TRUE,"Front";#N/A,#N/A,TRUE,"Simple Letter";#N/A,#N/A,TRUE,"Inside";#N/A,#N/A,TRUE,"Contents";#N/A,#N/A,TRUE,"Basis";#N/A,#N/A,TRUE,"Inclusions";#N/A,#N/A,TRUE,"Exclusions";#N/A,#N/A,TRUE,"Areas";#N/A,#N/A,TRUE,"Summary";#N/A,#N/A,TRUE,"Detail"}</definedName>
    <definedName name="hy" localSheetId="6" hidden="1">{#N/A,#N/A,TRUE,"Front";#N/A,#N/A,TRUE,"Simple Letter";#N/A,#N/A,TRUE,"Inside";#N/A,#N/A,TRUE,"Contents";#N/A,#N/A,TRUE,"Basis";#N/A,#N/A,TRUE,"Inclusions";#N/A,#N/A,TRUE,"Exclusions";#N/A,#N/A,TRUE,"Areas";#N/A,#N/A,TRUE,"Summary";#N/A,#N/A,TRUE,"Detail"}</definedName>
    <definedName name="hy" localSheetId="23" hidden="1">{#N/A,#N/A,TRUE,"Front";#N/A,#N/A,TRUE,"Simple Letter";#N/A,#N/A,TRUE,"Inside";#N/A,#N/A,TRUE,"Contents";#N/A,#N/A,TRUE,"Basis";#N/A,#N/A,TRUE,"Inclusions";#N/A,#N/A,TRUE,"Exclusions";#N/A,#N/A,TRUE,"Areas";#N/A,#N/A,TRUE,"Summary";#N/A,#N/A,TRUE,"Detail"}</definedName>
    <definedName name="hy" localSheetId="24" hidden="1">{#N/A,#N/A,TRUE,"Front";#N/A,#N/A,TRUE,"Simple Letter";#N/A,#N/A,TRUE,"Inside";#N/A,#N/A,TRUE,"Contents";#N/A,#N/A,TRUE,"Basis";#N/A,#N/A,TRUE,"Inclusions";#N/A,#N/A,TRUE,"Exclusions";#N/A,#N/A,TRUE,"Areas";#N/A,#N/A,TRUE,"Summary";#N/A,#N/A,TRUE,"Detail"}</definedName>
    <definedName name="hy" hidden="1">{#N/A,#N/A,TRUE,"Front";#N/A,#N/A,TRUE,"Simple Letter";#N/A,#N/A,TRUE,"Inside";#N/A,#N/A,TRUE,"Contents";#N/A,#N/A,TRUE,"Basis";#N/A,#N/A,TRUE,"Inclusions";#N/A,#N/A,TRUE,"Exclusions";#N/A,#N/A,TRUE,"Areas";#N/A,#N/A,TRUE,"Summary";#N/A,#N/A,TRUE,"Detail"}</definedName>
    <definedName name="idc" localSheetId="4" hidden="1">{#N/A,#N/A,TRUE,"Front";#N/A,#N/A,TRUE,"Simple Letter";#N/A,#N/A,TRUE,"Inside";#N/A,#N/A,TRUE,"Contents";#N/A,#N/A,TRUE,"Basis";#N/A,#N/A,TRUE,"Inclusions";#N/A,#N/A,TRUE,"Exclusions";#N/A,#N/A,TRUE,"Areas";#N/A,#N/A,TRUE,"Summary";#N/A,#N/A,TRUE,"Detail"}</definedName>
    <definedName name="idc" localSheetId="7" hidden="1">{#N/A,#N/A,TRUE,"Front";#N/A,#N/A,TRUE,"Simple Letter";#N/A,#N/A,TRUE,"Inside";#N/A,#N/A,TRUE,"Contents";#N/A,#N/A,TRUE,"Basis";#N/A,#N/A,TRUE,"Inclusions";#N/A,#N/A,TRUE,"Exclusions";#N/A,#N/A,TRUE,"Areas";#N/A,#N/A,TRUE,"Summary";#N/A,#N/A,TRUE,"Detail"}</definedName>
    <definedName name="idc" localSheetId="10" hidden="1">{#N/A,#N/A,TRUE,"Front";#N/A,#N/A,TRUE,"Simple Letter";#N/A,#N/A,TRUE,"Inside";#N/A,#N/A,TRUE,"Contents";#N/A,#N/A,TRUE,"Basis";#N/A,#N/A,TRUE,"Inclusions";#N/A,#N/A,TRUE,"Exclusions";#N/A,#N/A,TRUE,"Areas";#N/A,#N/A,TRUE,"Summary";#N/A,#N/A,TRUE,"Detail"}</definedName>
    <definedName name="idc" localSheetId="13" hidden="1">{#N/A,#N/A,TRUE,"Front";#N/A,#N/A,TRUE,"Simple Letter";#N/A,#N/A,TRUE,"Inside";#N/A,#N/A,TRUE,"Contents";#N/A,#N/A,TRUE,"Basis";#N/A,#N/A,TRUE,"Inclusions";#N/A,#N/A,TRUE,"Exclusions";#N/A,#N/A,TRUE,"Areas";#N/A,#N/A,TRUE,"Summary";#N/A,#N/A,TRUE,"Detail"}</definedName>
    <definedName name="idc" localSheetId="5" hidden="1">{#N/A,#N/A,TRUE,"Front";#N/A,#N/A,TRUE,"Simple Letter";#N/A,#N/A,TRUE,"Inside";#N/A,#N/A,TRUE,"Contents";#N/A,#N/A,TRUE,"Basis";#N/A,#N/A,TRUE,"Inclusions";#N/A,#N/A,TRUE,"Exclusions";#N/A,#N/A,TRUE,"Areas";#N/A,#N/A,TRUE,"Summary";#N/A,#N/A,TRUE,"Detail"}</definedName>
    <definedName name="idc" localSheetId="11" hidden="1">{#N/A,#N/A,TRUE,"Front";#N/A,#N/A,TRUE,"Simple Letter";#N/A,#N/A,TRUE,"Inside";#N/A,#N/A,TRUE,"Contents";#N/A,#N/A,TRUE,"Basis";#N/A,#N/A,TRUE,"Inclusions";#N/A,#N/A,TRUE,"Exclusions";#N/A,#N/A,TRUE,"Areas";#N/A,#N/A,TRUE,"Summary";#N/A,#N/A,TRUE,"Detail"}</definedName>
    <definedName name="idc" localSheetId="8" hidden="1">{#N/A,#N/A,TRUE,"Front";#N/A,#N/A,TRUE,"Simple Letter";#N/A,#N/A,TRUE,"Inside";#N/A,#N/A,TRUE,"Contents";#N/A,#N/A,TRUE,"Basis";#N/A,#N/A,TRUE,"Inclusions";#N/A,#N/A,TRUE,"Exclusions";#N/A,#N/A,TRUE,"Areas";#N/A,#N/A,TRUE,"Summary";#N/A,#N/A,TRUE,"Detail"}</definedName>
    <definedName name="idc" localSheetId="14" hidden="1">{#N/A,#N/A,TRUE,"Front";#N/A,#N/A,TRUE,"Simple Letter";#N/A,#N/A,TRUE,"Inside";#N/A,#N/A,TRUE,"Contents";#N/A,#N/A,TRUE,"Basis";#N/A,#N/A,TRUE,"Inclusions";#N/A,#N/A,TRUE,"Exclusions";#N/A,#N/A,TRUE,"Areas";#N/A,#N/A,TRUE,"Summary";#N/A,#N/A,TRUE,"Detail"}</definedName>
    <definedName name="idc" localSheetId="21" hidden="1">{#N/A,#N/A,TRUE,"Front";#N/A,#N/A,TRUE,"Simple Letter";#N/A,#N/A,TRUE,"Inside";#N/A,#N/A,TRUE,"Contents";#N/A,#N/A,TRUE,"Basis";#N/A,#N/A,TRUE,"Inclusions";#N/A,#N/A,TRUE,"Exclusions";#N/A,#N/A,TRUE,"Areas";#N/A,#N/A,TRUE,"Summary";#N/A,#N/A,TRUE,"Detail"}</definedName>
    <definedName name="idc" localSheetId="22" hidden="1">{#N/A,#N/A,TRUE,"Front";#N/A,#N/A,TRUE,"Simple Letter";#N/A,#N/A,TRUE,"Inside";#N/A,#N/A,TRUE,"Contents";#N/A,#N/A,TRUE,"Basis";#N/A,#N/A,TRUE,"Inclusions";#N/A,#N/A,TRUE,"Exclusions";#N/A,#N/A,TRUE,"Areas";#N/A,#N/A,TRUE,"Summary";#N/A,#N/A,TRUE,"Detail"}</definedName>
    <definedName name="idc" localSheetId="3" hidden="1">{#N/A,#N/A,TRUE,"Front";#N/A,#N/A,TRUE,"Simple Letter";#N/A,#N/A,TRUE,"Inside";#N/A,#N/A,TRUE,"Contents";#N/A,#N/A,TRUE,"Basis";#N/A,#N/A,TRUE,"Inclusions";#N/A,#N/A,TRUE,"Exclusions";#N/A,#N/A,TRUE,"Areas";#N/A,#N/A,TRUE,"Summary";#N/A,#N/A,TRUE,"Detail"}</definedName>
    <definedName name="idc" localSheetId="12" hidden="1">{#N/A,#N/A,TRUE,"Front";#N/A,#N/A,TRUE,"Simple Letter";#N/A,#N/A,TRUE,"Inside";#N/A,#N/A,TRUE,"Contents";#N/A,#N/A,TRUE,"Basis";#N/A,#N/A,TRUE,"Inclusions";#N/A,#N/A,TRUE,"Exclusions";#N/A,#N/A,TRUE,"Areas";#N/A,#N/A,TRUE,"Summary";#N/A,#N/A,TRUE,"Detail"}</definedName>
    <definedName name="idc" localSheetId="9" hidden="1">{#N/A,#N/A,TRUE,"Front";#N/A,#N/A,TRUE,"Simple Letter";#N/A,#N/A,TRUE,"Inside";#N/A,#N/A,TRUE,"Contents";#N/A,#N/A,TRUE,"Basis";#N/A,#N/A,TRUE,"Inclusions";#N/A,#N/A,TRUE,"Exclusions";#N/A,#N/A,TRUE,"Areas";#N/A,#N/A,TRUE,"Summary";#N/A,#N/A,TRUE,"Detail"}</definedName>
    <definedName name="idc" localSheetId="6" hidden="1">{#N/A,#N/A,TRUE,"Front";#N/A,#N/A,TRUE,"Simple Letter";#N/A,#N/A,TRUE,"Inside";#N/A,#N/A,TRUE,"Contents";#N/A,#N/A,TRUE,"Basis";#N/A,#N/A,TRUE,"Inclusions";#N/A,#N/A,TRUE,"Exclusions";#N/A,#N/A,TRUE,"Areas";#N/A,#N/A,TRUE,"Summary";#N/A,#N/A,TRUE,"Detail"}</definedName>
    <definedName name="idc" localSheetId="23" hidden="1">{#N/A,#N/A,TRUE,"Front";#N/A,#N/A,TRUE,"Simple Letter";#N/A,#N/A,TRUE,"Inside";#N/A,#N/A,TRUE,"Contents";#N/A,#N/A,TRUE,"Basis";#N/A,#N/A,TRUE,"Inclusions";#N/A,#N/A,TRUE,"Exclusions";#N/A,#N/A,TRUE,"Areas";#N/A,#N/A,TRUE,"Summary";#N/A,#N/A,TRUE,"Detail"}</definedName>
    <definedName name="idc" localSheetId="24" hidden="1">{#N/A,#N/A,TRUE,"Front";#N/A,#N/A,TRUE,"Simple Letter";#N/A,#N/A,TRUE,"Inside";#N/A,#N/A,TRUE,"Contents";#N/A,#N/A,TRUE,"Basis";#N/A,#N/A,TRUE,"Inclusions";#N/A,#N/A,TRUE,"Exclusions";#N/A,#N/A,TRUE,"Areas";#N/A,#N/A,TRUE,"Summary";#N/A,#N/A,TRUE,"Detail"}</definedName>
    <definedName name="idc" hidden="1">{#N/A,#N/A,TRUE,"Front";#N/A,#N/A,TRUE,"Simple Letter";#N/A,#N/A,TRUE,"Inside";#N/A,#N/A,TRUE,"Contents";#N/A,#N/A,TRUE,"Basis";#N/A,#N/A,TRUE,"Inclusions";#N/A,#N/A,TRUE,"Exclusions";#N/A,#N/A,TRUE,"Areas";#N/A,#N/A,TRUE,"Summary";#N/A,#N/A,TRUE,"Detail"}</definedName>
    <definedName name="idiot" localSheetId="4" hidden="1">{"dep. full detail",#N/A,FALSE,"annex";"3cd annex",#N/A,FALSE,"annex";"co. dep.",#N/A,FALSE,"annex"}</definedName>
    <definedName name="idiot" localSheetId="7" hidden="1">{"dep. full detail",#N/A,FALSE,"annex";"3cd annex",#N/A,FALSE,"annex";"co. dep.",#N/A,FALSE,"annex"}</definedName>
    <definedName name="idiot" localSheetId="10" hidden="1">{"dep. full detail",#N/A,FALSE,"annex";"3cd annex",#N/A,FALSE,"annex";"co. dep.",#N/A,FALSE,"annex"}</definedName>
    <definedName name="idiot" localSheetId="13" hidden="1">{"dep. full detail",#N/A,FALSE,"annex";"3cd annex",#N/A,FALSE,"annex";"co. dep.",#N/A,FALSE,"annex"}</definedName>
    <definedName name="idiot" localSheetId="5" hidden="1">{"dep. full detail",#N/A,FALSE,"annex";"3cd annex",#N/A,FALSE,"annex";"co. dep.",#N/A,FALSE,"annex"}</definedName>
    <definedName name="idiot" localSheetId="11" hidden="1">{"dep. full detail",#N/A,FALSE,"annex";"3cd annex",#N/A,FALSE,"annex";"co. dep.",#N/A,FALSE,"annex"}</definedName>
    <definedName name="idiot" localSheetId="8" hidden="1">{"dep. full detail",#N/A,FALSE,"annex";"3cd annex",#N/A,FALSE,"annex";"co. dep.",#N/A,FALSE,"annex"}</definedName>
    <definedName name="idiot" localSheetId="14" hidden="1">{"dep. full detail",#N/A,FALSE,"annex";"3cd annex",#N/A,FALSE,"annex";"co. dep.",#N/A,FALSE,"annex"}</definedName>
    <definedName name="idiot" localSheetId="21" hidden="1">{"dep. full detail",#N/A,FALSE,"annex";"3cd annex",#N/A,FALSE,"annex";"co. dep.",#N/A,FALSE,"annex"}</definedName>
    <definedName name="idiot" localSheetId="22" hidden="1">{"dep. full detail",#N/A,FALSE,"annex";"3cd annex",#N/A,FALSE,"annex";"co. dep.",#N/A,FALSE,"annex"}</definedName>
    <definedName name="idiot" localSheetId="3" hidden="1">{"dep. full detail",#N/A,FALSE,"annex";"3cd annex",#N/A,FALSE,"annex";"co. dep.",#N/A,FALSE,"annex"}</definedName>
    <definedName name="idiot" localSheetId="12" hidden="1">{"dep. full detail",#N/A,FALSE,"annex";"3cd annex",#N/A,FALSE,"annex";"co. dep.",#N/A,FALSE,"annex"}</definedName>
    <definedName name="idiot" localSheetId="9" hidden="1">{"dep. full detail",#N/A,FALSE,"annex";"3cd annex",#N/A,FALSE,"annex";"co. dep.",#N/A,FALSE,"annex"}</definedName>
    <definedName name="idiot" localSheetId="6" hidden="1">{"dep. full detail",#N/A,FALSE,"annex";"3cd annex",#N/A,FALSE,"annex";"co. dep.",#N/A,FALSE,"annex"}</definedName>
    <definedName name="idiot" localSheetId="23" hidden="1">{"dep. full detail",#N/A,FALSE,"annex";"3cd annex",#N/A,FALSE,"annex";"co. dep.",#N/A,FALSE,"annex"}</definedName>
    <definedName name="idiot" localSheetId="24" hidden="1">{"dep. full detail",#N/A,FALSE,"annex";"3cd annex",#N/A,FALSE,"annex";"co. dep.",#N/A,FALSE,"annex"}</definedName>
    <definedName name="idiot" hidden="1">{"dep. full detail",#N/A,FALSE,"annex";"3cd annex",#N/A,FALSE,"annex";"co. dep.",#N/A,FALSE,"annex"}</definedName>
    <definedName name="imant" localSheetId="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ant" localSheetId="7"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ant" localSheetId="10"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ant" localSheetId="13"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ant" localSheetId="5"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ant" localSheetId="11"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ant" localSheetId="8"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ant" localSheetId="1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ant" localSheetId="21"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ant" localSheetId="22"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ant" localSheetId="3"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ant" localSheetId="12"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ant" localSheetId="9"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ant" localSheetId="6"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ant" localSheetId="23"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ant" localSheetId="2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ant"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imint" localSheetId="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mint" localSheetId="7"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mint" localSheetId="10"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mint" localSheetId="13"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mint" localSheetId="5"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mint" localSheetId="1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mint" localSheetId="8"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mint" localSheetId="1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mint" localSheetId="2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mint" localSheetId="22"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mint" localSheetId="3"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mint" localSheetId="12"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mint" localSheetId="9"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mint" localSheetId="6"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mint" localSheetId="23"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mint" localSheetId="2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min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INFra" localSheetId="4" hidden="1">{#N/A,#N/A,FALSE,"VARIATIONS";#N/A,#N/A,FALSE,"BUDGET";#N/A,#N/A,FALSE,"CIVIL QNTY VAR";#N/A,#N/A,FALSE,"SUMMARY";#N/A,#N/A,FALSE,"MATERIAL VAR"}</definedName>
    <definedName name="INFra" localSheetId="7" hidden="1">{#N/A,#N/A,FALSE,"VARIATIONS";#N/A,#N/A,FALSE,"BUDGET";#N/A,#N/A,FALSE,"CIVIL QNTY VAR";#N/A,#N/A,FALSE,"SUMMARY";#N/A,#N/A,FALSE,"MATERIAL VAR"}</definedName>
    <definedName name="INFra" localSheetId="10" hidden="1">{#N/A,#N/A,FALSE,"VARIATIONS";#N/A,#N/A,FALSE,"BUDGET";#N/A,#N/A,FALSE,"CIVIL QNTY VAR";#N/A,#N/A,FALSE,"SUMMARY";#N/A,#N/A,FALSE,"MATERIAL VAR"}</definedName>
    <definedName name="INFra" localSheetId="13" hidden="1">{#N/A,#N/A,FALSE,"VARIATIONS";#N/A,#N/A,FALSE,"BUDGET";#N/A,#N/A,FALSE,"CIVIL QNTY VAR";#N/A,#N/A,FALSE,"SUMMARY";#N/A,#N/A,FALSE,"MATERIAL VAR"}</definedName>
    <definedName name="INFra" localSheetId="5" hidden="1">{#N/A,#N/A,FALSE,"VARIATIONS";#N/A,#N/A,FALSE,"BUDGET";#N/A,#N/A,FALSE,"CIVIL QNTY VAR";#N/A,#N/A,FALSE,"SUMMARY";#N/A,#N/A,FALSE,"MATERIAL VAR"}</definedName>
    <definedName name="INFra" localSheetId="11" hidden="1">{#N/A,#N/A,FALSE,"VARIATIONS";#N/A,#N/A,FALSE,"BUDGET";#N/A,#N/A,FALSE,"CIVIL QNTY VAR";#N/A,#N/A,FALSE,"SUMMARY";#N/A,#N/A,FALSE,"MATERIAL VAR"}</definedName>
    <definedName name="INFra" localSheetId="8" hidden="1">{#N/A,#N/A,FALSE,"VARIATIONS";#N/A,#N/A,FALSE,"BUDGET";#N/A,#N/A,FALSE,"CIVIL QNTY VAR";#N/A,#N/A,FALSE,"SUMMARY";#N/A,#N/A,FALSE,"MATERIAL VAR"}</definedName>
    <definedName name="INFra" localSheetId="14" hidden="1">{#N/A,#N/A,FALSE,"VARIATIONS";#N/A,#N/A,FALSE,"BUDGET";#N/A,#N/A,FALSE,"CIVIL QNTY VAR";#N/A,#N/A,FALSE,"SUMMARY";#N/A,#N/A,FALSE,"MATERIAL VAR"}</definedName>
    <definedName name="INFra" localSheetId="21" hidden="1">{#N/A,#N/A,FALSE,"VARIATIONS";#N/A,#N/A,FALSE,"BUDGET";#N/A,#N/A,FALSE,"CIVIL QNTY VAR";#N/A,#N/A,FALSE,"SUMMARY";#N/A,#N/A,FALSE,"MATERIAL VAR"}</definedName>
    <definedName name="INFra" localSheetId="22" hidden="1">{#N/A,#N/A,FALSE,"VARIATIONS";#N/A,#N/A,FALSE,"BUDGET";#N/A,#N/A,FALSE,"CIVIL QNTY VAR";#N/A,#N/A,FALSE,"SUMMARY";#N/A,#N/A,FALSE,"MATERIAL VAR"}</definedName>
    <definedName name="INFra" localSheetId="3" hidden="1">{#N/A,#N/A,FALSE,"VARIATIONS";#N/A,#N/A,FALSE,"BUDGET";#N/A,#N/A,FALSE,"CIVIL QNTY VAR";#N/A,#N/A,FALSE,"SUMMARY";#N/A,#N/A,FALSE,"MATERIAL VAR"}</definedName>
    <definedName name="INFra" localSheetId="12" hidden="1">{#N/A,#N/A,FALSE,"VARIATIONS";#N/A,#N/A,FALSE,"BUDGET";#N/A,#N/A,FALSE,"CIVIL QNTY VAR";#N/A,#N/A,FALSE,"SUMMARY";#N/A,#N/A,FALSE,"MATERIAL VAR"}</definedName>
    <definedName name="INFra" localSheetId="9" hidden="1">{#N/A,#N/A,FALSE,"VARIATIONS";#N/A,#N/A,FALSE,"BUDGET";#N/A,#N/A,FALSE,"CIVIL QNTY VAR";#N/A,#N/A,FALSE,"SUMMARY";#N/A,#N/A,FALSE,"MATERIAL VAR"}</definedName>
    <definedName name="INFra" localSheetId="6" hidden="1">{#N/A,#N/A,FALSE,"VARIATIONS";#N/A,#N/A,FALSE,"BUDGET";#N/A,#N/A,FALSE,"CIVIL QNTY VAR";#N/A,#N/A,FALSE,"SUMMARY";#N/A,#N/A,FALSE,"MATERIAL VAR"}</definedName>
    <definedName name="INFra" localSheetId="23" hidden="1">{#N/A,#N/A,FALSE,"VARIATIONS";#N/A,#N/A,FALSE,"BUDGET";#N/A,#N/A,FALSE,"CIVIL QNTY VAR";#N/A,#N/A,FALSE,"SUMMARY";#N/A,#N/A,FALSE,"MATERIAL VAR"}</definedName>
    <definedName name="INFra" localSheetId="24" hidden="1">{#N/A,#N/A,FALSE,"VARIATIONS";#N/A,#N/A,FALSE,"BUDGET";#N/A,#N/A,FALSE,"CIVIL QNTY VAR";#N/A,#N/A,FALSE,"SUMMARY";#N/A,#N/A,FALSE,"MATERIAL VAR"}</definedName>
    <definedName name="INFra" hidden="1">{#N/A,#N/A,FALSE,"VARIATIONS";#N/A,#N/A,FALSE,"BUDGET";#N/A,#N/A,FALSE,"CIVIL QNTY VAR";#N/A,#N/A,FALSE,"SUMMARY";#N/A,#N/A,FALSE,"MATERIAL VAR"}</definedName>
    <definedName name="ING" localSheetId="4" hidden="1">{#N/A,#N/A,TRUE,"Front";#N/A,#N/A,TRUE,"Simple Letter";#N/A,#N/A,TRUE,"Inside";#N/A,#N/A,TRUE,"Contents";#N/A,#N/A,TRUE,"Basis";#N/A,#N/A,TRUE,"Inclusions";#N/A,#N/A,TRUE,"Exclusions";#N/A,#N/A,TRUE,"Areas";#N/A,#N/A,TRUE,"Summary";#N/A,#N/A,TRUE,"Detail"}</definedName>
    <definedName name="ING" localSheetId="7" hidden="1">{#N/A,#N/A,TRUE,"Front";#N/A,#N/A,TRUE,"Simple Letter";#N/A,#N/A,TRUE,"Inside";#N/A,#N/A,TRUE,"Contents";#N/A,#N/A,TRUE,"Basis";#N/A,#N/A,TRUE,"Inclusions";#N/A,#N/A,TRUE,"Exclusions";#N/A,#N/A,TRUE,"Areas";#N/A,#N/A,TRUE,"Summary";#N/A,#N/A,TRUE,"Detail"}</definedName>
    <definedName name="ING" localSheetId="10" hidden="1">{#N/A,#N/A,TRUE,"Front";#N/A,#N/A,TRUE,"Simple Letter";#N/A,#N/A,TRUE,"Inside";#N/A,#N/A,TRUE,"Contents";#N/A,#N/A,TRUE,"Basis";#N/A,#N/A,TRUE,"Inclusions";#N/A,#N/A,TRUE,"Exclusions";#N/A,#N/A,TRUE,"Areas";#N/A,#N/A,TRUE,"Summary";#N/A,#N/A,TRUE,"Detail"}</definedName>
    <definedName name="ING" localSheetId="13" hidden="1">{#N/A,#N/A,TRUE,"Front";#N/A,#N/A,TRUE,"Simple Letter";#N/A,#N/A,TRUE,"Inside";#N/A,#N/A,TRUE,"Contents";#N/A,#N/A,TRUE,"Basis";#N/A,#N/A,TRUE,"Inclusions";#N/A,#N/A,TRUE,"Exclusions";#N/A,#N/A,TRUE,"Areas";#N/A,#N/A,TRUE,"Summary";#N/A,#N/A,TRUE,"Detail"}</definedName>
    <definedName name="ING" localSheetId="5" hidden="1">{#N/A,#N/A,TRUE,"Front";#N/A,#N/A,TRUE,"Simple Letter";#N/A,#N/A,TRUE,"Inside";#N/A,#N/A,TRUE,"Contents";#N/A,#N/A,TRUE,"Basis";#N/A,#N/A,TRUE,"Inclusions";#N/A,#N/A,TRUE,"Exclusions";#N/A,#N/A,TRUE,"Areas";#N/A,#N/A,TRUE,"Summary";#N/A,#N/A,TRUE,"Detail"}</definedName>
    <definedName name="ING" localSheetId="11" hidden="1">{#N/A,#N/A,TRUE,"Front";#N/A,#N/A,TRUE,"Simple Letter";#N/A,#N/A,TRUE,"Inside";#N/A,#N/A,TRUE,"Contents";#N/A,#N/A,TRUE,"Basis";#N/A,#N/A,TRUE,"Inclusions";#N/A,#N/A,TRUE,"Exclusions";#N/A,#N/A,TRUE,"Areas";#N/A,#N/A,TRUE,"Summary";#N/A,#N/A,TRUE,"Detail"}</definedName>
    <definedName name="ING" localSheetId="8" hidden="1">{#N/A,#N/A,TRUE,"Front";#N/A,#N/A,TRUE,"Simple Letter";#N/A,#N/A,TRUE,"Inside";#N/A,#N/A,TRUE,"Contents";#N/A,#N/A,TRUE,"Basis";#N/A,#N/A,TRUE,"Inclusions";#N/A,#N/A,TRUE,"Exclusions";#N/A,#N/A,TRUE,"Areas";#N/A,#N/A,TRUE,"Summary";#N/A,#N/A,TRUE,"Detail"}</definedName>
    <definedName name="ING" localSheetId="14" hidden="1">{#N/A,#N/A,TRUE,"Front";#N/A,#N/A,TRUE,"Simple Letter";#N/A,#N/A,TRUE,"Inside";#N/A,#N/A,TRUE,"Contents";#N/A,#N/A,TRUE,"Basis";#N/A,#N/A,TRUE,"Inclusions";#N/A,#N/A,TRUE,"Exclusions";#N/A,#N/A,TRUE,"Areas";#N/A,#N/A,TRUE,"Summary";#N/A,#N/A,TRUE,"Detail"}</definedName>
    <definedName name="ING" localSheetId="21" hidden="1">{#N/A,#N/A,TRUE,"Front";#N/A,#N/A,TRUE,"Simple Letter";#N/A,#N/A,TRUE,"Inside";#N/A,#N/A,TRUE,"Contents";#N/A,#N/A,TRUE,"Basis";#N/A,#N/A,TRUE,"Inclusions";#N/A,#N/A,TRUE,"Exclusions";#N/A,#N/A,TRUE,"Areas";#N/A,#N/A,TRUE,"Summary";#N/A,#N/A,TRUE,"Detail"}</definedName>
    <definedName name="ING" localSheetId="22" hidden="1">{#N/A,#N/A,TRUE,"Front";#N/A,#N/A,TRUE,"Simple Letter";#N/A,#N/A,TRUE,"Inside";#N/A,#N/A,TRUE,"Contents";#N/A,#N/A,TRUE,"Basis";#N/A,#N/A,TRUE,"Inclusions";#N/A,#N/A,TRUE,"Exclusions";#N/A,#N/A,TRUE,"Areas";#N/A,#N/A,TRUE,"Summary";#N/A,#N/A,TRUE,"Detail"}</definedName>
    <definedName name="ING" localSheetId="3" hidden="1">{#N/A,#N/A,TRUE,"Front";#N/A,#N/A,TRUE,"Simple Letter";#N/A,#N/A,TRUE,"Inside";#N/A,#N/A,TRUE,"Contents";#N/A,#N/A,TRUE,"Basis";#N/A,#N/A,TRUE,"Inclusions";#N/A,#N/A,TRUE,"Exclusions";#N/A,#N/A,TRUE,"Areas";#N/A,#N/A,TRUE,"Summary";#N/A,#N/A,TRUE,"Detail"}</definedName>
    <definedName name="ING" localSheetId="12" hidden="1">{#N/A,#N/A,TRUE,"Front";#N/A,#N/A,TRUE,"Simple Letter";#N/A,#N/A,TRUE,"Inside";#N/A,#N/A,TRUE,"Contents";#N/A,#N/A,TRUE,"Basis";#N/A,#N/A,TRUE,"Inclusions";#N/A,#N/A,TRUE,"Exclusions";#N/A,#N/A,TRUE,"Areas";#N/A,#N/A,TRUE,"Summary";#N/A,#N/A,TRUE,"Detail"}</definedName>
    <definedName name="ING" localSheetId="9" hidden="1">{#N/A,#N/A,TRUE,"Front";#N/A,#N/A,TRUE,"Simple Letter";#N/A,#N/A,TRUE,"Inside";#N/A,#N/A,TRUE,"Contents";#N/A,#N/A,TRUE,"Basis";#N/A,#N/A,TRUE,"Inclusions";#N/A,#N/A,TRUE,"Exclusions";#N/A,#N/A,TRUE,"Areas";#N/A,#N/A,TRUE,"Summary";#N/A,#N/A,TRUE,"Detail"}</definedName>
    <definedName name="ING" localSheetId="6" hidden="1">{#N/A,#N/A,TRUE,"Front";#N/A,#N/A,TRUE,"Simple Letter";#N/A,#N/A,TRUE,"Inside";#N/A,#N/A,TRUE,"Contents";#N/A,#N/A,TRUE,"Basis";#N/A,#N/A,TRUE,"Inclusions";#N/A,#N/A,TRUE,"Exclusions";#N/A,#N/A,TRUE,"Areas";#N/A,#N/A,TRUE,"Summary";#N/A,#N/A,TRUE,"Detail"}</definedName>
    <definedName name="ING" localSheetId="23" hidden="1">{#N/A,#N/A,TRUE,"Front";#N/A,#N/A,TRUE,"Simple Letter";#N/A,#N/A,TRUE,"Inside";#N/A,#N/A,TRUE,"Contents";#N/A,#N/A,TRUE,"Basis";#N/A,#N/A,TRUE,"Inclusions";#N/A,#N/A,TRUE,"Exclusions";#N/A,#N/A,TRUE,"Areas";#N/A,#N/A,TRUE,"Summary";#N/A,#N/A,TRUE,"Detail"}</definedName>
    <definedName name="ING" localSheetId="24" hidden="1">{#N/A,#N/A,TRUE,"Front";#N/A,#N/A,TRUE,"Simple Letter";#N/A,#N/A,TRUE,"Inside";#N/A,#N/A,TRUE,"Contents";#N/A,#N/A,TRUE,"Basis";#N/A,#N/A,TRUE,"Inclusions";#N/A,#N/A,TRUE,"Exclusions";#N/A,#N/A,TRUE,"Areas";#N/A,#N/A,TRUE,"Summary";#N/A,#N/A,TRUE,"Detail"}</definedName>
    <definedName name="ING" hidden="1">{#N/A,#N/A,TRUE,"Front";#N/A,#N/A,TRUE,"Simple Letter";#N/A,#N/A,TRUE,"Inside";#N/A,#N/A,TRUE,"Contents";#N/A,#N/A,TRUE,"Basis";#N/A,#N/A,TRUE,"Inclusions";#N/A,#N/A,TRUE,"Exclusions";#N/A,#N/A,TRUE,"Areas";#N/A,#N/A,TRUE,"Summary";#N/A,#N/A,TRUE,"Detail"}</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41379.3563657407</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39211.7829166667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ghsdjas" localSheetId="4" hidden="1">[21]analysis!#REF!</definedName>
    <definedName name="jaghsdjas" localSheetId="7" hidden="1">[21]analysis!#REF!</definedName>
    <definedName name="jaghsdjas" localSheetId="10" hidden="1">[21]analysis!#REF!</definedName>
    <definedName name="jaghsdjas" localSheetId="13" hidden="1">[21]analysis!#REF!</definedName>
    <definedName name="jaghsdjas" localSheetId="19" hidden="1">[21]analysis!#REF!</definedName>
    <definedName name="jaghsdjas" localSheetId="5" hidden="1">[21]analysis!#REF!</definedName>
    <definedName name="jaghsdjas" localSheetId="11" hidden="1">[21]analysis!#REF!</definedName>
    <definedName name="jaghsdjas" localSheetId="8" hidden="1">[21]analysis!#REF!</definedName>
    <definedName name="jaghsdjas" localSheetId="14" hidden="1">[21]analysis!#REF!</definedName>
    <definedName name="jaghsdjas" localSheetId="20" hidden="1">[21]analysis!#REF!</definedName>
    <definedName name="jaghsdjas" localSheetId="21" hidden="1">[21]analysis!#REF!</definedName>
    <definedName name="jaghsdjas" localSheetId="22" hidden="1">[21]analysis!#REF!</definedName>
    <definedName name="jaghsdjas" localSheetId="3" hidden="1">[21]analysis!#REF!</definedName>
    <definedName name="jaghsdjas" localSheetId="12" hidden="1">[21]analysis!#REF!</definedName>
    <definedName name="jaghsdjas" localSheetId="18" hidden="1">[21]analysis!#REF!</definedName>
    <definedName name="jaghsdjas" localSheetId="9" hidden="1">[21]analysis!#REF!</definedName>
    <definedName name="jaghsdjas" localSheetId="6" hidden="1">[21]analysis!#REF!</definedName>
    <definedName name="jaghsdjas" localSheetId="23" hidden="1">[21]analysis!#REF!</definedName>
    <definedName name="jaghsdjas" localSheetId="24" hidden="1">[21]analysis!#REF!</definedName>
    <definedName name="jaghsdjas" hidden="1">[21]analysis!#REF!</definedName>
    <definedName name="jjj" localSheetId="4" hidden="1">{"PLANT BREAKUP",#N/A,FALSE,"E"}</definedName>
    <definedName name="jjj" localSheetId="7" hidden="1">{"PLANT BREAKUP",#N/A,FALSE,"E"}</definedName>
    <definedName name="jjj" localSheetId="10" hidden="1">{"PLANT BREAKUP",#N/A,FALSE,"E"}</definedName>
    <definedName name="jjj" localSheetId="13" hidden="1">{"PLANT BREAKUP",#N/A,FALSE,"E"}</definedName>
    <definedName name="jjj" localSheetId="5" hidden="1">{"PLANT BREAKUP",#N/A,FALSE,"E"}</definedName>
    <definedName name="jjj" localSheetId="11" hidden="1">{"PLANT BREAKUP",#N/A,FALSE,"E"}</definedName>
    <definedName name="jjj" localSheetId="8" hidden="1">{"PLANT BREAKUP",#N/A,FALSE,"E"}</definedName>
    <definedName name="jjj" localSheetId="14" hidden="1">{"PLANT BREAKUP",#N/A,FALSE,"E"}</definedName>
    <definedName name="jjj" localSheetId="21" hidden="1">{"PLANT BREAKUP",#N/A,FALSE,"E"}</definedName>
    <definedName name="jjj" localSheetId="22" hidden="1">{"PLANT BREAKUP",#N/A,FALSE,"E"}</definedName>
    <definedName name="jjj" localSheetId="3" hidden="1">{"PLANT BREAKUP",#N/A,FALSE,"E"}</definedName>
    <definedName name="jjj" localSheetId="12" hidden="1">{"PLANT BREAKUP",#N/A,FALSE,"E"}</definedName>
    <definedName name="jjj" localSheetId="9" hidden="1">{"PLANT BREAKUP",#N/A,FALSE,"E"}</definedName>
    <definedName name="jjj" localSheetId="6" hidden="1">{"PLANT BREAKUP",#N/A,FALSE,"E"}</definedName>
    <definedName name="jjj" localSheetId="23" hidden="1">{"PLANT BREAKUP",#N/A,FALSE,"E"}</definedName>
    <definedName name="jjj" localSheetId="24" hidden="1">{"PLANT BREAKUP",#N/A,FALSE,"E"}</definedName>
    <definedName name="jjj" hidden="1">{"PLANT BREAKUP",#N/A,FALSE,"E"}</definedName>
    <definedName name="JK" localSheetId="4" hidden="1">[21]analysis!#REF!</definedName>
    <definedName name="JK" localSheetId="7" hidden="1">[21]analysis!#REF!</definedName>
    <definedName name="JK" localSheetId="10" hidden="1">[21]analysis!#REF!</definedName>
    <definedName name="JK" localSheetId="19" hidden="1">[21]analysis!#REF!</definedName>
    <definedName name="JK" localSheetId="5" hidden="1">[21]analysis!#REF!</definedName>
    <definedName name="JK" localSheetId="11" hidden="1">[21]analysis!#REF!</definedName>
    <definedName name="JK" localSheetId="8" hidden="1">[21]analysis!#REF!</definedName>
    <definedName name="JK" localSheetId="20" hidden="1">[21]analysis!#REF!</definedName>
    <definedName name="JK" localSheetId="21" hidden="1">[21]analysis!#REF!</definedName>
    <definedName name="JK" localSheetId="22" hidden="1">[21]analysis!#REF!</definedName>
    <definedName name="JK" localSheetId="3" hidden="1">[21]analysis!#REF!</definedName>
    <definedName name="JK" localSheetId="18" hidden="1">[21]analysis!#REF!</definedName>
    <definedName name="JK" localSheetId="9" hidden="1">[21]analysis!#REF!</definedName>
    <definedName name="JK" localSheetId="6" hidden="1">[21]analysis!#REF!</definedName>
    <definedName name="JK" localSheetId="23" hidden="1">[21]analysis!#REF!</definedName>
    <definedName name="JK" localSheetId="24" hidden="1">[21]analysis!#REF!</definedName>
    <definedName name="JK" hidden="1">[21]analysis!#REF!</definedName>
    <definedName name="jkkkj" localSheetId="4" hidden="1">#REF!</definedName>
    <definedName name="jkkkj" localSheetId="7" hidden="1">#REF!</definedName>
    <definedName name="jkkkj" localSheetId="10" hidden="1">#REF!</definedName>
    <definedName name="jkkkj" localSheetId="13" hidden="1">#REF!</definedName>
    <definedName name="jkkkj" localSheetId="19" hidden="1">#REF!</definedName>
    <definedName name="jkkkj" localSheetId="5" hidden="1">#REF!</definedName>
    <definedName name="jkkkj" localSheetId="11" hidden="1">#REF!</definedName>
    <definedName name="jkkkj" localSheetId="8" hidden="1">#REF!</definedName>
    <definedName name="jkkkj" localSheetId="14" hidden="1">#REF!</definedName>
    <definedName name="jkkkj" localSheetId="20" hidden="1">#REF!</definedName>
    <definedName name="jkkkj" localSheetId="21" hidden="1">#REF!</definedName>
    <definedName name="jkkkj" localSheetId="22" hidden="1">#REF!</definedName>
    <definedName name="jkkkj" localSheetId="3" hidden="1">#REF!</definedName>
    <definedName name="jkkkj" localSheetId="12" hidden="1">#REF!</definedName>
    <definedName name="jkkkj" localSheetId="18" hidden="1">#REF!</definedName>
    <definedName name="jkkkj" localSheetId="9" hidden="1">#REF!</definedName>
    <definedName name="jkkkj" localSheetId="6" hidden="1">#REF!</definedName>
    <definedName name="jkkkj" localSheetId="23" hidden="1">#REF!</definedName>
    <definedName name="jkkkj" localSheetId="24" hidden="1">#REF!</definedName>
    <definedName name="jkkkj" hidden="1">#REF!</definedName>
    <definedName name="job.no" hidden="1">[16]Database!$C$6:$C$26</definedName>
    <definedName name="June" localSheetId="4" hidden="1">{#N/A,#N/A,FALSE,"p&amp;l"}</definedName>
    <definedName name="June" localSheetId="7" hidden="1">{#N/A,#N/A,FALSE,"p&amp;l"}</definedName>
    <definedName name="June" localSheetId="10" hidden="1">{#N/A,#N/A,FALSE,"p&amp;l"}</definedName>
    <definedName name="June" localSheetId="13" hidden="1">{#N/A,#N/A,FALSE,"p&amp;l"}</definedName>
    <definedName name="June" localSheetId="5" hidden="1">{#N/A,#N/A,FALSE,"p&amp;l"}</definedName>
    <definedName name="June" localSheetId="11" hidden="1">{#N/A,#N/A,FALSE,"p&amp;l"}</definedName>
    <definedName name="June" localSheetId="8" hidden="1">{#N/A,#N/A,FALSE,"p&amp;l"}</definedName>
    <definedName name="June" localSheetId="14" hidden="1">{#N/A,#N/A,FALSE,"p&amp;l"}</definedName>
    <definedName name="June" localSheetId="21" hidden="1">{#N/A,#N/A,FALSE,"p&amp;l"}</definedName>
    <definedName name="June" localSheetId="22" hidden="1">{#N/A,#N/A,FALSE,"p&amp;l"}</definedName>
    <definedName name="June" localSheetId="3" hidden="1">{#N/A,#N/A,FALSE,"p&amp;l"}</definedName>
    <definedName name="June" localSheetId="12" hidden="1">{#N/A,#N/A,FALSE,"p&amp;l"}</definedName>
    <definedName name="June" localSheetId="9" hidden="1">{#N/A,#N/A,FALSE,"p&amp;l"}</definedName>
    <definedName name="June" localSheetId="6" hidden="1">{#N/A,#N/A,FALSE,"p&amp;l"}</definedName>
    <definedName name="June" localSheetId="23" hidden="1">{#N/A,#N/A,FALSE,"p&amp;l"}</definedName>
    <definedName name="June" localSheetId="24" hidden="1">{#N/A,#N/A,FALSE,"p&amp;l"}</definedName>
    <definedName name="June" hidden="1">{#N/A,#N/A,FALSE,"p&amp;l"}</definedName>
    <definedName name="JWM" localSheetId="4" hidden="1">{#N/A,#N/A,TRUE,"Front";#N/A,#N/A,TRUE,"Simple Letter";#N/A,#N/A,TRUE,"Inside";#N/A,#N/A,TRUE,"Contents";#N/A,#N/A,TRUE,"Basis";#N/A,#N/A,TRUE,"Inclusions";#N/A,#N/A,TRUE,"Exclusions";#N/A,#N/A,TRUE,"Areas";#N/A,#N/A,TRUE,"Summary";#N/A,#N/A,TRUE,"Detail"}</definedName>
    <definedName name="JWM" localSheetId="7" hidden="1">{#N/A,#N/A,TRUE,"Front";#N/A,#N/A,TRUE,"Simple Letter";#N/A,#N/A,TRUE,"Inside";#N/A,#N/A,TRUE,"Contents";#N/A,#N/A,TRUE,"Basis";#N/A,#N/A,TRUE,"Inclusions";#N/A,#N/A,TRUE,"Exclusions";#N/A,#N/A,TRUE,"Areas";#N/A,#N/A,TRUE,"Summary";#N/A,#N/A,TRUE,"Detail"}</definedName>
    <definedName name="JWM" localSheetId="10" hidden="1">{#N/A,#N/A,TRUE,"Front";#N/A,#N/A,TRUE,"Simple Letter";#N/A,#N/A,TRUE,"Inside";#N/A,#N/A,TRUE,"Contents";#N/A,#N/A,TRUE,"Basis";#N/A,#N/A,TRUE,"Inclusions";#N/A,#N/A,TRUE,"Exclusions";#N/A,#N/A,TRUE,"Areas";#N/A,#N/A,TRUE,"Summary";#N/A,#N/A,TRUE,"Detail"}</definedName>
    <definedName name="JWM" localSheetId="13" hidden="1">{#N/A,#N/A,TRUE,"Front";#N/A,#N/A,TRUE,"Simple Letter";#N/A,#N/A,TRUE,"Inside";#N/A,#N/A,TRUE,"Contents";#N/A,#N/A,TRUE,"Basis";#N/A,#N/A,TRUE,"Inclusions";#N/A,#N/A,TRUE,"Exclusions";#N/A,#N/A,TRUE,"Areas";#N/A,#N/A,TRUE,"Summary";#N/A,#N/A,TRUE,"Detail"}</definedName>
    <definedName name="JWM" localSheetId="5" hidden="1">{#N/A,#N/A,TRUE,"Front";#N/A,#N/A,TRUE,"Simple Letter";#N/A,#N/A,TRUE,"Inside";#N/A,#N/A,TRUE,"Contents";#N/A,#N/A,TRUE,"Basis";#N/A,#N/A,TRUE,"Inclusions";#N/A,#N/A,TRUE,"Exclusions";#N/A,#N/A,TRUE,"Areas";#N/A,#N/A,TRUE,"Summary";#N/A,#N/A,TRUE,"Detail"}</definedName>
    <definedName name="JWM" localSheetId="11" hidden="1">{#N/A,#N/A,TRUE,"Front";#N/A,#N/A,TRUE,"Simple Letter";#N/A,#N/A,TRUE,"Inside";#N/A,#N/A,TRUE,"Contents";#N/A,#N/A,TRUE,"Basis";#N/A,#N/A,TRUE,"Inclusions";#N/A,#N/A,TRUE,"Exclusions";#N/A,#N/A,TRUE,"Areas";#N/A,#N/A,TRUE,"Summary";#N/A,#N/A,TRUE,"Detail"}</definedName>
    <definedName name="JWM" localSheetId="8" hidden="1">{#N/A,#N/A,TRUE,"Front";#N/A,#N/A,TRUE,"Simple Letter";#N/A,#N/A,TRUE,"Inside";#N/A,#N/A,TRUE,"Contents";#N/A,#N/A,TRUE,"Basis";#N/A,#N/A,TRUE,"Inclusions";#N/A,#N/A,TRUE,"Exclusions";#N/A,#N/A,TRUE,"Areas";#N/A,#N/A,TRUE,"Summary";#N/A,#N/A,TRUE,"Detail"}</definedName>
    <definedName name="JWM" localSheetId="14" hidden="1">{#N/A,#N/A,TRUE,"Front";#N/A,#N/A,TRUE,"Simple Letter";#N/A,#N/A,TRUE,"Inside";#N/A,#N/A,TRUE,"Contents";#N/A,#N/A,TRUE,"Basis";#N/A,#N/A,TRUE,"Inclusions";#N/A,#N/A,TRUE,"Exclusions";#N/A,#N/A,TRUE,"Areas";#N/A,#N/A,TRUE,"Summary";#N/A,#N/A,TRUE,"Detail"}</definedName>
    <definedName name="JWM" localSheetId="21" hidden="1">{#N/A,#N/A,TRUE,"Front";#N/A,#N/A,TRUE,"Simple Letter";#N/A,#N/A,TRUE,"Inside";#N/A,#N/A,TRUE,"Contents";#N/A,#N/A,TRUE,"Basis";#N/A,#N/A,TRUE,"Inclusions";#N/A,#N/A,TRUE,"Exclusions";#N/A,#N/A,TRUE,"Areas";#N/A,#N/A,TRUE,"Summary";#N/A,#N/A,TRUE,"Detail"}</definedName>
    <definedName name="JWM" localSheetId="22" hidden="1">{#N/A,#N/A,TRUE,"Front";#N/A,#N/A,TRUE,"Simple Letter";#N/A,#N/A,TRUE,"Inside";#N/A,#N/A,TRUE,"Contents";#N/A,#N/A,TRUE,"Basis";#N/A,#N/A,TRUE,"Inclusions";#N/A,#N/A,TRUE,"Exclusions";#N/A,#N/A,TRUE,"Areas";#N/A,#N/A,TRUE,"Summary";#N/A,#N/A,TRUE,"Detail"}</definedName>
    <definedName name="JWM" localSheetId="3" hidden="1">{#N/A,#N/A,TRUE,"Front";#N/A,#N/A,TRUE,"Simple Letter";#N/A,#N/A,TRUE,"Inside";#N/A,#N/A,TRUE,"Contents";#N/A,#N/A,TRUE,"Basis";#N/A,#N/A,TRUE,"Inclusions";#N/A,#N/A,TRUE,"Exclusions";#N/A,#N/A,TRUE,"Areas";#N/A,#N/A,TRUE,"Summary";#N/A,#N/A,TRUE,"Detail"}</definedName>
    <definedName name="JWM" localSheetId="12" hidden="1">{#N/A,#N/A,TRUE,"Front";#N/A,#N/A,TRUE,"Simple Letter";#N/A,#N/A,TRUE,"Inside";#N/A,#N/A,TRUE,"Contents";#N/A,#N/A,TRUE,"Basis";#N/A,#N/A,TRUE,"Inclusions";#N/A,#N/A,TRUE,"Exclusions";#N/A,#N/A,TRUE,"Areas";#N/A,#N/A,TRUE,"Summary";#N/A,#N/A,TRUE,"Detail"}</definedName>
    <definedName name="JWM" localSheetId="9" hidden="1">{#N/A,#N/A,TRUE,"Front";#N/A,#N/A,TRUE,"Simple Letter";#N/A,#N/A,TRUE,"Inside";#N/A,#N/A,TRUE,"Contents";#N/A,#N/A,TRUE,"Basis";#N/A,#N/A,TRUE,"Inclusions";#N/A,#N/A,TRUE,"Exclusions";#N/A,#N/A,TRUE,"Areas";#N/A,#N/A,TRUE,"Summary";#N/A,#N/A,TRUE,"Detail"}</definedName>
    <definedName name="JWM" localSheetId="6" hidden="1">{#N/A,#N/A,TRUE,"Front";#N/A,#N/A,TRUE,"Simple Letter";#N/A,#N/A,TRUE,"Inside";#N/A,#N/A,TRUE,"Contents";#N/A,#N/A,TRUE,"Basis";#N/A,#N/A,TRUE,"Inclusions";#N/A,#N/A,TRUE,"Exclusions";#N/A,#N/A,TRUE,"Areas";#N/A,#N/A,TRUE,"Summary";#N/A,#N/A,TRUE,"Detail"}</definedName>
    <definedName name="JWM" localSheetId="23" hidden="1">{#N/A,#N/A,TRUE,"Front";#N/A,#N/A,TRUE,"Simple Letter";#N/A,#N/A,TRUE,"Inside";#N/A,#N/A,TRUE,"Contents";#N/A,#N/A,TRUE,"Basis";#N/A,#N/A,TRUE,"Inclusions";#N/A,#N/A,TRUE,"Exclusions";#N/A,#N/A,TRUE,"Areas";#N/A,#N/A,TRUE,"Summary";#N/A,#N/A,TRUE,"Detail"}</definedName>
    <definedName name="JWM" localSheetId="24" hidden="1">{#N/A,#N/A,TRUE,"Front";#N/A,#N/A,TRUE,"Simple Letter";#N/A,#N/A,TRUE,"Inside";#N/A,#N/A,TRUE,"Contents";#N/A,#N/A,TRUE,"Basis";#N/A,#N/A,TRUE,"Inclusions";#N/A,#N/A,TRUE,"Exclusions";#N/A,#N/A,TRUE,"Areas";#N/A,#N/A,TRUE,"Summary";#N/A,#N/A,TRUE,"Detail"}</definedName>
    <definedName name="JWM" hidden="1">{#N/A,#N/A,TRUE,"Front";#N/A,#N/A,TRUE,"Simple Letter";#N/A,#N/A,TRUE,"Inside";#N/A,#N/A,TRUE,"Contents";#N/A,#N/A,TRUE,"Basis";#N/A,#N/A,TRUE,"Inclusions";#N/A,#N/A,TRUE,"Exclusions";#N/A,#N/A,TRUE,"Areas";#N/A,#N/A,TRUE,"Summary";#N/A,#N/A,TRUE,"Detail"}</definedName>
    <definedName name="K2_WBEVMODE" hidden="1">-1</definedName>
    <definedName name="kay" localSheetId="4" hidden="1">[11]sheet6!#REF!</definedName>
    <definedName name="kay" localSheetId="7" hidden="1">[11]sheet6!#REF!</definedName>
    <definedName name="kay" localSheetId="10" hidden="1">[11]sheet6!#REF!</definedName>
    <definedName name="kay" localSheetId="13" hidden="1">[11]sheet6!#REF!</definedName>
    <definedName name="kay" localSheetId="19" hidden="1">[11]sheet6!#REF!</definedName>
    <definedName name="kay" localSheetId="5" hidden="1">[11]sheet6!#REF!</definedName>
    <definedName name="kay" localSheetId="11" hidden="1">[11]sheet6!#REF!</definedName>
    <definedName name="kay" localSheetId="8" hidden="1">[11]sheet6!#REF!</definedName>
    <definedName name="kay" localSheetId="14" hidden="1">[11]sheet6!#REF!</definedName>
    <definedName name="kay" localSheetId="20" hidden="1">[11]sheet6!#REF!</definedName>
    <definedName name="kay" localSheetId="21" hidden="1">[11]sheet6!#REF!</definedName>
    <definedName name="kay" localSheetId="22" hidden="1">[11]sheet6!#REF!</definedName>
    <definedName name="kay" localSheetId="3" hidden="1">[11]sheet6!#REF!</definedName>
    <definedName name="kay" localSheetId="12" hidden="1">[11]sheet6!#REF!</definedName>
    <definedName name="kay" localSheetId="18" hidden="1">[11]sheet6!#REF!</definedName>
    <definedName name="kay" localSheetId="9" hidden="1">[11]sheet6!#REF!</definedName>
    <definedName name="kay" localSheetId="6" hidden="1">[11]sheet6!#REF!</definedName>
    <definedName name="kay" localSheetId="23" hidden="1">[11]sheet6!#REF!</definedName>
    <definedName name="kay" localSheetId="24" hidden="1">[11]sheet6!#REF!</definedName>
    <definedName name="kay" hidden="1">[11]sheet6!#REF!</definedName>
    <definedName name="keys" localSheetId="4" hidden="1">[6]sheet6!#REF!</definedName>
    <definedName name="keys" localSheetId="7" hidden="1">[6]sheet6!#REF!</definedName>
    <definedName name="keys" localSheetId="10" hidden="1">[6]sheet6!#REF!</definedName>
    <definedName name="keys" localSheetId="13" hidden="1">[6]sheet6!#REF!</definedName>
    <definedName name="keys" localSheetId="19" hidden="1">[6]sheet6!#REF!</definedName>
    <definedName name="keys" localSheetId="5" hidden="1">[6]sheet6!#REF!</definedName>
    <definedName name="keys" localSheetId="11" hidden="1">[6]sheet6!#REF!</definedName>
    <definedName name="keys" localSheetId="8" hidden="1">[6]sheet6!#REF!</definedName>
    <definedName name="keys" localSheetId="14" hidden="1">[6]sheet6!#REF!</definedName>
    <definedName name="keys" localSheetId="20" hidden="1">[6]sheet6!#REF!</definedName>
    <definedName name="keys" localSheetId="21" hidden="1">[6]sheet6!#REF!</definedName>
    <definedName name="keys" localSheetId="22" hidden="1">[6]sheet6!#REF!</definedName>
    <definedName name="keys" localSheetId="3" hidden="1">[6]sheet6!#REF!</definedName>
    <definedName name="keys" localSheetId="12" hidden="1">[6]sheet6!#REF!</definedName>
    <definedName name="keys" localSheetId="18" hidden="1">[6]sheet6!#REF!</definedName>
    <definedName name="keys" localSheetId="9" hidden="1">[6]sheet6!#REF!</definedName>
    <definedName name="keys" localSheetId="6" hidden="1">[6]sheet6!#REF!</definedName>
    <definedName name="keys" localSheetId="23" hidden="1">[6]sheet6!#REF!</definedName>
    <definedName name="keys" localSheetId="24" hidden="1">[6]sheet6!#REF!</definedName>
    <definedName name="keys" hidden="1">[6]sheet6!#REF!</definedName>
    <definedName name="kkkj" localSheetId="4" hidden="1">#REF!</definedName>
    <definedName name="kkkj" localSheetId="7" hidden="1">#REF!</definedName>
    <definedName name="kkkj" localSheetId="10" hidden="1">#REF!</definedName>
    <definedName name="kkkj" localSheetId="13" hidden="1">#REF!</definedName>
    <definedName name="kkkj" localSheetId="19" hidden="1">#REF!</definedName>
    <definedName name="kkkj" localSheetId="5" hidden="1">#REF!</definedName>
    <definedName name="kkkj" localSheetId="11" hidden="1">#REF!</definedName>
    <definedName name="kkkj" localSheetId="8" hidden="1">#REF!</definedName>
    <definedName name="kkkj" localSheetId="14" hidden="1">#REF!</definedName>
    <definedName name="kkkj" localSheetId="20" hidden="1">#REF!</definedName>
    <definedName name="kkkj" localSheetId="21" hidden="1">#REF!</definedName>
    <definedName name="kkkj" localSheetId="22" hidden="1">#REF!</definedName>
    <definedName name="kkkj" localSheetId="3" hidden="1">#REF!</definedName>
    <definedName name="kkkj" localSheetId="12" hidden="1">#REF!</definedName>
    <definedName name="kkkj" localSheetId="18" hidden="1">#REF!</definedName>
    <definedName name="kkkj" localSheetId="9" hidden="1">#REF!</definedName>
    <definedName name="kkkj" localSheetId="6" hidden="1">#REF!</definedName>
    <definedName name="kkkj" localSheetId="23" hidden="1">#REF!</definedName>
    <definedName name="kkkj" localSheetId="24" hidden="1">#REF!</definedName>
    <definedName name="kkkj" hidden="1">#REF!</definedName>
    <definedName name="klm.gtg02" localSheetId="4" hidden="1">{#N/A,#N/A,FALSE,"BS"}</definedName>
    <definedName name="klm.gtg02" localSheetId="7" hidden="1">{#N/A,#N/A,FALSE,"BS"}</definedName>
    <definedName name="klm.gtg02" localSheetId="10" hidden="1">{#N/A,#N/A,FALSE,"BS"}</definedName>
    <definedName name="klm.gtg02" localSheetId="13" hidden="1">{#N/A,#N/A,FALSE,"BS"}</definedName>
    <definedName name="klm.gtg02" localSheetId="5" hidden="1">{#N/A,#N/A,FALSE,"BS"}</definedName>
    <definedName name="klm.gtg02" localSheetId="11" hidden="1">{#N/A,#N/A,FALSE,"BS"}</definedName>
    <definedName name="klm.gtg02" localSheetId="8" hidden="1">{#N/A,#N/A,FALSE,"BS"}</definedName>
    <definedName name="klm.gtg02" localSheetId="14" hidden="1">{#N/A,#N/A,FALSE,"BS"}</definedName>
    <definedName name="klm.gtg02" localSheetId="21" hidden="1">{#N/A,#N/A,FALSE,"BS"}</definedName>
    <definedName name="klm.gtg02" localSheetId="22" hidden="1">{#N/A,#N/A,FALSE,"BS"}</definedName>
    <definedName name="klm.gtg02" localSheetId="3" hidden="1">{#N/A,#N/A,FALSE,"BS"}</definedName>
    <definedName name="klm.gtg02" localSheetId="12" hidden="1">{#N/A,#N/A,FALSE,"BS"}</definedName>
    <definedName name="klm.gtg02" localSheetId="9" hidden="1">{#N/A,#N/A,FALSE,"BS"}</definedName>
    <definedName name="klm.gtg02" localSheetId="6" hidden="1">{#N/A,#N/A,FALSE,"BS"}</definedName>
    <definedName name="klm.gtg02" localSheetId="23" hidden="1">{#N/A,#N/A,FALSE,"BS"}</definedName>
    <definedName name="klm.gtg02" localSheetId="24" hidden="1">{#N/A,#N/A,FALSE,"BS"}</definedName>
    <definedName name="klm.gtg02" hidden="1">{#N/A,#N/A,FALSE,"BS"}</definedName>
    <definedName name="kndv" localSheetId="4" hidden="1">{#N/A,#N/A,FALSE,"p&amp;l"}</definedName>
    <definedName name="kndv" localSheetId="7" hidden="1">{#N/A,#N/A,FALSE,"p&amp;l"}</definedName>
    <definedName name="kndv" localSheetId="10" hidden="1">{#N/A,#N/A,FALSE,"p&amp;l"}</definedName>
    <definedName name="kndv" localSheetId="13" hidden="1">{#N/A,#N/A,FALSE,"p&amp;l"}</definedName>
    <definedName name="kndv" localSheetId="5" hidden="1">{#N/A,#N/A,FALSE,"p&amp;l"}</definedName>
    <definedName name="kndv" localSheetId="11" hidden="1">{#N/A,#N/A,FALSE,"p&amp;l"}</definedName>
    <definedName name="kndv" localSheetId="8" hidden="1">{#N/A,#N/A,FALSE,"p&amp;l"}</definedName>
    <definedName name="kndv" localSheetId="14" hidden="1">{#N/A,#N/A,FALSE,"p&amp;l"}</definedName>
    <definedName name="kndv" localSheetId="21" hidden="1">{#N/A,#N/A,FALSE,"p&amp;l"}</definedName>
    <definedName name="kndv" localSheetId="22" hidden="1">{#N/A,#N/A,FALSE,"p&amp;l"}</definedName>
    <definedName name="kndv" localSheetId="3" hidden="1">{#N/A,#N/A,FALSE,"p&amp;l"}</definedName>
    <definedName name="kndv" localSheetId="12" hidden="1">{#N/A,#N/A,FALSE,"p&amp;l"}</definedName>
    <definedName name="kndv" localSheetId="9" hidden="1">{#N/A,#N/A,FALSE,"p&amp;l"}</definedName>
    <definedName name="kndv" localSheetId="6" hidden="1">{#N/A,#N/A,FALSE,"p&amp;l"}</definedName>
    <definedName name="kndv" localSheetId="23" hidden="1">{#N/A,#N/A,FALSE,"p&amp;l"}</definedName>
    <definedName name="kndv" localSheetId="24" hidden="1">{#N/A,#N/A,FALSE,"p&amp;l"}</definedName>
    <definedName name="kndv" hidden="1">{#N/A,#N/A,FALSE,"p&amp;l"}</definedName>
    <definedName name="kp" localSheetId="4" hidden="1">{#N/A,#N/A,TRUE,"Front";#N/A,#N/A,TRUE,"Simple Letter";#N/A,#N/A,TRUE,"Inside";#N/A,#N/A,TRUE,"Contents";#N/A,#N/A,TRUE,"Basis";#N/A,#N/A,TRUE,"Inclusions";#N/A,#N/A,TRUE,"Exclusions";#N/A,#N/A,TRUE,"Areas";#N/A,#N/A,TRUE,"Summary";#N/A,#N/A,TRUE,"Detail"}</definedName>
    <definedName name="kp" localSheetId="7" hidden="1">{#N/A,#N/A,TRUE,"Front";#N/A,#N/A,TRUE,"Simple Letter";#N/A,#N/A,TRUE,"Inside";#N/A,#N/A,TRUE,"Contents";#N/A,#N/A,TRUE,"Basis";#N/A,#N/A,TRUE,"Inclusions";#N/A,#N/A,TRUE,"Exclusions";#N/A,#N/A,TRUE,"Areas";#N/A,#N/A,TRUE,"Summary";#N/A,#N/A,TRUE,"Detail"}</definedName>
    <definedName name="kp" localSheetId="10" hidden="1">{#N/A,#N/A,TRUE,"Front";#N/A,#N/A,TRUE,"Simple Letter";#N/A,#N/A,TRUE,"Inside";#N/A,#N/A,TRUE,"Contents";#N/A,#N/A,TRUE,"Basis";#N/A,#N/A,TRUE,"Inclusions";#N/A,#N/A,TRUE,"Exclusions";#N/A,#N/A,TRUE,"Areas";#N/A,#N/A,TRUE,"Summary";#N/A,#N/A,TRUE,"Detail"}</definedName>
    <definedName name="kp" localSheetId="13" hidden="1">{#N/A,#N/A,TRUE,"Front";#N/A,#N/A,TRUE,"Simple Letter";#N/A,#N/A,TRUE,"Inside";#N/A,#N/A,TRUE,"Contents";#N/A,#N/A,TRUE,"Basis";#N/A,#N/A,TRUE,"Inclusions";#N/A,#N/A,TRUE,"Exclusions";#N/A,#N/A,TRUE,"Areas";#N/A,#N/A,TRUE,"Summary";#N/A,#N/A,TRUE,"Detail"}</definedName>
    <definedName name="kp" localSheetId="5" hidden="1">{#N/A,#N/A,TRUE,"Front";#N/A,#N/A,TRUE,"Simple Letter";#N/A,#N/A,TRUE,"Inside";#N/A,#N/A,TRUE,"Contents";#N/A,#N/A,TRUE,"Basis";#N/A,#N/A,TRUE,"Inclusions";#N/A,#N/A,TRUE,"Exclusions";#N/A,#N/A,TRUE,"Areas";#N/A,#N/A,TRUE,"Summary";#N/A,#N/A,TRUE,"Detail"}</definedName>
    <definedName name="kp" localSheetId="11" hidden="1">{#N/A,#N/A,TRUE,"Front";#N/A,#N/A,TRUE,"Simple Letter";#N/A,#N/A,TRUE,"Inside";#N/A,#N/A,TRUE,"Contents";#N/A,#N/A,TRUE,"Basis";#N/A,#N/A,TRUE,"Inclusions";#N/A,#N/A,TRUE,"Exclusions";#N/A,#N/A,TRUE,"Areas";#N/A,#N/A,TRUE,"Summary";#N/A,#N/A,TRUE,"Detail"}</definedName>
    <definedName name="kp" localSheetId="8" hidden="1">{#N/A,#N/A,TRUE,"Front";#N/A,#N/A,TRUE,"Simple Letter";#N/A,#N/A,TRUE,"Inside";#N/A,#N/A,TRUE,"Contents";#N/A,#N/A,TRUE,"Basis";#N/A,#N/A,TRUE,"Inclusions";#N/A,#N/A,TRUE,"Exclusions";#N/A,#N/A,TRUE,"Areas";#N/A,#N/A,TRUE,"Summary";#N/A,#N/A,TRUE,"Detail"}</definedName>
    <definedName name="kp" localSheetId="14" hidden="1">{#N/A,#N/A,TRUE,"Front";#N/A,#N/A,TRUE,"Simple Letter";#N/A,#N/A,TRUE,"Inside";#N/A,#N/A,TRUE,"Contents";#N/A,#N/A,TRUE,"Basis";#N/A,#N/A,TRUE,"Inclusions";#N/A,#N/A,TRUE,"Exclusions";#N/A,#N/A,TRUE,"Areas";#N/A,#N/A,TRUE,"Summary";#N/A,#N/A,TRUE,"Detail"}</definedName>
    <definedName name="kp" localSheetId="21" hidden="1">{#N/A,#N/A,TRUE,"Front";#N/A,#N/A,TRUE,"Simple Letter";#N/A,#N/A,TRUE,"Inside";#N/A,#N/A,TRUE,"Contents";#N/A,#N/A,TRUE,"Basis";#N/A,#N/A,TRUE,"Inclusions";#N/A,#N/A,TRUE,"Exclusions";#N/A,#N/A,TRUE,"Areas";#N/A,#N/A,TRUE,"Summary";#N/A,#N/A,TRUE,"Detail"}</definedName>
    <definedName name="kp" localSheetId="22" hidden="1">{#N/A,#N/A,TRUE,"Front";#N/A,#N/A,TRUE,"Simple Letter";#N/A,#N/A,TRUE,"Inside";#N/A,#N/A,TRUE,"Contents";#N/A,#N/A,TRUE,"Basis";#N/A,#N/A,TRUE,"Inclusions";#N/A,#N/A,TRUE,"Exclusions";#N/A,#N/A,TRUE,"Areas";#N/A,#N/A,TRUE,"Summary";#N/A,#N/A,TRUE,"Detail"}</definedName>
    <definedName name="kp" localSheetId="3" hidden="1">{#N/A,#N/A,TRUE,"Front";#N/A,#N/A,TRUE,"Simple Letter";#N/A,#N/A,TRUE,"Inside";#N/A,#N/A,TRUE,"Contents";#N/A,#N/A,TRUE,"Basis";#N/A,#N/A,TRUE,"Inclusions";#N/A,#N/A,TRUE,"Exclusions";#N/A,#N/A,TRUE,"Areas";#N/A,#N/A,TRUE,"Summary";#N/A,#N/A,TRUE,"Detail"}</definedName>
    <definedName name="kp" localSheetId="12" hidden="1">{#N/A,#N/A,TRUE,"Front";#N/A,#N/A,TRUE,"Simple Letter";#N/A,#N/A,TRUE,"Inside";#N/A,#N/A,TRUE,"Contents";#N/A,#N/A,TRUE,"Basis";#N/A,#N/A,TRUE,"Inclusions";#N/A,#N/A,TRUE,"Exclusions";#N/A,#N/A,TRUE,"Areas";#N/A,#N/A,TRUE,"Summary";#N/A,#N/A,TRUE,"Detail"}</definedName>
    <definedName name="kp" localSheetId="9" hidden="1">{#N/A,#N/A,TRUE,"Front";#N/A,#N/A,TRUE,"Simple Letter";#N/A,#N/A,TRUE,"Inside";#N/A,#N/A,TRUE,"Contents";#N/A,#N/A,TRUE,"Basis";#N/A,#N/A,TRUE,"Inclusions";#N/A,#N/A,TRUE,"Exclusions";#N/A,#N/A,TRUE,"Areas";#N/A,#N/A,TRUE,"Summary";#N/A,#N/A,TRUE,"Detail"}</definedName>
    <definedName name="kp" localSheetId="6" hidden="1">{#N/A,#N/A,TRUE,"Front";#N/A,#N/A,TRUE,"Simple Letter";#N/A,#N/A,TRUE,"Inside";#N/A,#N/A,TRUE,"Contents";#N/A,#N/A,TRUE,"Basis";#N/A,#N/A,TRUE,"Inclusions";#N/A,#N/A,TRUE,"Exclusions";#N/A,#N/A,TRUE,"Areas";#N/A,#N/A,TRUE,"Summary";#N/A,#N/A,TRUE,"Detail"}</definedName>
    <definedName name="kp" localSheetId="23" hidden="1">{#N/A,#N/A,TRUE,"Front";#N/A,#N/A,TRUE,"Simple Letter";#N/A,#N/A,TRUE,"Inside";#N/A,#N/A,TRUE,"Contents";#N/A,#N/A,TRUE,"Basis";#N/A,#N/A,TRUE,"Inclusions";#N/A,#N/A,TRUE,"Exclusions";#N/A,#N/A,TRUE,"Areas";#N/A,#N/A,TRUE,"Summary";#N/A,#N/A,TRUE,"Detail"}</definedName>
    <definedName name="kp" localSheetId="24" hidden="1">{#N/A,#N/A,TRUE,"Front";#N/A,#N/A,TRUE,"Simple Letter";#N/A,#N/A,TRUE,"Inside";#N/A,#N/A,TRUE,"Contents";#N/A,#N/A,TRUE,"Basis";#N/A,#N/A,TRUE,"Inclusions";#N/A,#N/A,TRUE,"Exclusions";#N/A,#N/A,TRUE,"Areas";#N/A,#N/A,TRUE,"Summary";#N/A,#N/A,TRUE,"Detail"}</definedName>
    <definedName name="kp" hidden="1">{#N/A,#N/A,TRUE,"Front";#N/A,#N/A,TRUE,"Simple Letter";#N/A,#N/A,TRUE,"Inside";#N/A,#N/A,TRUE,"Contents";#N/A,#N/A,TRUE,"Basis";#N/A,#N/A,TRUE,"Inclusions";#N/A,#N/A,TRUE,"Exclusions";#N/A,#N/A,TRUE,"Areas";#N/A,#N/A,TRUE,"Summary";#N/A,#N/A,TRUE,"Detail"}</definedName>
    <definedName name="ksdkdsk" localSheetId="4" hidden="1">#REF!</definedName>
    <definedName name="ksdkdsk" localSheetId="7" hidden="1">#REF!</definedName>
    <definedName name="ksdkdsk" localSheetId="10" hidden="1">#REF!</definedName>
    <definedName name="ksdkdsk" localSheetId="13" hidden="1">#REF!</definedName>
    <definedName name="ksdkdsk" localSheetId="19" hidden="1">#REF!</definedName>
    <definedName name="ksdkdsk" localSheetId="5" hidden="1">#REF!</definedName>
    <definedName name="ksdkdsk" localSheetId="11" hidden="1">#REF!</definedName>
    <definedName name="ksdkdsk" localSheetId="8" hidden="1">#REF!</definedName>
    <definedName name="ksdkdsk" localSheetId="14" hidden="1">#REF!</definedName>
    <definedName name="ksdkdsk" localSheetId="20" hidden="1">#REF!</definedName>
    <definedName name="ksdkdsk" localSheetId="21" hidden="1">#REF!</definedName>
    <definedName name="ksdkdsk" localSheetId="22" hidden="1">#REF!</definedName>
    <definedName name="ksdkdsk" localSheetId="3" hidden="1">#REF!</definedName>
    <definedName name="ksdkdsk" localSheetId="12" hidden="1">#REF!</definedName>
    <definedName name="ksdkdsk" localSheetId="18" hidden="1">#REF!</definedName>
    <definedName name="ksdkdsk" localSheetId="9" hidden="1">#REF!</definedName>
    <definedName name="ksdkdsk" localSheetId="6" hidden="1">#REF!</definedName>
    <definedName name="ksdkdsk" localSheetId="23" hidden="1">#REF!</definedName>
    <definedName name="ksdkdsk" localSheetId="24" hidden="1">#REF!</definedName>
    <definedName name="ksdkdsk" hidden="1">#REF!</definedName>
    <definedName name="kskk" localSheetId="4" hidden="1">{#N/A,#N/A,FALSE,"COVER.XLS";#N/A,#N/A,FALSE,"RACT1.XLS";#N/A,#N/A,FALSE,"RACT2.XLS";#N/A,#N/A,FALSE,"ECCMP";#N/A,#N/A,FALSE,"WELDER.XLS"}</definedName>
    <definedName name="kskk" localSheetId="7" hidden="1">{#N/A,#N/A,FALSE,"COVER.XLS";#N/A,#N/A,FALSE,"RACT1.XLS";#N/A,#N/A,FALSE,"RACT2.XLS";#N/A,#N/A,FALSE,"ECCMP";#N/A,#N/A,FALSE,"WELDER.XLS"}</definedName>
    <definedName name="kskk" localSheetId="10" hidden="1">{#N/A,#N/A,FALSE,"COVER.XLS";#N/A,#N/A,FALSE,"RACT1.XLS";#N/A,#N/A,FALSE,"RACT2.XLS";#N/A,#N/A,FALSE,"ECCMP";#N/A,#N/A,FALSE,"WELDER.XLS"}</definedName>
    <definedName name="kskk" localSheetId="13" hidden="1">{#N/A,#N/A,FALSE,"COVER.XLS";#N/A,#N/A,FALSE,"RACT1.XLS";#N/A,#N/A,FALSE,"RACT2.XLS";#N/A,#N/A,FALSE,"ECCMP";#N/A,#N/A,FALSE,"WELDER.XLS"}</definedName>
    <definedName name="kskk" localSheetId="5" hidden="1">{#N/A,#N/A,FALSE,"COVER.XLS";#N/A,#N/A,FALSE,"RACT1.XLS";#N/A,#N/A,FALSE,"RACT2.XLS";#N/A,#N/A,FALSE,"ECCMP";#N/A,#N/A,FALSE,"WELDER.XLS"}</definedName>
    <definedName name="kskk" localSheetId="11" hidden="1">{#N/A,#N/A,FALSE,"COVER.XLS";#N/A,#N/A,FALSE,"RACT1.XLS";#N/A,#N/A,FALSE,"RACT2.XLS";#N/A,#N/A,FALSE,"ECCMP";#N/A,#N/A,FALSE,"WELDER.XLS"}</definedName>
    <definedName name="kskk" localSheetId="8" hidden="1">{#N/A,#N/A,FALSE,"COVER.XLS";#N/A,#N/A,FALSE,"RACT1.XLS";#N/A,#N/A,FALSE,"RACT2.XLS";#N/A,#N/A,FALSE,"ECCMP";#N/A,#N/A,FALSE,"WELDER.XLS"}</definedName>
    <definedName name="kskk" localSheetId="14" hidden="1">{#N/A,#N/A,FALSE,"COVER.XLS";#N/A,#N/A,FALSE,"RACT1.XLS";#N/A,#N/A,FALSE,"RACT2.XLS";#N/A,#N/A,FALSE,"ECCMP";#N/A,#N/A,FALSE,"WELDER.XLS"}</definedName>
    <definedName name="kskk" localSheetId="21" hidden="1">{#N/A,#N/A,FALSE,"COVER.XLS";#N/A,#N/A,FALSE,"RACT1.XLS";#N/A,#N/A,FALSE,"RACT2.XLS";#N/A,#N/A,FALSE,"ECCMP";#N/A,#N/A,FALSE,"WELDER.XLS"}</definedName>
    <definedName name="kskk" localSheetId="22" hidden="1">{#N/A,#N/A,FALSE,"COVER.XLS";#N/A,#N/A,FALSE,"RACT1.XLS";#N/A,#N/A,FALSE,"RACT2.XLS";#N/A,#N/A,FALSE,"ECCMP";#N/A,#N/A,FALSE,"WELDER.XLS"}</definedName>
    <definedName name="kskk" localSheetId="3" hidden="1">{#N/A,#N/A,FALSE,"COVER.XLS";#N/A,#N/A,FALSE,"RACT1.XLS";#N/A,#N/A,FALSE,"RACT2.XLS";#N/A,#N/A,FALSE,"ECCMP";#N/A,#N/A,FALSE,"WELDER.XLS"}</definedName>
    <definedName name="kskk" localSheetId="12" hidden="1">{#N/A,#N/A,FALSE,"COVER.XLS";#N/A,#N/A,FALSE,"RACT1.XLS";#N/A,#N/A,FALSE,"RACT2.XLS";#N/A,#N/A,FALSE,"ECCMP";#N/A,#N/A,FALSE,"WELDER.XLS"}</definedName>
    <definedName name="kskk" localSheetId="9" hidden="1">{#N/A,#N/A,FALSE,"COVER.XLS";#N/A,#N/A,FALSE,"RACT1.XLS";#N/A,#N/A,FALSE,"RACT2.XLS";#N/A,#N/A,FALSE,"ECCMP";#N/A,#N/A,FALSE,"WELDER.XLS"}</definedName>
    <definedName name="kskk" localSheetId="6" hidden="1">{#N/A,#N/A,FALSE,"COVER.XLS";#N/A,#N/A,FALSE,"RACT1.XLS";#N/A,#N/A,FALSE,"RACT2.XLS";#N/A,#N/A,FALSE,"ECCMP";#N/A,#N/A,FALSE,"WELDER.XLS"}</definedName>
    <definedName name="kskk" localSheetId="23" hidden="1">{#N/A,#N/A,FALSE,"COVER.XLS";#N/A,#N/A,FALSE,"RACT1.XLS";#N/A,#N/A,FALSE,"RACT2.XLS";#N/A,#N/A,FALSE,"ECCMP";#N/A,#N/A,FALSE,"WELDER.XLS"}</definedName>
    <definedName name="kskk" localSheetId="24" hidden="1">{#N/A,#N/A,FALSE,"COVER.XLS";#N/A,#N/A,FALSE,"RACT1.XLS";#N/A,#N/A,FALSE,"RACT2.XLS";#N/A,#N/A,FALSE,"ECCMP";#N/A,#N/A,FALSE,"WELDER.XLS"}</definedName>
    <definedName name="kskk" hidden="1">{#N/A,#N/A,FALSE,"COVER.XLS";#N/A,#N/A,FALSE,"RACT1.XLS";#N/A,#N/A,FALSE,"RACT2.XLS";#N/A,#N/A,FALSE,"ECCMP";#N/A,#N/A,FALSE,"WELDER.XLS"}</definedName>
    <definedName name="kvs" localSheetId="4" hidden="1">{#N/A,#N/A,FALSE,"COVER1.XLS ";#N/A,#N/A,FALSE,"RACT1.XLS";#N/A,#N/A,FALSE,"RACT2.XLS";#N/A,#N/A,FALSE,"ECCMP";#N/A,#N/A,FALSE,"WELDER.XLS"}</definedName>
    <definedName name="kvs" localSheetId="7" hidden="1">{#N/A,#N/A,FALSE,"COVER1.XLS ";#N/A,#N/A,FALSE,"RACT1.XLS";#N/A,#N/A,FALSE,"RACT2.XLS";#N/A,#N/A,FALSE,"ECCMP";#N/A,#N/A,FALSE,"WELDER.XLS"}</definedName>
    <definedName name="kvs" localSheetId="10" hidden="1">{#N/A,#N/A,FALSE,"COVER1.XLS ";#N/A,#N/A,FALSE,"RACT1.XLS";#N/A,#N/A,FALSE,"RACT2.XLS";#N/A,#N/A,FALSE,"ECCMP";#N/A,#N/A,FALSE,"WELDER.XLS"}</definedName>
    <definedName name="kvs" localSheetId="13" hidden="1">{#N/A,#N/A,FALSE,"COVER1.XLS ";#N/A,#N/A,FALSE,"RACT1.XLS";#N/A,#N/A,FALSE,"RACT2.XLS";#N/A,#N/A,FALSE,"ECCMP";#N/A,#N/A,FALSE,"WELDER.XLS"}</definedName>
    <definedName name="kvs" localSheetId="5" hidden="1">{#N/A,#N/A,FALSE,"COVER1.XLS ";#N/A,#N/A,FALSE,"RACT1.XLS";#N/A,#N/A,FALSE,"RACT2.XLS";#N/A,#N/A,FALSE,"ECCMP";#N/A,#N/A,FALSE,"WELDER.XLS"}</definedName>
    <definedName name="kvs" localSheetId="11" hidden="1">{#N/A,#N/A,FALSE,"COVER1.XLS ";#N/A,#N/A,FALSE,"RACT1.XLS";#N/A,#N/A,FALSE,"RACT2.XLS";#N/A,#N/A,FALSE,"ECCMP";#N/A,#N/A,FALSE,"WELDER.XLS"}</definedName>
    <definedName name="kvs" localSheetId="8" hidden="1">{#N/A,#N/A,FALSE,"COVER1.XLS ";#N/A,#N/A,FALSE,"RACT1.XLS";#N/A,#N/A,FALSE,"RACT2.XLS";#N/A,#N/A,FALSE,"ECCMP";#N/A,#N/A,FALSE,"WELDER.XLS"}</definedName>
    <definedName name="kvs" localSheetId="14" hidden="1">{#N/A,#N/A,FALSE,"COVER1.XLS ";#N/A,#N/A,FALSE,"RACT1.XLS";#N/A,#N/A,FALSE,"RACT2.XLS";#N/A,#N/A,FALSE,"ECCMP";#N/A,#N/A,FALSE,"WELDER.XLS"}</definedName>
    <definedName name="kvs" localSheetId="21" hidden="1">{#N/A,#N/A,FALSE,"COVER1.XLS ";#N/A,#N/A,FALSE,"RACT1.XLS";#N/A,#N/A,FALSE,"RACT2.XLS";#N/A,#N/A,FALSE,"ECCMP";#N/A,#N/A,FALSE,"WELDER.XLS"}</definedName>
    <definedName name="kvs" localSheetId="22" hidden="1">{#N/A,#N/A,FALSE,"COVER1.XLS ";#N/A,#N/A,FALSE,"RACT1.XLS";#N/A,#N/A,FALSE,"RACT2.XLS";#N/A,#N/A,FALSE,"ECCMP";#N/A,#N/A,FALSE,"WELDER.XLS"}</definedName>
    <definedName name="kvs" localSheetId="3" hidden="1">{#N/A,#N/A,FALSE,"COVER1.XLS ";#N/A,#N/A,FALSE,"RACT1.XLS";#N/A,#N/A,FALSE,"RACT2.XLS";#N/A,#N/A,FALSE,"ECCMP";#N/A,#N/A,FALSE,"WELDER.XLS"}</definedName>
    <definedName name="kvs" localSheetId="12" hidden="1">{#N/A,#N/A,FALSE,"COVER1.XLS ";#N/A,#N/A,FALSE,"RACT1.XLS";#N/A,#N/A,FALSE,"RACT2.XLS";#N/A,#N/A,FALSE,"ECCMP";#N/A,#N/A,FALSE,"WELDER.XLS"}</definedName>
    <definedName name="kvs" localSheetId="9" hidden="1">{#N/A,#N/A,FALSE,"COVER1.XLS ";#N/A,#N/A,FALSE,"RACT1.XLS";#N/A,#N/A,FALSE,"RACT2.XLS";#N/A,#N/A,FALSE,"ECCMP";#N/A,#N/A,FALSE,"WELDER.XLS"}</definedName>
    <definedName name="kvs" localSheetId="6" hidden="1">{#N/A,#N/A,FALSE,"COVER1.XLS ";#N/A,#N/A,FALSE,"RACT1.XLS";#N/A,#N/A,FALSE,"RACT2.XLS";#N/A,#N/A,FALSE,"ECCMP";#N/A,#N/A,FALSE,"WELDER.XLS"}</definedName>
    <definedName name="kvs" localSheetId="23" hidden="1">{#N/A,#N/A,FALSE,"COVER1.XLS ";#N/A,#N/A,FALSE,"RACT1.XLS";#N/A,#N/A,FALSE,"RACT2.XLS";#N/A,#N/A,FALSE,"ECCMP";#N/A,#N/A,FALSE,"WELDER.XLS"}</definedName>
    <definedName name="kvs" localSheetId="24" hidden="1">{#N/A,#N/A,FALSE,"COVER1.XLS ";#N/A,#N/A,FALSE,"RACT1.XLS";#N/A,#N/A,FALSE,"RACT2.XLS";#N/A,#N/A,FALSE,"ECCMP";#N/A,#N/A,FALSE,"WELDER.XLS"}</definedName>
    <definedName name="kvs" hidden="1">{#N/A,#N/A,FALSE,"COVER1.XLS ";#N/A,#N/A,FALSE,"RACT1.XLS";#N/A,#N/A,FALSE,"RACT2.XLS";#N/A,#N/A,FALSE,"ECCMP";#N/A,#N/A,FALSE,"WELDER.XLS"}</definedName>
    <definedName name="la" localSheetId="4" hidden="1">{#N/A,#N/A,TRUE,"Front";#N/A,#N/A,TRUE,"Simple Letter";#N/A,#N/A,TRUE,"Inside";#N/A,#N/A,TRUE,"Contents";#N/A,#N/A,TRUE,"Basis";#N/A,#N/A,TRUE,"Inclusions";#N/A,#N/A,TRUE,"Exclusions";#N/A,#N/A,TRUE,"Areas";#N/A,#N/A,TRUE,"Summary";#N/A,#N/A,TRUE,"Detail"}</definedName>
    <definedName name="la" localSheetId="7" hidden="1">{#N/A,#N/A,TRUE,"Front";#N/A,#N/A,TRUE,"Simple Letter";#N/A,#N/A,TRUE,"Inside";#N/A,#N/A,TRUE,"Contents";#N/A,#N/A,TRUE,"Basis";#N/A,#N/A,TRUE,"Inclusions";#N/A,#N/A,TRUE,"Exclusions";#N/A,#N/A,TRUE,"Areas";#N/A,#N/A,TRUE,"Summary";#N/A,#N/A,TRUE,"Detail"}</definedName>
    <definedName name="la" localSheetId="10" hidden="1">{#N/A,#N/A,TRUE,"Front";#N/A,#N/A,TRUE,"Simple Letter";#N/A,#N/A,TRUE,"Inside";#N/A,#N/A,TRUE,"Contents";#N/A,#N/A,TRUE,"Basis";#N/A,#N/A,TRUE,"Inclusions";#N/A,#N/A,TRUE,"Exclusions";#N/A,#N/A,TRUE,"Areas";#N/A,#N/A,TRUE,"Summary";#N/A,#N/A,TRUE,"Detail"}</definedName>
    <definedName name="la" localSheetId="13" hidden="1">{#N/A,#N/A,TRUE,"Front";#N/A,#N/A,TRUE,"Simple Letter";#N/A,#N/A,TRUE,"Inside";#N/A,#N/A,TRUE,"Contents";#N/A,#N/A,TRUE,"Basis";#N/A,#N/A,TRUE,"Inclusions";#N/A,#N/A,TRUE,"Exclusions";#N/A,#N/A,TRUE,"Areas";#N/A,#N/A,TRUE,"Summary";#N/A,#N/A,TRUE,"Detail"}</definedName>
    <definedName name="la" localSheetId="5" hidden="1">{#N/A,#N/A,TRUE,"Front";#N/A,#N/A,TRUE,"Simple Letter";#N/A,#N/A,TRUE,"Inside";#N/A,#N/A,TRUE,"Contents";#N/A,#N/A,TRUE,"Basis";#N/A,#N/A,TRUE,"Inclusions";#N/A,#N/A,TRUE,"Exclusions";#N/A,#N/A,TRUE,"Areas";#N/A,#N/A,TRUE,"Summary";#N/A,#N/A,TRUE,"Detail"}</definedName>
    <definedName name="la" localSheetId="11" hidden="1">{#N/A,#N/A,TRUE,"Front";#N/A,#N/A,TRUE,"Simple Letter";#N/A,#N/A,TRUE,"Inside";#N/A,#N/A,TRUE,"Contents";#N/A,#N/A,TRUE,"Basis";#N/A,#N/A,TRUE,"Inclusions";#N/A,#N/A,TRUE,"Exclusions";#N/A,#N/A,TRUE,"Areas";#N/A,#N/A,TRUE,"Summary";#N/A,#N/A,TRUE,"Detail"}</definedName>
    <definedName name="la" localSheetId="8" hidden="1">{#N/A,#N/A,TRUE,"Front";#N/A,#N/A,TRUE,"Simple Letter";#N/A,#N/A,TRUE,"Inside";#N/A,#N/A,TRUE,"Contents";#N/A,#N/A,TRUE,"Basis";#N/A,#N/A,TRUE,"Inclusions";#N/A,#N/A,TRUE,"Exclusions";#N/A,#N/A,TRUE,"Areas";#N/A,#N/A,TRUE,"Summary";#N/A,#N/A,TRUE,"Detail"}</definedName>
    <definedName name="la" localSheetId="14" hidden="1">{#N/A,#N/A,TRUE,"Front";#N/A,#N/A,TRUE,"Simple Letter";#N/A,#N/A,TRUE,"Inside";#N/A,#N/A,TRUE,"Contents";#N/A,#N/A,TRUE,"Basis";#N/A,#N/A,TRUE,"Inclusions";#N/A,#N/A,TRUE,"Exclusions";#N/A,#N/A,TRUE,"Areas";#N/A,#N/A,TRUE,"Summary";#N/A,#N/A,TRUE,"Detail"}</definedName>
    <definedName name="la" localSheetId="21" hidden="1">{#N/A,#N/A,TRUE,"Front";#N/A,#N/A,TRUE,"Simple Letter";#N/A,#N/A,TRUE,"Inside";#N/A,#N/A,TRUE,"Contents";#N/A,#N/A,TRUE,"Basis";#N/A,#N/A,TRUE,"Inclusions";#N/A,#N/A,TRUE,"Exclusions";#N/A,#N/A,TRUE,"Areas";#N/A,#N/A,TRUE,"Summary";#N/A,#N/A,TRUE,"Detail"}</definedName>
    <definedName name="la" localSheetId="22" hidden="1">{#N/A,#N/A,TRUE,"Front";#N/A,#N/A,TRUE,"Simple Letter";#N/A,#N/A,TRUE,"Inside";#N/A,#N/A,TRUE,"Contents";#N/A,#N/A,TRUE,"Basis";#N/A,#N/A,TRUE,"Inclusions";#N/A,#N/A,TRUE,"Exclusions";#N/A,#N/A,TRUE,"Areas";#N/A,#N/A,TRUE,"Summary";#N/A,#N/A,TRUE,"Detail"}</definedName>
    <definedName name="la" localSheetId="3" hidden="1">{#N/A,#N/A,TRUE,"Front";#N/A,#N/A,TRUE,"Simple Letter";#N/A,#N/A,TRUE,"Inside";#N/A,#N/A,TRUE,"Contents";#N/A,#N/A,TRUE,"Basis";#N/A,#N/A,TRUE,"Inclusions";#N/A,#N/A,TRUE,"Exclusions";#N/A,#N/A,TRUE,"Areas";#N/A,#N/A,TRUE,"Summary";#N/A,#N/A,TRUE,"Detail"}</definedName>
    <definedName name="la" localSheetId="12" hidden="1">{#N/A,#N/A,TRUE,"Front";#N/A,#N/A,TRUE,"Simple Letter";#N/A,#N/A,TRUE,"Inside";#N/A,#N/A,TRUE,"Contents";#N/A,#N/A,TRUE,"Basis";#N/A,#N/A,TRUE,"Inclusions";#N/A,#N/A,TRUE,"Exclusions";#N/A,#N/A,TRUE,"Areas";#N/A,#N/A,TRUE,"Summary";#N/A,#N/A,TRUE,"Detail"}</definedName>
    <definedName name="la" localSheetId="9" hidden="1">{#N/A,#N/A,TRUE,"Front";#N/A,#N/A,TRUE,"Simple Letter";#N/A,#N/A,TRUE,"Inside";#N/A,#N/A,TRUE,"Contents";#N/A,#N/A,TRUE,"Basis";#N/A,#N/A,TRUE,"Inclusions";#N/A,#N/A,TRUE,"Exclusions";#N/A,#N/A,TRUE,"Areas";#N/A,#N/A,TRUE,"Summary";#N/A,#N/A,TRUE,"Detail"}</definedName>
    <definedName name="la" localSheetId="6" hidden="1">{#N/A,#N/A,TRUE,"Front";#N/A,#N/A,TRUE,"Simple Letter";#N/A,#N/A,TRUE,"Inside";#N/A,#N/A,TRUE,"Contents";#N/A,#N/A,TRUE,"Basis";#N/A,#N/A,TRUE,"Inclusions";#N/A,#N/A,TRUE,"Exclusions";#N/A,#N/A,TRUE,"Areas";#N/A,#N/A,TRUE,"Summary";#N/A,#N/A,TRUE,"Detail"}</definedName>
    <definedName name="la" localSheetId="23" hidden="1">{#N/A,#N/A,TRUE,"Front";#N/A,#N/A,TRUE,"Simple Letter";#N/A,#N/A,TRUE,"Inside";#N/A,#N/A,TRUE,"Contents";#N/A,#N/A,TRUE,"Basis";#N/A,#N/A,TRUE,"Inclusions";#N/A,#N/A,TRUE,"Exclusions";#N/A,#N/A,TRUE,"Areas";#N/A,#N/A,TRUE,"Summary";#N/A,#N/A,TRUE,"Detail"}</definedName>
    <definedName name="la" localSheetId="24" hidden="1">{#N/A,#N/A,TRUE,"Front";#N/A,#N/A,TRUE,"Simple Letter";#N/A,#N/A,TRUE,"Inside";#N/A,#N/A,TRUE,"Contents";#N/A,#N/A,TRUE,"Basis";#N/A,#N/A,TRUE,"Inclusions";#N/A,#N/A,TRUE,"Exclusions";#N/A,#N/A,TRUE,"Areas";#N/A,#N/A,TRUE,"Summary";#N/A,#N/A,TRUE,"Detail"}</definedName>
    <definedName name="la" hidden="1">{#N/A,#N/A,TRUE,"Front";#N/A,#N/A,TRUE,"Simple Letter";#N/A,#N/A,TRUE,"Inside";#N/A,#N/A,TRUE,"Contents";#N/A,#N/A,TRUE,"Basis";#N/A,#N/A,TRUE,"Inclusions";#N/A,#N/A,TRUE,"Exclusions";#N/A,#N/A,TRUE,"Areas";#N/A,#N/A,TRUE,"Summary";#N/A,#N/A,TRUE,"Detail"}</definedName>
    <definedName name="LALA" localSheetId="4" hidden="1">{#N/A,#N/A,TRUE,"Front";#N/A,#N/A,TRUE,"Simple Letter";#N/A,#N/A,TRUE,"Inside";#N/A,#N/A,TRUE,"Contents";#N/A,#N/A,TRUE,"Basis";#N/A,#N/A,TRUE,"Inclusions";#N/A,#N/A,TRUE,"Exclusions";#N/A,#N/A,TRUE,"Areas";#N/A,#N/A,TRUE,"Summary";#N/A,#N/A,TRUE,"Detail"}</definedName>
    <definedName name="LALA" localSheetId="7" hidden="1">{#N/A,#N/A,TRUE,"Front";#N/A,#N/A,TRUE,"Simple Letter";#N/A,#N/A,TRUE,"Inside";#N/A,#N/A,TRUE,"Contents";#N/A,#N/A,TRUE,"Basis";#N/A,#N/A,TRUE,"Inclusions";#N/A,#N/A,TRUE,"Exclusions";#N/A,#N/A,TRUE,"Areas";#N/A,#N/A,TRUE,"Summary";#N/A,#N/A,TRUE,"Detail"}</definedName>
    <definedName name="LALA" localSheetId="10" hidden="1">{#N/A,#N/A,TRUE,"Front";#N/A,#N/A,TRUE,"Simple Letter";#N/A,#N/A,TRUE,"Inside";#N/A,#N/A,TRUE,"Contents";#N/A,#N/A,TRUE,"Basis";#N/A,#N/A,TRUE,"Inclusions";#N/A,#N/A,TRUE,"Exclusions";#N/A,#N/A,TRUE,"Areas";#N/A,#N/A,TRUE,"Summary";#N/A,#N/A,TRUE,"Detail"}</definedName>
    <definedName name="LALA" localSheetId="13" hidden="1">{#N/A,#N/A,TRUE,"Front";#N/A,#N/A,TRUE,"Simple Letter";#N/A,#N/A,TRUE,"Inside";#N/A,#N/A,TRUE,"Contents";#N/A,#N/A,TRUE,"Basis";#N/A,#N/A,TRUE,"Inclusions";#N/A,#N/A,TRUE,"Exclusions";#N/A,#N/A,TRUE,"Areas";#N/A,#N/A,TRUE,"Summary";#N/A,#N/A,TRUE,"Detail"}</definedName>
    <definedName name="LALA" localSheetId="5" hidden="1">{#N/A,#N/A,TRUE,"Front";#N/A,#N/A,TRUE,"Simple Letter";#N/A,#N/A,TRUE,"Inside";#N/A,#N/A,TRUE,"Contents";#N/A,#N/A,TRUE,"Basis";#N/A,#N/A,TRUE,"Inclusions";#N/A,#N/A,TRUE,"Exclusions";#N/A,#N/A,TRUE,"Areas";#N/A,#N/A,TRUE,"Summary";#N/A,#N/A,TRUE,"Detail"}</definedName>
    <definedName name="LALA" localSheetId="11" hidden="1">{#N/A,#N/A,TRUE,"Front";#N/A,#N/A,TRUE,"Simple Letter";#N/A,#N/A,TRUE,"Inside";#N/A,#N/A,TRUE,"Contents";#N/A,#N/A,TRUE,"Basis";#N/A,#N/A,TRUE,"Inclusions";#N/A,#N/A,TRUE,"Exclusions";#N/A,#N/A,TRUE,"Areas";#N/A,#N/A,TRUE,"Summary";#N/A,#N/A,TRUE,"Detail"}</definedName>
    <definedName name="LALA" localSheetId="8" hidden="1">{#N/A,#N/A,TRUE,"Front";#N/A,#N/A,TRUE,"Simple Letter";#N/A,#N/A,TRUE,"Inside";#N/A,#N/A,TRUE,"Contents";#N/A,#N/A,TRUE,"Basis";#N/A,#N/A,TRUE,"Inclusions";#N/A,#N/A,TRUE,"Exclusions";#N/A,#N/A,TRUE,"Areas";#N/A,#N/A,TRUE,"Summary";#N/A,#N/A,TRUE,"Detail"}</definedName>
    <definedName name="LALA" localSheetId="14" hidden="1">{#N/A,#N/A,TRUE,"Front";#N/A,#N/A,TRUE,"Simple Letter";#N/A,#N/A,TRUE,"Inside";#N/A,#N/A,TRUE,"Contents";#N/A,#N/A,TRUE,"Basis";#N/A,#N/A,TRUE,"Inclusions";#N/A,#N/A,TRUE,"Exclusions";#N/A,#N/A,TRUE,"Areas";#N/A,#N/A,TRUE,"Summary";#N/A,#N/A,TRUE,"Detail"}</definedName>
    <definedName name="LALA" localSheetId="21" hidden="1">{#N/A,#N/A,TRUE,"Front";#N/A,#N/A,TRUE,"Simple Letter";#N/A,#N/A,TRUE,"Inside";#N/A,#N/A,TRUE,"Contents";#N/A,#N/A,TRUE,"Basis";#N/A,#N/A,TRUE,"Inclusions";#N/A,#N/A,TRUE,"Exclusions";#N/A,#N/A,TRUE,"Areas";#N/A,#N/A,TRUE,"Summary";#N/A,#N/A,TRUE,"Detail"}</definedName>
    <definedName name="LALA" localSheetId="22" hidden="1">{#N/A,#N/A,TRUE,"Front";#N/A,#N/A,TRUE,"Simple Letter";#N/A,#N/A,TRUE,"Inside";#N/A,#N/A,TRUE,"Contents";#N/A,#N/A,TRUE,"Basis";#N/A,#N/A,TRUE,"Inclusions";#N/A,#N/A,TRUE,"Exclusions";#N/A,#N/A,TRUE,"Areas";#N/A,#N/A,TRUE,"Summary";#N/A,#N/A,TRUE,"Detail"}</definedName>
    <definedName name="LALA" localSheetId="3" hidden="1">{#N/A,#N/A,TRUE,"Front";#N/A,#N/A,TRUE,"Simple Letter";#N/A,#N/A,TRUE,"Inside";#N/A,#N/A,TRUE,"Contents";#N/A,#N/A,TRUE,"Basis";#N/A,#N/A,TRUE,"Inclusions";#N/A,#N/A,TRUE,"Exclusions";#N/A,#N/A,TRUE,"Areas";#N/A,#N/A,TRUE,"Summary";#N/A,#N/A,TRUE,"Detail"}</definedName>
    <definedName name="LALA" localSheetId="12" hidden="1">{#N/A,#N/A,TRUE,"Front";#N/A,#N/A,TRUE,"Simple Letter";#N/A,#N/A,TRUE,"Inside";#N/A,#N/A,TRUE,"Contents";#N/A,#N/A,TRUE,"Basis";#N/A,#N/A,TRUE,"Inclusions";#N/A,#N/A,TRUE,"Exclusions";#N/A,#N/A,TRUE,"Areas";#N/A,#N/A,TRUE,"Summary";#N/A,#N/A,TRUE,"Detail"}</definedName>
    <definedName name="LALA" localSheetId="9" hidden="1">{#N/A,#N/A,TRUE,"Front";#N/A,#N/A,TRUE,"Simple Letter";#N/A,#N/A,TRUE,"Inside";#N/A,#N/A,TRUE,"Contents";#N/A,#N/A,TRUE,"Basis";#N/A,#N/A,TRUE,"Inclusions";#N/A,#N/A,TRUE,"Exclusions";#N/A,#N/A,TRUE,"Areas";#N/A,#N/A,TRUE,"Summary";#N/A,#N/A,TRUE,"Detail"}</definedName>
    <definedName name="LALA" localSheetId="6" hidden="1">{#N/A,#N/A,TRUE,"Front";#N/A,#N/A,TRUE,"Simple Letter";#N/A,#N/A,TRUE,"Inside";#N/A,#N/A,TRUE,"Contents";#N/A,#N/A,TRUE,"Basis";#N/A,#N/A,TRUE,"Inclusions";#N/A,#N/A,TRUE,"Exclusions";#N/A,#N/A,TRUE,"Areas";#N/A,#N/A,TRUE,"Summary";#N/A,#N/A,TRUE,"Detail"}</definedName>
    <definedName name="LALA" localSheetId="23" hidden="1">{#N/A,#N/A,TRUE,"Front";#N/A,#N/A,TRUE,"Simple Letter";#N/A,#N/A,TRUE,"Inside";#N/A,#N/A,TRUE,"Contents";#N/A,#N/A,TRUE,"Basis";#N/A,#N/A,TRUE,"Inclusions";#N/A,#N/A,TRUE,"Exclusions";#N/A,#N/A,TRUE,"Areas";#N/A,#N/A,TRUE,"Summary";#N/A,#N/A,TRUE,"Detail"}</definedName>
    <definedName name="LALA" localSheetId="24" hidden="1">{#N/A,#N/A,TRUE,"Front";#N/A,#N/A,TRUE,"Simple Letter";#N/A,#N/A,TRUE,"Inside";#N/A,#N/A,TRUE,"Contents";#N/A,#N/A,TRUE,"Basis";#N/A,#N/A,TRUE,"Inclusions";#N/A,#N/A,TRUE,"Exclusions";#N/A,#N/A,TRUE,"Areas";#N/A,#N/A,TRUE,"Summary";#N/A,#N/A,TRUE,"Detail"}</definedName>
    <definedName name="LALA" hidden="1">{#N/A,#N/A,TRUE,"Front";#N/A,#N/A,TRUE,"Simple Letter";#N/A,#N/A,TRUE,"Inside";#N/A,#N/A,TRUE,"Contents";#N/A,#N/A,TRUE,"Basis";#N/A,#N/A,TRUE,"Inclusions";#N/A,#N/A,TRUE,"Exclusions";#N/A,#N/A,TRUE,"Areas";#N/A,#N/A,TRUE,"Summary";#N/A,#N/A,TRUE,"Detail"}</definedName>
    <definedName name="limcount" hidden="1">1</definedName>
    <definedName name="liner" localSheetId="4" hidden="1">{#N/A,#N/A,TRUE,"Front";#N/A,#N/A,TRUE,"Simple Letter";#N/A,#N/A,TRUE,"Inside";#N/A,#N/A,TRUE,"Contents";#N/A,#N/A,TRUE,"Basis";#N/A,#N/A,TRUE,"Inclusions";#N/A,#N/A,TRUE,"Exclusions";#N/A,#N/A,TRUE,"Areas";#N/A,#N/A,TRUE,"Summary";#N/A,#N/A,TRUE,"Detail"}</definedName>
    <definedName name="liner" localSheetId="7" hidden="1">{#N/A,#N/A,TRUE,"Front";#N/A,#N/A,TRUE,"Simple Letter";#N/A,#N/A,TRUE,"Inside";#N/A,#N/A,TRUE,"Contents";#N/A,#N/A,TRUE,"Basis";#N/A,#N/A,TRUE,"Inclusions";#N/A,#N/A,TRUE,"Exclusions";#N/A,#N/A,TRUE,"Areas";#N/A,#N/A,TRUE,"Summary";#N/A,#N/A,TRUE,"Detail"}</definedName>
    <definedName name="liner" localSheetId="10" hidden="1">{#N/A,#N/A,TRUE,"Front";#N/A,#N/A,TRUE,"Simple Letter";#N/A,#N/A,TRUE,"Inside";#N/A,#N/A,TRUE,"Contents";#N/A,#N/A,TRUE,"Basis";#N/A,#N/A,TRUE,"Inclusions";#N/A,#N/A,TRUE,"Exclusions";#N/A,#N/A,TRUE,"Areas";#N/A,#N/A,TRUE,"Summary";#N/A,#N/A,TRUE,"Detail"}</definedName>
    <definedName name="liner" localSheetId="13" hidden="1">{#N/A,#N/A,TRUE,"Front";#N/A,#N/A,TRUE,"Simple Letter";#N/A,#N/A,TRUE,"Inside";#N/A,#N/A,TRUE,"Contents";#N/A,#N/A,TRUE,"Basis";#N/A,#N/A,TRUE,"Inclusions";#N/A,#N/A,TRUE,"Exclusions";#N/A,#N/A,TRUE,"Areas";#N/A,#N/A,TRUE,"Summary";#N/A,#N/A,TRUE,"Detail"}</definedName>
    <definedName name="liner" localSheetId="5" hidden="1">{#N/A,#N/A,TRUE,"Front";#N/A,#N/A,TRUE,"Simple Letter";#N/A,#N/A,TRUE,"Inside";#N/A,#N/A,TRUE,"Contents";#N/A,#N/A,TRUE,"Basis";#N/A,#N/A,TRUE,"Inclusions";#N/A,#N/A,TRUE,"Exclusions";#N/A,#N/A,TRUE,"Areas";#N/A,#N/A,TRUE,"Summary";#N/A,#N/A,TRUE,"Detail"}</definedName>
    <definedName name="liner" localSheetId="11" hidden="1">{#N/A,#N/A,TRUE,"Front";#N/A,#N/A,TRUE,"Simple Letter";#N/A,#N/A,TRUE,"Inside";#N/A,#N/A,TRUE,"Contents";#N/A,#N/A,TRUE,"Basis";#N/A,#N/A,TRUE,"Inclusions";#N/A,#N/A,TRUE,"Exclusions";#N/A,#N/A,TRUE,"Areas";#N/A,#N/A,TRUE,"Summary";#N/A,#N/A,TRUE,"Detail"}</definedName>
    <definedName name="liner" localSheetId="8" hidden="1">{#N/A,#N/A,TRUE,"Front";#N/A,#N/A,TRUE,"Simple Letter";#N/A,#N/A,TRUE,"Inside";#N/A,#N/A,TRUE,"Contents";#N/A,#N/A,TRUE,"Basis";#N/A,#N/A,TRUE,"Inclusions";#N/A,#N/A,TRUE,"Exclusions";#N/A,#N/A,TRUE,"Areas";#N/A,#N/A,TRUE,"Summary";#N/A,#N/A,TRUE,"Detail"}</definedName>
    <definedName name="liner" localSheetId="14" hidden="1">{#N/A,#N/A,TRUE,"Front";#N/A,#N/A,TRUE,"Simple Letter";#N/A,#N/A,TRUE,"Inside";#N/A,#N/A,TRUE,"Contents";#N/A,#N/A,TRUE,"Basis";#N/A,#N/A,TRUE,"Inclusions";#N/A,#N/A,TRUE,"Exclusions";#N/A,#N/A,TRUE,"Areas";#N/A,#N/A,TRUE,"Summary";#N/A,#N/A,TRUE,"Detail"}</definedName>
    <definedName name="liner" localSheetId="21" hidden="1">{#N/A,#N/A,TRUE,"Front";#N/A,#N/A,TRUE,"Simple Letter";#N/A,#N/A,TRUE,"Inside";#N/A,#N/A,TRUE,"Contents";#N/A,#N/A,TRUE,"Basis";#N/A,#N/A,TRUE,"Inclusions";#N/A,#N/A,TRUE,"Exclusions";#N/A,#N/A,TRUE,"Areas";#N/A,#N/A,TRUE,"Summary";#N/A,#N/A,TRUE,"Detail"}</definedName>
    <definedName name="liner" localSheetId="22" hidden="1">{#N/A,#N/A,TRUE,"Front";#N/A,#N/A,TRUE,"Simple Letter";#N/A,#N/A,TRUE,"Inside";#N/A,#N/A,TRUE,"Contents";#N/A,#N/A,TRUE,"Basis";#N/A,#N/A,TRUE,"Inclusions";#N/A,#N/A,TRUE,"Exclusions";#N/A,#N/A,TRUE,"Areas";#N/A,#N/A,TRUE,"Summary";#N/A,#N/A,TRUE,"Detail"}</definedName>
    <definedName name="liner" localSheetId="3" hidden="1">{#N/A,#N/A,TRUE,"Front";#N/A,#N/A,TRUE,"Simple Letter";#N/A,#N/A,TRUE,"Inside";#N/A,#N/A,TRUE,"Contents";#N/A,#N/A,TRUE,"Basis";#N/A,#N/A,TRUE,"Inclusions";#N/A,#N/A,TRUE,"Exclusions";#N/A,#N/A,TRUE,"Areas";#N/A,#N/A,TRUE,"Summary";#N/A,#N/A,TRUE,"Detail"}</definedName>
    <definedName name="liner" localSheetId="12" hidden="1">{#N/A,#N/A,TRUE,"Front";#N/A,#N/A,TRUE,"Simple Letter";#N/A,#N/A,TRUE,"Inside";#N/A,#N/A,TRUE,"Contents";#N/A,#N/A,TRUE,"Basis";#N/A,#N/A,TRUE,"Inclusions";#N/A,#N/A,TRUE,"Exclusions";#N/A,#N/A,TRUE,"Areas";#N/A,#N/A,TRUE,"Summary";#N/A,#N/A,TRUE,"Detail"}</definedName>
    <definedName name="liner" localSheetId="9" hidden="1">{#N/A,#N/A,TRUE,"Front";#N/A,#N/A,TRUE,"Simple Letter";#N/A,#N/A,TRUE,"Inside";#N/A,#N/A,TRUE,"Contents";#N/A,#N/A,TRUE,"Basis";#N/A,#N/A,TRUE,"Inclusions";#N/A,#N/A,TRUE,"Exclusions";#N/A,#N/A,TRUE,"Areas";#N/A,#N/A,TRUE,"Summary";#N/A,#N/A,TRUE,"Detail"}</definedName>
    <definedName name="liner" localSheetId="6" hidden="1">{#N/A,#N/A,TRUE,"Front";#N/A,#N/A,TRUE,"Simple Letter";#N/A,#N/A,TRUE,"Inside";#N/A,#N/A,TRUE,"Contents";#N/A,#N/A,TRUE,"Basis";#N/A,#N/A,TRUE,"Inclusions";#N/A,#N/A,TRUE,"Exclusions";#N/A,#N/A,TRUE,"Areas";#N/A,#N/A,TRUE,"Summary";#N/A,#N/A,TRUE,"Detail"}</definedName>
    <definedName name="liner" localSheetId="23" hidden="1">{#N/A,#N/A,TRUE,"Front";#N/A,#N/A,TRUE,"Simple Letter";#N/A,#N/A,TRUE,"Inside";#N/A,#N/A,TRUE,"Contents";#N/A,#N/A,TRUE,"Basis";#N/A,#N/A,TRUE,"Inclusions";#N/A,#N/A,TRUE,"Exclusions";#N/A,#N/A,TRUE,"Areas";#N/A,#N/A,TRUE,"Summary";#N/A,#N/A,TRUE,"Detail"}</definedName>
    <definedName name="liner" localSheetId="24" hidden="1">{#N/A,#N/A,TRUE,"Front";#N/A,#N/A,TRUE,"Simple Letter";#N/A,#N/A,TRUE,"Inside";#N/A,#N/A,TRUE,"Contents";#N/A,#N/A,TRUE,"Basis";#N/A,#N/A,TRUE,"Inclusions";#N/A,#N/A,TRUE,"Exclusions";#N/A,#N/A,TRUE,"Areas";#N/A,#N/A,TRUE,"Summary";#N/A,#N/A,TRUE,"Detail"}</definedName>
    <definedName name="liner" hidden="1">{#N/A,#N/A,TRUE,"Front";#N/A,#N/A,TRUE,"Simple Letter";#N/A,#N/A,TRUE,"Inside";#N/A,#N/A,TRUE,"Contents";#N/A,#N/A,TRUE,"Basis";#N/A,#N/A,TRUE,"Inclusions";#N/A,#N/A,TRUE,"Exclusions";#N/A,#N/A,TRUE,"Areas";#N/A,#N/A,TRUE,"Summary";#N/A,#N/A,TRUE,"Detail"}</definedName>
    <definedName name="lk" localSheetId="4"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7"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10"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1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5"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1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8"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14"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2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2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1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9"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6"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23"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localSheetId="24"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ALALLA" localSheetId="4" hidden="1">{#N/A,#N/A,TRUE,"Front";#N/A,#N/A,TRUE,"Simple Letter";#N/A,#N/A,TRUE,"Inside";#N/A,#N/A,TRUE,"Contents";#N/A,#N/A,TRUE,"Basis";#N/A,#N/A,TRUE,"Inclusions";#N/A,#N/A,TRUE,"Exclusions";#N/A,#N/A,TRUE,"Areas";#N/A,#N/A,TRUE,"Summary";#N/A,#N/A,TRUE,"Detail"}</definedName>
    <definedName name="LLALALLA" localSheetId="7" hidden="1">{#N/A,#N/A,TRUE,"Front";#N/A,#N/A,TRUE,"Simple Letter";#N/A,#N/A,TRUE,"Inside";#N/A,#N/A,TRUE,"Contents";#N/A,#N/A,TRUE,"Basis";#N/A,#N/A,TRUE,"Inclusions";#N/A,#N/A,TRUE,"Exclusions";#N/A,#N/A,TRUE,"Areas";#N/A,#N/A,TRUE,"Summary";#N/A,#N/A,TRUE,"Detail"}</definedName>
    <definedName name="LLALALLA" localSheetId="10" hidden="1">{#N/A,#N/A,TRUE,"Front";#N/A,#N/A,TRUE,"Simple Letter";#N/A,#N/A,TRUE,"Inside";#N/A,#N/A,TRUE,"Contents";#N/A,#N/A,TRUE,"Basis";#N/A,#N/A,TRUE,"Inclusions";#N/A,#N/A,TRUE,"Exclusions";#N/A,#N/A,TRUE,"Areas";#N/A,#N/A,TRUE,"Summary";#N/A,#N/A,TRUE,"Detail"}</definedName>
    <definedName name="LLALALLA" localSheetId="13" hidden="1">{#N/A,#N/A,TRUE,"Front";#N/A,#N/A,TRUE,"Simple Letter";#N/A,#N/A,TRUE,"Inside";#N/A,#N/A,TRUE,"Contents";#N/A,#N/A,TRUE,"Basis";#N/A,#N/A,TRUE,"Inclusions";#N/A,#N/A,TRUE,"Exclusions";#N/A,#N/A,TRUE,"Areas";#N/A,#N/A,TRUE,"Summary";#N/A,#N/A,TRUE,"Detail"}</definedName>
    <definedName name="LLALALLA" localSheetId="5" hidden="1">{#N/A,#N/A,TRUE,"Front";#N/A,#N/A,TRUE,"Simple Letter";#N/A,#N/A,TRUE,"Inside";#N/A,#N/A,TRUE,"Contents";#N/A,#N/A,TRUE,"Basis";#N/A,#N/A,TRUE,"Inclusions";#N/A,#N/A,TRUE,"Exclusions";#N/A,#N/A,TRUE,"Areas";#N/A,#N/A,TRUE,"Summary";#N/A,#N/A,TRUE,"Detail"}</definedName>
    <definedName name="LLALALLA" localSheetId="11" hidden="1">{#N/A,#N/A,TRUE,"Front";#N/A,#N/A,TRUE,"Simple Letter";#N/A,#N/A,TRUE,"Inside";#N/A,#N/A,TRUE,"Contents";#N/A,#N/A,TRUE,"Basis";#N/A,#N/A,TRUE,"Inclusions";#N/A,#N/A,TRUE,"Exclusions";#N/A,#N/A,TRUE,"Areas";#N/A,#N/A,TRUE,"Summary";#N/A,#N/A,TRUE,"Detail"}</definedName>
    <definedName name="LLALALLA" localSheetId="8" hidden="1">{#N/A,#N/A,TRUE,"Front";#N/A,#N/A,TRUE,"Simple Letter";#N/A,#N/A,TRUE,"Inside";#N/A,#N/A,TRUE,"Contents";#N/A,#N/A,TRUE,"Basis";#N/A,#N/A,TRUE,"Inclusions";#N/A,#N/A,TRUE,"Exclusions";#N/A,#N/A,TRUE,"Areas";#N/A,#N/A,TRUE,"Summary";#N/A,#N/A,TRUE,"Detail"}</definedName>
    <definedName name="LLALALLA" localSheetId="14" hidden="1">{#N/A,#N/A,TRUE,"Front";#N/A,#N/A,TRUE,"Simple Letter";#N/A,#N/A,TRUE,"Inside";#N/A,#N/A,TRUE,"Contents";#N/A,#N/A,TRUE,"Basis";#N/A,#N/A,TRUE,"Inclusions";#N/A,#N/A,TRUE,"Exclusions";#N/A,#N/A,TRUE,"Areas";#N/A,#N/A,TRUE,"Summary";#N/A,#N/A,TRUE,"Detail"}</definedName>
    <definedName name="LLALALLA" localSheetId="21" hidden="1">{#N/A,#N/A,TRUE,"Front";#N/A,#N/A,TRUE,"Simple Letter";#N/A,#N/A,TRUE,"Inside";#N/A,#N/A,TRUE,"Contents";#N/A,#N/A,TRUE,"Basis";#N/A,#N/A,TRUE,"Inclusions";#N/A,#N/A,TRUE,"Exclusions";#N/A,#N/A,TRUE,"Areas";#N/A,#N/A,TRUE,"Summary";#N/A,#N/A,TRUE,"Detail"}</definedName>
    <definedName name="LLALALLA" localSheetId="22" hidden="1">{#N/A,#N/A,TRUE,"Front";#N/A,#N/A,TRUE,"Simple Letter";#N/A,#N/A,TRUE,"Inside";#N/A,#N/A,TRUE,"Contents";#N/A,#N/A,TRUE,"Basis";#N/A,#N/A,TRUE,"Inclusions";#N/A,#N/A,TRUE,"Exclusions";#N/A,#N/A,TRUE,"Areas";#N/A,#N/A,TRUE,"Summary";#N/A,#N/A,TRUE,"Detail"}</definedName>
    <definedName name="LLALALLA" localSheetId="3" hidden="1">{#N/A,#N/A,TRUE,"Front";#N/A,#N/A,TRUE,"Simple Letter";#N/A,#N/A,TRUE,"Inside";#N/A,#N/A,TRUE,"Contents";#N/A,#N/A,TRUE,"Basis";#N/A,#N/A,TRUE,"Inclusions";#N/A,#N/A,TRUE,"Exclusions";#N/A,#N/A,TRUE,"Areas";#N/A,#N/A,TRUE,"Summary";#N/A,#N/A,TRUE,"Detail"}</definedName>
    <definedName name="LLALALLA" localSheetId="12" hidden="1">{#N/A,#N/A,TRUE,"Front";#N/A,#N/A,TRUE,"Simple Letter";#N/A,#N/A,TRUE,"Inside";#N/A,#N/A,TRUE,"Contents";#N/A,#N/A,TRUE,"Basis";#N/A,#N/A,TRUE,"Inclusions";#N/A,#N/A,TRUE,"Exclusions";#N/A,#N/A,TRUE,"Areas";#N/A,#N/A,TRUE,"Summary";#N/A,#N/A,TRUE,"Detail"}</definedName>
    <definedName name="LLALALLA" localSheetId="9" hidden="1">{#N/A,#N/A,TRUE,"Front";#N/A,#N/A,TRUE,"Simple Letter";#N/A,#N/A,TRUE,"Inside";#N/A,#N/A,TRUE,"Contents";#N/A,#N/A,TRUE,"Basis";#N/A,#N/A,TRUE,"Inclusions";#N/A,#N/A,TRUE,"Exclusions";#N/A,#N/A,TRUE,"Areas";#N/A,#N/A,TRUE,"Summary";#N/A,#N/A,TRUE,"Detail"}</definedName>
    <definedName name="LLALALLA" localSheetId="6" hidden="1">{#N/A,#N/A,TRUE,"Front";#N/A,#N/A,TRUE,"Simple Letter";#N/A,#N/A,TRUE,"Inside";#N/A,#N/A,TRUE,"Contents";#N/A,#N/A,TRUE,"Basis";#N/A,#N/A,TRUE,"Inclusions";#N/A,#N/A,TRUE,"Exclusions";#N/A,#N/A,TRUE,"Areas";#N/A,#N/A,TRUE,"Summary";#N/A,#N/A,TRUE,"Detail"}</definedName>
    <definedName name="LLALALLA" localSheetId="23" hidden="1">{#N/A,#N/A,TRUE,"Front";#N/A,#N/A,TRUE,"Simple Letter";#N/A,#N/A,TRUE,"Inside";#N/A,#N/A,TRUE,"Contents";#N/A,#N/A,TRUE,"Basis";#N/A,#N/A,TRUE,"Inclusions";#N/A,#N/A,TRUE,"Exclusions";#N/A,#N/A,TRUE,"Areas";#N/A,#N/A,TRUE,"Summary";#N/A,#N/A,TRUE,"Detail"}</definedName>
    <definedName name="LLALALLA" localSheetId="24" hidden="1">{#N/A,#N/A,TRUE,"Front";#N/A,#N/A,TRUE,"Simple Letter";#N/A,#N/A,TRUE,"Inside";#N/A,#N/A,TRUE,"Contents";#N/A,#N/A,TRUE,"Basis";#N/A,#N/A,TRUE,"Inclusions";#N/A,#N/A,TRUE,"Exclusions";#N/A,#N/A,TRUE,"Areas";#N/A,#N/A,TRUE,"Summary";#N/A,#N/A,TRUE,"Detail"}</definedName>
    <definedName name="LLALALLA" hidden="1">{#N/A,#N/A,TRUE,"Front";#N/A,#N/A,TRUE,"Simple Letter";#N/A,#N/A,TRUE,"Inside";#N/A,#N/A,TRUE,"Contents";#N/A,#N/A,TRUE,"Basis";#N/A,#N/A,TRUE,"Inclusions";#N/A,#N/A,TRUE,"Exclusions";#N/A,#N/A,TRUE,"Areas";#N/A,#N/A,TRUE,"Summary";#N/A,#N/A,TRUE,"Detail"}</definedName>
    <definedName name="lll" localSheetId="4" hidden="1">#REF!</definedName>
    <definedName name="lll" localSheetId="7" hidden="1">#REF!</definedName>
    <definedName name="lll" localSheetId="10" hidden="1">#REF!</definedName>
    <definedName name="lll" localSheetId="13" hidden="1">#REF!</definedName>
    <definedName name="lll" localSheetId="19" hidden="1">#REF!</definedName>
    <definedName name="lll" localSheetId="5" hidden="1">#REF!</definedName>
    <definedName name="lll" localSheetId="11" hidden="1">#REF!</definedName>
    <definedName name="lll" localSheetId="8" hidden="1">#REF!</definedName>
    <definedName name="lll" localSheetId="14" hidden="1">#REF!</definedName>
    <definedName name="lll" localSheetId="20" hidden="1">#REF!</definedName>
    <definedName name="lll" localSheetId="21" hidden="1">#REF!</definedName>
    <definedName name="lll" localSheetId="22" hidden="1">#REF!</definedName>
    <definedName name="lll" localSheetId="3" hidden="1">#REF!</definedName>
    <definedName name="lll" localSheetId="12" hidden="1">#REF!</definedName>
    <definedName name="lll" localSheetId="18" hidden="1">#REF!</definedName>
    <definedName name="lll" localSheetId="9" hidden="1">#REF!</definedName>
    <definedName name="lll" localSheetId="6" hidden="1">#REF!</definedName>
    <definedName name="lll" localSheetId="23" hidden="1">#REF!</definedName>
    <definedName name="lll" localSheetId="24" hidden="1">#REF!</definedName>
    <definedName name="lll" hidden="1">#REF!</definedName>
    <definedName name="lllll" localSheetId="4" hidden="1">OFFSET(#REF!,0,0,COUNTA(#REF!),1)</definedName>
    <definedName name="lllll" localSheetId="7" hidden="1">OFFSET(#REF!,0,0,COUNTA(#REF!),1)</definedName>
    <definedName name="lllll" localSheetId="10" hidden="1">OFFSET(#REF!,0,0,COUNTA(#REF!),1)</definedName>
    <definedName name="lllll" localSheetId="19" hidden="1">OFFSET(#REF!,0,0,COUNTA(#REF!),1)</definedName>
    <definedName name="lllll" localSheetId="5" hidden="1">OFFSET(#REF!,0,0,COUNTA(#REF!),1)</definedName>
    <definedName name="lllll" localSheetId="11" hidden="1">OFFSET(#REF!,0,0,COUNTA(#REF!),1)</definedName>
    <definedName name="lllll" localSheetId="8" hidden="1">OFFSET(#REF!,0,0,COUNTA(#REF!),1)</definedName>
    <definedName name="lllll" localSheetId="20" hidden="1">OFFSET(#REF!,0,0,COUNTA(#REF!),1)</definedName>
    <definedName name="lllll" localSheetId="21" hidden="1">OFFSET(#REF!,0,0,COUNTA(#REF!),1)</definedName>
    <definedName name="lllll" localSheetId="22" hidden="1">OFFSET(#REF!,0,0,COUNTA(#REF!),1)</definedName>
    <definedName name="lllll" localSheetId="3" hidden="1">OFFSET(#REF!,0,0,COUNTA(#REF!),1)</definedName>
    <definedName name="lllll" localSheetId="18" hidden="1">OFFSET(#REF!,0,0,COUNTA(#REF!),1)</definedName>
    <definedName name="lllll" localSheetId="9" hidden="1">OFFSET(#REF!,0,0,COUNTA(#REF!),1)</definedName>
    <definedName name="lllll" localSheetId="6" hidden="1">OFFSET(#REF!,0,0,COUNTA(#REF!),1)</definedName>
    <definedName name="lllll" localSheetId="23" hidden="1">OFFSET(#REF!,0,0,COUNTA(#REF!),1)</definedName>
    <definedName name="lllll" localSheetId="24" hidden="1">OFFSET(#REF!,0,0,COUNTA(#REF!),1)</definedName>
    <definedName name="lllll" hidden="1">OFFSET(#REF!,0,0,COUNTA(#REF!),1)</definedName>
    <definedName name="loi" localSheetId="4" hidden="1">{#N/A,#N/A,FALSE,"Aging Summary";#N/A,#N/A,FALSE,"Ratio Analysis";#N/A,#N/A,FALSE,"Test 120 Day Accts";#N/A,#N/A,FALSE,"Tickmarks"}</definedName>
    <definedName name="loi" localSheetId="7" hidden="1">{#N/A,#N/A,FALSE,"Aging Summary";#N/A,#N/A,FALSE,"Ratio Analysis";#N/A,#N/A,FALSE,"Test 120 Day Accts";#N/A,#N/A,FALSE,"Tickmarks"}</definedName>
    <definedName name="loi" localSheetId="10" hidden="1">{#N/A,#N/A,FALSE,"Aging Summary";#N/A,#N/A,FALSE,"Ratio Analysis";#N/A,#N/A,FALSE,"Test 120 Day Accts";#N/A,#N/A,FALSE,"Tickmarks"}</definedName>
    <definedName name="loi" localSheetId="13" hidden="1">{#N/A,#N/A,FALSE,"Aging Summary";#N/A,#N/A,FALSE,"Ratio Analysis";#N/A,#N/A,FALSE,"Test 120 Day Accts";#N/A,#N/A,FALSE,"Tickmarks"}</definedName>
    <definedName name="loi" localSheetId="5" hidden="1">{#N/A,#N/A,FALSE,"Aging Summary";#N/A,#N/A,FALSE,"Ratio Analysis";#N/A,#N/A,FALSE,"Test 120 Day Accts";#N/A,#N/A,FALSE,"Tickmarks"}</definedName>
    <definedName name="loi" localSheetId="11" hidden="1">{#N/A,#N/A,FALSE,"Aging Summary";#N/A,#N/A,FALSE,"Ratio Analysis";#N/A,#N/A,FALSE,"Test 120 Day Accts";#N/A,#N/A,FALSE,"Tickmarks"}</definedName>
    <definedName name="loi" localSheetId="8" hidden="1">{#N/A,#N/A,FALSE,"Aging Summary";#N/A,#N/A,FALSE,"Ratio Analysis";#N/A,#N/A,FALSE,"Test 120 Day Accts";#N/A,#N/A,FALSE,"Tickmarks"}</definedName>
    <definedName name="loi" localSheetId="14" hidden="1">{#N/A,#N/A,FALSE,"Aging Summary";#N/A,#N/A,FALSE,"Ratio Analysis";#N/A,#N/A,FALSE,"Test 120 Day Accts";#N/A,#N/A,FALSE,"Tickmarks"}</definedName>
    <definedName name="loi" localSheetId="21" hidden="1">{#N/A,#N/A,FALSE,"Aging Summary";#N/A,#N/A,FALSE,"Ratio Analysis";#N/A,#N/A,FALSE,"Test 120 Day Accts";#N/A,#N/A,FALSE,"Tickmarks"}</definedName>
    <definedName name="loi" localSheetId="22" hidden="1">{#N/A,#N/A,FALSE,"Aging Summary";#N/A,#N/A,FALSE,"Ratio Analysis";#N/A,#N/A,FALSE,"Test 120 Day Accts";#N/A,#N/A,FALSE,"Tickmarks"}</definedName>
    <definedName name="loi" localSheetId="3" hidden="1">{#N/A,#N/A,FALSE,"Aging Summary";#N/A,#N/A,FALSE,"Ratio Analysis";#N/A,#N/A,FALSE,"Test 120 Day Accts";#N/A,#N/A,FALSE,"Tickmarks"}</definedName>
    <definedName name="loi" localSheetId="12" hidden="1">{#N/A,#N/A,FALSE,"Aging Summary";#N/A,#N/A,FALSE,"Ratio Analysis";#N/A,#N/A,FALSE,"Test 120 Day Accts";#N/A,#N/A,FALSE,"Tickmarks"}</definedName>
    <definedName name="loi" localSheetId="9" hidden="1">{#N/A,#N/A,FALSE,"Aging Summary";#N/A,#N/A,FALSE,"Ratio Analysis";#N/A,#N/A,FALSE,"Test 120 Day Accts";#N/A,#N/A,FALSE,"Tickmarks"}</definedName>
    <definedName name="loi" localSheetId="6" hidden="1">{#N/A,#N/A,FALSE,"Aging Summary";#N/A,#N/A,FALSE,"Ratio Analysis";#N/A,#N/A,FALSE,"Test 120 Day Accts";#N/A,#N/A,FALSE,"Tickmarks"}</definedName>
    <definedName name="loi" localSheetId="23" hidden="1">{#N/A,#N/A,FALSE,"Aging Summary";#N/A,#N/A,FALSE,"Ratio Analysis";#N/A,#N/A,FALSE,"Test 120 Day Accts";#N/A,#N/A,FALSE,"Tickmarks"}</definedName>
    <definedName name="loi" localSheetId="24" hidden="1">{#N/A,#N/A,FALSE,"Aging Summary";#N/A,#N/A,FALSE,"Ratio Analysis";#N/A,#N/A,FALSE,"Test 120 Day Accts";#N/A,#N/A,FALSE,"Tickmarks"}</definedName>
    <definedName name="loi" hidden="1">{#N/A,#N/A,FALSE,"Aging Summary";#N/A,#N/A,FALSE,"Ratio Analysis";#N/A,#N/A,FALSE,"Test 120 Day Accts";#N/A,#N/A,FALSE,"Tickmarks"}</definedName>
    <definedName name="lslsl" localSheetId="4" hidden="1">#REF!</definedName>
    <definedName name="lslsl" localSheetId="7" hidden="1">#REF!</definedName>
    <definedName name="lslsl" localSheetId="10" hidden="1">#REF!</definedName>
    <definedName name="lslsl" localSheetId="13" hidden="1">#REF!</definedName>
    <definedName name="lslsl" localSheetId="19" hidden="1">#REF!</definedName>
    <definedName name="lslsl" localSheetId="5" hidden="1">#REF!</definedName>
    <definedName name="lslsl" localSheetId="11" hidden="1">#REF!</definedName>
    <definedName name="lslsl" localSheetId="8" hidden="1">#REF!</definedName>
    <definedName name="lslsl" localSheetId="14" hidden="1">#REF!</definedName>
    <definedName name="lslsl" localSheetId="20" hidden="1">#REF!</definedName>
    <definedName name="lslsl" localSheetId="21" hidden="1">#REF!</definedName>
    <definedName name="lslsl" localSheetId="22" hidden="1">#REF!</definedName>
    <definedName name="lslsl" localSheetId="3" hidden="1">#REF!</definedName>
    <definedName name="lslsl" localSheetId="12" hidden="1">#REF!</definedName>
    <definedName name="lslsl" localSheetId="18" hidden="1">#REF!</definedName>
    <definedName name="lslsl" localSheetId="9" hidden="1">#REF!</definedName>
    <definedName name="lslsl" localSheetId="6" hidden="1">#REF!</definedName>
    <definedName name="lslsl" localSheetId="23" hidden="1">#REF!</definedName>
    <definedName name="lslsl" localSheetId="24" hidden="1">#REF!</definedName>
    <definedName name="lslsl" hidden="1">#REF!</definedName>
    <definedName name="Mach" localSheetId="4" hidden="1">{"SUMMARY",#N/A,FALSE,"C"}</definedName>
    <definedName name="Mach" localSheetId="7" hidden="1">{"SUMMARY",#N/A,FALSE,"C"}</definedName>
    <definedName name="Mach" localSheetId="10" hidden="1">{"SUMMARY",#N/A,FALSE,"C"}</definedName>
    <definedName name="Mach" localSheetId="13" hidden="1">{"SUMMARY",#N/A,FALSE,"C"}</definedName>
    <definedName name="Mach" localSheetId="5" hidden="1">{"SUMMARY",#N/A,FALSE,"C"}</definedName>
    <definedName name="Mach" localSheetId="11" hidden="1">{"SUMMARY",#N/A,FALSE,"C"}</definedName>
    <definedName name="Mach" localSheetId="8" hidden="1">{"SUMMARY",#N/A,FALSE,"C"}</definedName>
    <definedName name="Mach" localSheetId="14" hidden="1">{"SUMMARY",#N/A,FALSE,"C"}</definedName>
    <definedName name="Mach" localSheetId="21" hidden="1">{"SUMMARY",#N/A,FALSE,"C"}</definedName>
    <definedName name="Mach" localSheetId="22" hidden="1">{"SUMMARY",#N/A,FALSE,"C"}</definedName>
    <definedName name="Mach" localSheetId="3" hidden="1">{"SUMMARY",#N/A,FALSE,"C"}</definedName>
    <definedName name="Mach" localSheetId="12" hidden="1">{"SUMMARY",#N/A,FALSE,"C"}</definedName>
    <definedName name="Mach" localSheetId="9" hidden="1">{"SUMMARY",#N/A,FALSE,"C"}</definedName>
    <definedName name="Mach" localSheetId="6" hidden="1">{"SUMMARY",#N/A,FALSE,"C"}</definedName>
    <definedName name="Mach" localSheetId="23" hidden="1">{"SUMMARY",#N/A,FALSE,"C"}</definedName>
    <definedName name="Mach" localSheetId="24" hidden="1">{"SUMMARY",#N/A,FALSE,"C"}</definedName>
    <definedName name="Mach" hidden="1">{"SUMMARY",#N/A,FALSE,"C"}</definedName>
    <definedName name="madhav" localSheetId="4" hidden="1">{#N/A,#N/A,FALSE,"VARIATIONS";#N/A,#N/A,FALSE,"BUDGET";#N/A,#N/A,FALSE,"CIVIL QNTY VAR";#N/A,#N/A,FALSE,"SUMMARY";#N/A,#N/A,FALSE,"MATERIAL VAR"}</definedName>
    <definedName name="madhav" localSheetId="7" hidden="1">{#N/A,#N/A,FALSE,"VARIATIONS";#N/A,#N/A,FALSE,"BUDGET";#N/A,#N/A,FALSE,"CIVIL QNTY VAR";#N/A,#N/A,FALSE,"SUMMARY";#N/A,#N/A,FALSE,"MATERIAL VAR"}</definedName>
    <definedName name="madhav" localSheetId="10" hidden="1">{#N/A,#N/A,FALSE,"VARIATIONS";#N/A,#N/A,FALSE,"BUDGET";#N/A,#N/A,FALSE,"CIVIL QNTY VAR";#N/A,#N/A,FALSE,"SUMMARY";#N/A,#N/A,FALSE,"MATERIAL VAR"}</definedName>
    <definedName name="madhav" localSheetId="13" hidden="1">{#N/A,#N/A,FALSE,"VARIATIONS";#N/A,#N/A,FALSE,"BUDGET";#N/A,#N/A,FALSE,"CIVIL QNTY VAR";#N/A,#N/A,FALSE,"SUMMARY";#N/A,#N/A,FALSE,"MATERIAL VAR"}</definedName>
    <definedName name="madhav" localSheetId="5" hidden="1">{#N/A,#N/A,FALSE,"VARIATIONS";#N/A,#N/A,FALSE,"BUDGET";#N/A,#N/A,FALSE,"CIVIL QNTY VAR";#N/A,#N/A,FALSE,"SUMMARY";#N/A,#N/A,FALSE,"MATERIAL VAR"}</definedName>
    <definedName name="madhav" localSheetId="11" hidden="1">{#N/A,#N/A,FALSE,"VARIATIONS";#N/A,#N/A,FALSE,"BUDGET";#N/A,#N/A,FALSE,"CIVIL QNTY VAR";#N/A,#N/A,FALSE,"SUMMARY";#N/A,#N/A,FALSE,"MATERIAL VAR"}</definedName>
    <definedName name="madhav" localSheetId="8" hidden="1">{#N/A,#N/A,FALSE,"VARIATIONS";#N/A,#N/A,FALSE,"BUDGET";#N/A,#N/A,FALSE,"CIVIL QNTY VAR";#N/A,#N/A,FALSE,"SUMMARY";#N/A,#N/A,FALSE,"MATERIAL VAR"}</definedName>
    <definedName name="madhav" localSheetId="14" hidden="1">{#N/A,#N/A,FALSE,"VARIATIONS";#N/A,#N/A,FALSE,"BUDGET";#N/A,#N/A,FALSE,"CIVIL QNTY VAR";#N/A,#N/A,FALSE,"SUMMARY";#N/A,#N/A,FALSE,"MATERIAL VAR"}</definedName>
    <definedName name="madhav" localSheetId="21" hidden="1">{#N/A,#N/A,FALSE,"VARIATIONS";#N/A,#N/A,FALSE,"BUDGET";#N/A,#N/A,FALSE,"CIVIL QNTY VAR";#N/A,#N/A,FALSE,"SUMMARY";#N/A,#N/A,FALSE,"MATERIAL VAR"}</definedName>
    <definedName name="madhav" localSheetId="22" hidden="1">{#N/A,#N/A,FALSE,"VARIATIONS";#N/A,#N/A,FALSE,"BUDGET";#N/A,#N/A,FALSE,"CIVIL QNTY VAR";#N/A,#N/A,FALSE,"SUMMARY";#N/A,#N/A,FALSE,"MATERIAL VAR"}</definedName>
    <definedName name="madhav" localSheetId="3" hidden="1">{#N/A,#N/A,FALSE,"VARIATIONS";#N/A,#N/A,FALSE,"BUDGET";#N/A,#N/A,FALSE,"CIVIL QNTY VAR";#N/A,#N/A,FALSE,"SUMMARY";#N/A,#N/A,FALSE,"MATERIAL VAR"}</definedName>
    <definedName name="madhav" localSheetId="12" hidden="1">{#N/A,#N/A,FALSE,"VARIATIONS";#N/A,#N/A,FALSE,"BUDGET";#N/A,#N/A,FALSE,"CIVIL QNTY VAR";#N/A,#N/A,FALSE,"SUMMARY";#N/A,#N/A,FALSE,"MATERIAL VAR"}</definedName>
    <definedName name="madhav" localSheetId="9" hidden="1">{#N/A,#N/A,FALSE,"VARIATIONS";#N/A,#N/A,FALSE,"BUDGET";#N/A,#N/A,FALSE,"CIVIL QNTY VAR";#N/A,#N/A,FALSE,"SUMMARY";#N/A,#N/A,FALSE,"MATERIAL VAR"}</definedName>
    <definedName name="madhav" localSheetId="6" hidden="1">{#N/A,#N/A,FALSE,"VARIATIONS";#N/A,#N/A,FALSE,"BUDGET";#N/A,#N/A,FALSE,"CIVIL QNTY VAR";#N/A,#N/A,FALSE,"SUMMARY";#N/A,#N/A,FALSE,"MATERIAL VAR"}</definedName>
    <definedName name="madhav" localSheetId="23" hidden="1">{#N/A,#N/A,FALSE,"VARIATIONS";#N/A,#N/A,FALSE,"BUDGET";#N/A,#N/A,FALSE,"CIVIL QNTY VAR";#N/A,#N/A,FALSE,"SUMMARY";#N/A,#N/A,FALSE,"MATERIAL VAR"}</definedName>
    <definedName name="madhav" localSheetId="24" hidden="1">{#N/A,#N/A,FALSE,"VARIATIONS";#N/A,#N/A,FALSE,"BUDGET";#N/A,#N/A,FALSE,"CIVIL QNTY VAR";#N/A,#N/A,FALSE,"SUMMARY";#N/A,#N/A,FALSE,"MATERIAL VAR"}</definedName>
    <definedName name="madhav" hidden="1">{#N/A,#N/A,FALSE,"VARIATIONS";#N/A,#N/A,FALSE,"BUDGET";#N/A,#N/A,FALSE,"CIVIL QNTY VAR";#N/A,#N/A,FALSE,"SUMMARY";#N/A,#N/A,FALSE,"MATERIAL VAR"}</definedName>
    <definedName name="mak" localSheetId="4" hidden="1">#REF!</definedName>
    <definedName name="mak" localSheetId="7" hidden="1">#REF!</definedName>
    <definedName name="mak" localSheetId="10" hidden="1">#REF!</definedName>
    <definedName name="mak" localSheetId="13" hidden="1">#REF!</definedName>
    <definedName name="mak" localSheetId="19" hidden="1">#REF!</definedName>
    <definedName name="mak" localSheetId="5" hidden="1">#REF!</definedName>
    <definedName name="mak" localSheetId="11" hidden="1">#REF!</definedName>
    <definedName name="mak" localSheetId="8" hidden="1">#REF!</definedName>
    <definedName name="mak" localSheetId="14" hidden="1">#REF!</definedName>
    <definedName name="mak" localSheetId="20" hidden="1">#REF!</definedName>
    <definedName name="mak" localSheetId="21" hidden="1">#REF!</definedName>
    <definedName name="mak" localSheetId="22" hidden="1">#REF!</definedName>
    <definedName name="mak" localSheetId="3" hidden="1">#REF!</definedName>
    <definedName name="mak" localSheetId="12" hidden="1">#REF!</definedName>
    <definedName name="mak" localSheetId="18" hidden="1">#REF!</definedName>
    <definedName name="mak" localSheetId="9" hidden="1">#REF!</definedName>
    <definedName name="mak" localSheetId="6" hidden="1">#REF!</definedName>
    <definedName name="mak" localSheetId="23" hidden="1">#REF!</definedName>
    <definedName name="mak" localSheetId="24" hidden="1">#REF!</definedName>
    <definedName name="mak" hidden="1">#REF!</definedName>
    <definedName name="mat" localSheetId="4" hidden="1">{#N/A,#N/A,TRUE,"Front";#N/A,#N/A,TRUE,"Simple Letter";#N/A,#N/A,TRUE,"Inside";#N/A,#N/A,TRUE,"Contents";#N/A,#N/A,TRUE,"Basis";#N/A,#N/A,TRUE,"Inclusions";#N/A,#N/A,TRUE,"Exclusions";#N/A,#N/A,TRUE,"Areas";#N/A,#N/A,TRUE,"Summary";#N/A,#N/A,TRUE,"Detail"}</definedName>
    <definedName name="mat" localSheetId="7" hidden="1">{#N/A,#N/A,TRUE,"Front";#N/A,#N/A,TRUE,"Simple Letter";#N/A,#N/A,TRUE,"Inside";#N/A,#N/A,TRUE,"Contents";#N/A,#N/A,TRUE,"Basis";#N/A,#N/A,TRUE,"Inclusions";#N/A,#N/A,TRUE,"Exclusions";#N/A,#N/A,TRUE,"Areas";#N/A,#N/A,TRUE,"Summary";#N/A,#N/A,TRUE,"Detail"}</definedName>
    <definedName name="mat" localSheetId="10" hidden="1">{#N/A,#N/A,TRUE,"Front";#N/A,#N/A,TRUE,"Simple Letter";#N/A,#N/A,TRUE,"Inside";#N/A,#N/A,TRUE,"Contents";#N/A,#N/A,TRUE,"Basis";#N/A,#N/A,TRUE,"Inclusions";#N/A,#N/A,TRUE,"Exclusions";#N/A,#N/A,TRUE,"Areas";#N/A,#N/A,TRUE,"Summary";#N/A,#N/A,TRUE,"Detail"}</definedName>
    <definedName name="mat" localSheetId="13" hidden="1">{#N/A,#N/A,TRUE,"Front";#N/A,#N/A,TRUE,"Simple Letter";#N/A,#N/A,TRUE,"Inside";#N/A,#N/A,TRUE,"Contents";#N/A,#N/A,TRUE,"Basis";#N/A,#N/A,TRUE,"Inclusions";#N/A,#N/A,TRUE,"Exclusions";#N/A,#N/A,TRUE,"Areas";#N/A,#N/A,TRUE,"Summary";#N/A,#N/A,TRUE,"Detail"}</definedName>
    <definedName name="mat" localSheetId="5" hidden="1">{#N/A,#N/A,TRUE,"Front";#N/A,#N/A,TRUE,"Simple Letter";#N/A,#N/A,TRUE,"Inside";#N/A,#N/A,TRUE,"Contents";#N/A,#N/A,TRUE,"Basis";#N/A,#N/A,TRUE,"Inclusions";#N/A,#N/A,TRUE,"Exclusions";#N/A,#N/A,TRUE,"Areas";#N/A,#N/A,TRUE,"Summary";#N/A,#N/A,TRUE,"Detail"}</definedName>
    <definedName name="mat" localSheetId="11" hidden="1">{#N/A,#N/A,TRUE,"Front";#N/A,#N/A,TRUE,"Simple Letter";#N/A,#N/A,TRUE,"Inside";#N/A,#N/A,TRUE,"Contents";#N/A,#N/A,TRUE,"Basis";#N/A,#N/A,TRUE,"Inclusions";#N/A,#N/A,TRUE,"Exclusions";#N/A,#N/A,TRUE,"Areas";#N/A,#N/A,TRUE,"Summary";#N/A,#N/A,TRUE,"Detail"}</definedName>
    <definedName name="mat" localSheetId="8" hidden="1">{#N/A,#N/A,TRUE,"Front";#N/A,#N/A,TRUE,"Simple Letter";#N/A,#N/A,TRUE,"Inside";#N/A,#N/A,TRUE,"Contents";#N/A,#N/A,TRUE,"Basis";#N/A,#N/A,TRUE,"Inclusions";#N/A,#N/A,TRUE,"Exclusions";#N/A,#N/A,TRUE,"Areas";#N/A,#N/A,TRUE,"Summary";#N/A,#N/A,TRUE,"Detail"}</definedName>
    <definedName name="mat" localSheetId="14" hidden="1">{#N/A,#N/A,TRUE,"Front";#N/A,#N/A,TRUE,"Simple Letter";#N/A,#N/A,TRUE,"Inside";#N/A,#N/A,TRUE,"Contents";#N/A,#N/A,TRUE,"Basis";#N/A,#N/A,TRUE,"Inclusions";#N/A,#N/A,TRUE,"Exclusions";#N/A,#N/A,TRUE,"Areas";#N/A,#N/A,TRUE,"Summary";#N/A,#N/A,TRUE,"Detail"}</definedName>
    <definedName name="mat" localSheetId="21" hidden="1">{#N/A,#N/A,TRUE,"Front";#N/A,#N/A,TRUE,"Simple Letter";#N/A,#N/A,TRUE,"Inside";#N/A,#N/A,TRUE,"Contents";#N/A,#N/A,TRUE,"Basis";#N/A,#N/A,TRUE,"Inclusions";#N/A,#N/A,TRUE,"Exclusions";#N/A,#N/A,TRUE,"Areas";#N/A,#N/A,TRUE,"Summary";#N/A,#N/A,TRUE,"Detail"}</definedName>
    <definedName name="mat" localSheetId="22" hidden="1">{#N/A,#N/A,TRUE,"Front";#N/A,#N/A,TRUE,"Simple Letter";#N/A,#N/A,TRUE,"Inside";#N/A,#N/A,TRUE,"Contents";#N/A,#N/A,TRUE,"Basis";#N/A,#N/A,TRUE,"Inclusions";#N/A,#N/A,TRUE,"Exclusions";#N/A,#N/A,TRUE,"Areas";#N/A,#N/A,TRUE,"Summary";#N/A,#N/A,TRUE,"Detail"}</definedName>
    <definedName name="mat" localSheetId="3" hidden="1">{#N/A,#N/A,TRUE,"Front";#N/A,#N/A,TRUE,"Simple Letter";#N/A,#N/A,TRUE,"Inside";#N/A,#N/A,TRUE,"Contents";#N/A,#N/A,TRUE,"Basis";#N/A,#N/A,TRUE,"Inclusions";#N/A,#N/A,TRUE,"Exclusions";#N/A,#N/A,TRUE,"Areas";#N/A,#N/A,TRUE,"Summary";#N/A,#N/A,TRUE,"Detail"}</definedName>
    <definedName name="mat" localSheetId="12" hidden="1">{#N/A,#N/A,TRUE,"Front";#N/A,#N/A,TRUE,"Simple Letter";#N/A,#N/A,TRUE,"Inside";#N/A,#N/A,TRUE,"Contents";#N/A,#N/A,TRUE,"Basis";#N/A,#N/A,TRUE,"Inclusions";#N/A,#N/A,TRUE,"Exclusions";#N/A,#N/A,TRUE,"Areas";#N/A,#N/A,TRUE,"Summary";#N/A,#N/A,TRUE,"Detail"}</definedName>
    <definedName name="mat" localSheetId="9" hidden="1">{#N/A,#N/A,TRUE,"Front";#N/A,#N/A,TRUE,"Simple Letter";#N/A,#N/A,TRUE,"Inside";#N/A,#N/A,TRUE,"Contents";#N/A,#N/A,TRUE,"Basis";#N/A,#N/A,TRUE,"Inclusions";#N/A,#N/A,TRUE,"Exclusions";#N/A,#N/A,TRUE,"Areas";#N/A,#N/A,TRUE,"Summary";#N/A,#N/A,TRUE,"Detail"}</definedName>
    <definedName name="mat" localSheetId="6" hidden="1">{#N/A,#N/A,TRUE,"Front";#N/A,#N/A,TRUE,"Simple Letter";#N/A,#N/A,TRUE,"Inside";#N/A,#N/A,TRUE,"Contents";#N/A,#N/A,TRUE,"Basis";#N/A,#N/A,TRUE,"Inclusions";#N/A,#N/A,TRUE,"Exclusions";#N/A,#N/A,TRUE,"Areas";#N/A,#N/A,TRUE,"Summary";#N/A,#N/A,TRUE,"Detail"}</definedName>
    <definedName name="mat" localSheetId="23" hidden="1">{#N/A,#N/A,TRUE,"Front";#N/A,#N/A,TRUE,"Simple Letter";#N/A,#N/A,TRUE,"Inside";#N/A,#N/A,TRUE,"Contents";#N/A,#N/A,TRUE,"Basis";#N/A,#N/A,TRUE,"Inclusions";#N/A,#N/A,TRUE,"Exclusions";#N/A,#N/A,TRUE,"Areas";#N/A,#N/A,TRUE,"Summary";#N/A,#N/A,TRUE,"Detail"}</definedName>
    <definedName name="mat" localSheetId="24" hidden="1">{#N/A,#N/A,TRUE,"Front";#N/A,#N/A,TRUE,"Simple Letter";#N/A,#N/A,TRUE,"Inside";#N/A,#N/A,TRUE,"Contents";#N/A,#N/A,TRUE,"Basis";#N/A,#N/A,TRUE,"Inclusions";#N/A,#N/A,TRUE,"Exclusions";#N/A,#N/A,TRUE,"Areas";#N/A,#N/A,TRUE,"Summary";#N/A,#N/A,TRUE,"Detail"}</definedName>
    <definedName name="mat" hidden="1">{#N/A,#N/A,TRUE,"Front";#N/A,#N/A,TRUE,"Simple Letter";#N/A,#N/A,TRUE,"Inside";#N/A,#N/A,TRUE,"Contents";#N/A,#N/A,TRUE,"Basis";#N/A,#N/A,TRUE,"Inclusions";#N/A,#N/A,TRUE,"Exclusions";#N/A,#N/A,TRUE,"Areas";#N/A,#N/A,TRUE,"Summary";#N/A,#N/A,TRUE,"Detail"}</definedName>
    <definedName name="MATER" localSheetId="4" hidden="1">#REF!</definedName>
    <definedName name="MATER" localSheetId="7" hidden="1">#REF!</definedName>
    <definedName name="MATER" localSheetId="10" hidden="1">#REF!</definedName>
    <definedName name="MATER" localSheetId="13" hidden="1">#REF!</definedName>
    <definedName name="MATER" localSheetId="19" hidden="1">#REF!</definedName>
    <definedName name="MATER" localSheetId="5" hidden="1">#REF!</definedName>
    <definedName name="MATER" localSheetId="11" hidden="1">#REF!</definedName>
    <definedName name="MATER" localSheetId="8" hidden="1">#REF!</definedName>
    <definedName name="MATER" localSheetId="14" hidden="1">#REF!</definedName>
    <definedName name="MATER" localSheetId="20" hidden="1">#REF!</definedName>
    <definedName name="MATER" localSheetId="21" hidden="1">#REF!</definedName>
    <definedName name="MATER" localSheetId="22" hidden="1">#REF!</definedName>
    <definedName name="MATER" localSheetId="3" hidden="1">#REF!</definedName>
    <definedName name="MATER" localSheetId="12" hidden="1">#REF!</definedName>
    <definedName name="MATER" localSheetId="18" hidden="1">#REF!</definedName>
    <definedName name="MATER" localSheetId="9" hidden="1">#REF!</definedName>
    <definedName name="MATER" localSheetId="6" hidden="1">#REF!</definedName>
    <definedName name="MATER" localSheetId="23" hidden="1">#REF!</definedName>
    <definedName name="MATER" localSheetId="24" hidden="1">#REF!</definedName>
    <definedName name="MATER" hidden="1">#REF!</definedName>
    <definedName name="MCBDB" localSheetId="4" hidden="1">{#N/A,#N/A,FALSE,"mpph1";#N/A,#N/A,FALSE,"mpmseb";#N/A,#N/A,FALSE,"mpph2"}</definedName>
    <definedName name="MCBDB" localSheetId="7" hidden="1">{#N/A,#N/A,FALSE,"mpph1";#N/A,#N/A,FALSE,"mpmseb";#N/A,#N/A,FALSE,"mpph2"}</definedName>
    <definedName name="MCBDB" localSheetId="10" hidden="1">{#N/A,#N/A,FALSE,"mpph1";#N/A,#N/A,FALSE,"mpmseb";#N/A,#N/A,FALSE,"mpph2"}</definedName>
    <definedName name="MCBDB" localSheetId="13" hidden="1">{#N/A,#N/A,FALSE,"mpph1";#N/A,#N/A,FALSE,"mpmseb";#N/A,#N/A,FALSE,"mpph2"}</definedName>
    <definedName name="MCBDB" localSheetId="5" hidden="1">{#N/A,#N/A,FALSE,"mpph1";#N/A,#N/A,FALSE,"mpmseb";#N/A,#N/A,FALSE,"mpph2"}</definedName>
    <definedName name="MCBDB" localSheetId="11" hidden="1">{#N/A,#N/A,FALSE,"mpph1";#N/A,#N/A,FALSE,"mpmseb";#N/A,#N/A,FALSE,"mpph2"}</definedName>
    <definedName name="MCBDB" localSheetId="8" hidden="1">{#N/A,#N/A,FALSE,"mpph1";#N/A,#N/A,FALSE,"mpmseb";#N/A,#N/A,FALSE,"mpph2"}</definedName>
    <definedName name="MCBDB" localSheetId="14" hidden="1">{#N/A,#N/A,FALSE,"mpph1";#N/A,#N/A,FALSE,"mpmseb";#N/A,#N/A,FALSE,"mpph2"}</definedName>
    <definedName name="MCBDB" localSheetId="21" hidden="1">{#N/A,#N/A,FALSE,"mpph1";#N/A,#N/A,FALSE,"mpmseb";#N/A,#N/A,FALSE,"mpph2"}</definedName>
    <definedName name="MCBDB" localSheetId="22" hidden="1">{#N/A,#N/A,FALSE,"mpph1";#N/A,#N/A,FALSE,"mpmseb";#N/A,#N/A,FALSE,"mpph2"}</definedName>
    <definedName name="MCBDB" localSheetId="3" hidden="1">{#N/A,#N/A,FALSE,"mpph1";#N/A,#N/A,FALSE,"mpmseb";#N/A,#N/A,FALSE,"mpph2"}</definedName>
    <definedName name="MCBDB" localSheetId="12" hidden="1">{#N/A,#N/A,FALSE,"mpph1";#N/A,#N/A,FALSE,"mpmseb";#N/A,#N/A,FALSE,"mpph2"}</definedName>
    <definedName name="MCBDB" localSheetId="9" hidden="1">{#N/A,#N/A,FALSE,"mpph1";#N/A,#N/A,FALSE,"mpmseb";#N/A,#N/A,FALSE,"mpph2"}</definedName>
    <definedName name="MCBDB" localSheetId="6" hidden="1">{#N/A,#N/A,FALSE,"mpph1";#N/A,#N/A,FALSE,"mpmseb";#N/A,#N/A,FALSE,"mpph2"}</definedName>
    <definedName name="MCBDB" localSheetId="23" hidden="1">{#N/A,#N/A,FALSE,"mpph1";#N/A,#N/A,FALSE,"mpmseb";#N/A,#N/A,FALSE,"mpph2"}</definedName>
    <definedName name="MCBDB" localSheetId="24" hidden="1">{#N/A,#N/A,FALSE,"mpph1";#N/A,#N/A,FALSE,"mpmseb";#N/A,#N/A,FALSE,"mpph2"}</definedName>
    <definedName name="MCBDB" hidden="1">{#N/A,#N/A,FALSE,"mpph1";#N/A,#N/A,FALSE,"mpmseb";#N/A,#N/A,FALSE,"mpph2"}</definedName>
    <definedName name="measu" localSheetId="4" hidden="1">{#N/A,#N/A,TRUE,"Front";#N/A,#N/A,TRUE,"Simple Letter";#N/A,#N/A,TRUE,"Inside";#N/A,#N/A,TRUE,"Contents";#N/A,#N/A,TRUE,"Basis";#N/A,#N/A,TRUE,"Inclusions";#N/A,#N/A,TRUE,"Exclusions";#N/A,#N/A,TRUE,"Areas";#N/A,#N/A,TRUE,"Summary";#N/A,#N/A,TRUE,"Detail"}</definedName>
    <definedName name="measu" localSheetId="7" hidden="1">{#N/A,#N/A,TRUE,"Front";#N/A,#N/A,TRUE,"Simple Letter";#N/A,#N/A,TRUE,"Inside";#N/A,#N/A,TRUE,"Contents";#N/A,#N/A,TRUE,"Basis";#N/A,#N/A,TRUE,"Inclusions";#N/A,#N/A,TRUE,"Exclusions";#N/A,#N/A,TRUE,"Areas";#N/A,#N/A,TRUE,"Summary";#N/A,#N/A,TRUE,"Detail"}</definedName>
    <definedName name="measu" localSheetId="10" hidden="1">{#N/A,#N/A,TRUE,"Front";#N/A,#N/A,TRUE,"Simple Letter";#N/A,#N/A,TRUE,"Inside";#N/A,#N/A,TRUE,"Contents";#N/A,#N/A,TRUE,"Basis";#N/A,#N/A,TRUE,"Inclusions";#N/A,#N/A,TRUE,"Exclusions";#N/A,#N/A,TRUE,"Areas";#N/A,#N/A,TRUE,"Summary";#N/A,#N/A,TRUE,"Detail"}</definedName>
    <definedName name="measu" localSheetId="13" hidden="1">{#N/A,#N/A,TRUE,"Front";#N/A,#N/A,TRUE,"Simple Letter";#N/A,#N/A,TRUE,"Inside";#N/A,#N/A,TRUE,"Contents";#N/A,#N/A,TRUE,"Basis";#N/A,#N/A,TRUE,"Inclusions";#N/A,#N/A,TRUE,"Exclusions";#N/A,#N/A,TRUE,"Areas";#N/A,#N/A,TRUE,"Summary";#N/A,#N/A,TRUE,"Detail"}</definedName>
    <definedName name="measu" localSheetId="5" hidden="1">{#N/A,#N/A,TRUE,"Front";#N/A,#N/A,TRUE,"Simple Letter";#N/A,#N/A,TRUE,"Inside";#N/A,#N/A,TRUE,"Contents";#N/A,#N/A,TRUE,"Basis";#N/A,#N/A,TRUE,"Inclusions";#N/A,#N/A,TRUE,"Exclusions";#N/A,#N/A,TRUE,"Areas";#N/A,#N/A,TRUE,"Summary";#N/A,#N/A,TRUE,"Detail"}</definedName>
    <definedName name="measu" localSheetId="11" hidden="1">{#N/A,#N/A,TRUE,"Front";#N/A,#N/A,TRUE,"Simple Letter";#N/A,#N/A,TRUE,"Inside";#N/A,#N/A,TRUE,"Contents";#N/A,#N/A,TRUE,"Basis";#N/A,#N/A,TRUE,"Inclusions";#N/A,#N/A,TRUE,"Exclusions";#N/A,#N/A,TRUE,"Areas";#N/A,#N/A,TRUE,"Summary";#N/A,#N/A,TRUE,"Detail"}</definedName>
    <definedName name="measu" localSheetId="8" hidden="1">{#N/A,#N/A,TRUE,"Front";#N/A,#N/A,TRUE,"Simple Letter";#N/A,#N/A,TRUE,"Inside";#N/A,#N/A,TRUE,"Contents";#N/A,#N/A,TRUE,"Basis";#N/A,#N/A,TRUE,"Inclusions";#N/A,#N/A,TRUE,"Exclusions";#N/A,#N/A,TRUE,"Areas";#N/A,#N/A,TRUE,"Summary";#N/A,#N/A,TRUE,"Detail"}</definedName>
    <definedName name="measu" localSheetId="14" hidden="1">{#N/A,#N/A,TRUE,"Front";#N/A,#N/A,TRUE,"Simple Letter";#N/A,#N/A,TRUE,"Inside";#N/A,#N/A,TRUE,"Contents";#N/A,#N/A,TRUE,"Basis";#N/A,#N/A,TRUE,"Inclusions";#N/A,#N/A,TRUE,"Exclusions";#N/A,#N/A,TRUE,"Areas";#N/A,#N/A,TRUE,"Summary";#N/A,#N/A,TRUE,"Detail"}</definedName>
    <definedName name="measu" localSheetId="21" hidden="1">{#N/A,#N/A,TRUE,"Front";#N/A,#N/A,TRUE,"Simple Letter";#N/A,#N/A,TRUE,"Inside";#N/A,#N/A,TRUE,"Contents";#N/A,#N/A,TRUE,"Basis";#N/A,#N/A,TRUE,"Inclusions";#N/A,#N/A,TRUE,"Exclusions";#N/A,#N/A,TRUE,"Areas";#N/A,#N/A,TRUE,"Summary";#N/A,#N/A,TRUE,"Detail"}</definedName>
    <definedName name="measu" localSheetId="22" hidden="1">{#N/A,#N/A,TRUE,"Front";#N/A,#N/A,TRUE,"Simple Letter";#N/A,#N/A,TRUE,"Inside";#N/A,#N/A,TRUE,"Contents";#N/A,#N/A,TRUE,"Basis";#N/A,#N/A,TRUE,"Inclusions";#N/A,#N/A,TRUE,"Exclusions";#N/A,#N/A,TRUE,"Areas";#N/A,#N/A,TRUE,"Summary";#N/A,#N/A,TRUE,"Detail"}</definedName>
    <definedName name="measu" localSheetId="3" hidden="1">{#N/A,#N/A,TRUE,"Front";#N/A,#N/A,TRUE,"Simple Letter";#N/A,#N/A,TRUE,"Inside";#N/A,#N/A,TRUE,"Contents";#N/A,#N/A,TRUE,"Basis";#N/A,#N/A,TRUE,"Inclusions";#N/A,#N/A,TRUE,"Exclusions";#N/A,#N/A,TRUE,"Areas";#N/A,#N/A,TRUE,"Summary";#N/A,#N/A,TRUE,"Detail"}</definedName>
    <definedName name="measu" localSheetId="12" hidden="1">{#N/A,#N/A,TRUE,"Front";#N/A,#N/A,TRUE,"Simple Letter";#N/A,#N/A,TRUE,"Inside";#N/A,#N/A,TRUE,"Contents";#N/A,#N/A,TRUE,"Basis";#N/A,#N/A,TRUE,"Inclusions";#N/A,#N/A,TRUE,"Exclusions";#N/A,#N/A,TRUE,"Areas";#N/A,#N/A,TRUE,"Summary";#N/A,#N/A,TRUE,"Detail"}</definedName>
    <definedName name="measu" localSheetId="9" hidden="1">{#N/A,#N/A,TRUE,"Front";#N/A,#N/A,TRUE,"Simple Letter";#N/A,#N/A,TRUE,"Inside";#N/A,#N/A,TRUE,"Contents";#N/A,#N/A,TRUE,"Basis";#N/A,#N/A,TRUE,"Inclusions";#N/A,#N/A,TRUE,"Exclusions";#N/A,#N/A,TRUE,"Areas";#N/A,#N/A,TRUE,"Summary";#N/A,#N/A,TRUE,"Detail"}</definedName>
    <definedName name="measu" localSheetId="6" hidden="1">{#N/A,#N/A,TRUE,"Front";#N/A,#N/A,TRUE,"Simple Letter";#N/A,#N/A,TRUE,"Inside";#N/A,#N/A,TRUE,"Contents";#N/A,#N/A,TRUE,"Basis";#N/A,#N/A,TRUE,"Inclusions";#N/A,#N/A,TRUE,"Exclusions";#N/A,#N/A,TRUE,"Areas";#N/A,#N/A,TRUE,"Summary";#N/A,#N/A,TRUE,"Detail"}</definedName>
    <definedName name="measu" localSheetId="23" hidden="1">{#N/A,#N/A,TRUE,"Front";#N/A,#N/A,TRUE,"Simple Letter";#N/A,#N/A,TRUE,"Inside";#N/A,#N/A,TRUE,"Contents";#N/A,#N/A,TRUE,"Basis";#N/A,#N/A,TRUE,"Inclusions";#N/A,#N/A,TRUE,"Exclusions";#N/A,#N/A,TRUE,"Areas";#N/A,#N/A,TRUE,"Summary";#N/A,#N/A,TRUE,"Detail"}</definedName>
    <definedName name="measu" localSheetId="24" hidden="1">{#N/A,#N/A,TRUE,"Front";#N/A,#N/A,TRUE,"Simple Letter";#N/A,#N/A,TRUE,"Inside";#N/A,#N/A,TRUE,"Contents";#N/A,#N/A,TRUE,"Basis";#N/A,#N/A,TRUE,"Inclusions";#N/A,#N/A,TRUE,"Exclusions";#N/A,#N/A,TRUE,"Areas";#N/A,#N/A,TRUE,"Summary";#N/A,#N/A,TRUE,"Detail"}</definedName>
    <definedName name="measu" hidden="1">{#N/A,#N/A,TRUE,"Front";#N/A,#N/A,TRUE,"Simple Letter";#N/A,#N/A,TRUE,"Inside";#N/A,#N/A,TRUE,"Contents";#N/A,#N/A,TRUE,"Basis";#N/A,#N/A,TRUE,"Inclusions";#N/A,#N/A,TRUE,"Exclusions";#N/A,#N/A,TRUE,"Areas";#N/A,#N/A,TRUE,"Summary";#N/A,#N/A,TRUE,"Detail"}</definedName>
    <definedName name="MEP" localSheetId="4" hidden="1">{#N/A,#N/A,TRUE,"Front";#N/A,#N/A,TRUE,"Simple Letter";#N/A,#N/A,TRUE,"Inside";#N/A,#N/A,TRUE,"Contents";#N/A,#N/A,TRUE,"Basis";#N/A,#N/A,TRUE,"Inclusions";#N/A,#N/A,TRUE,"Exclusions";#N/A,#N/A,TRUE,"Areas";#N/A,#N/A,TRUE,"Summary";#N/A,#N/A,TRUE,"Detail"}</definedName>
    <definedName name="MEP" localSheetId="7" hidden="1">{#N/A,#N/A,TRUE,"Front";#N/A,#N/A,TRUE,"Simple Letter";#N/A,#N/A,TRUE,"Inside";#N/A,#N/A,TRUE,"Contents";#N/A,#N/A,TRUE,"Basis";#N/A,#N/A,TRUE,"Inclusions";#N/A,#N/A,TRUE,"Exclusions";#N/A,#N/A,TRUE,"Areas";#N/A,#N/A,TRUE,"Summary";#N/A,#N/A,TRUE,"Detail"}</definedName>
    <definedName name="MEP" localSheetId="10" hidden="1">{#N/A,#N/A,TRUE,"Front";#N/A,#N/A,TRUE,"Simple Letter";#N/A,#N/A,TRUE,"Inside";#N/A,#N/A,TRUE,"Contents";#N/A,#N/A,TRUE,"Basis";#N/A,#N/A,TRUE,"Inclusions";#N/A,#N/A,TRUE,"Exclusions";#N/A,#N/A,TRUE,"Areas";#N/A,#N/A,TRUE,"Summary";#N/A,#N/A,TRUE,"Detail"}</definedName>
    <definedName name="MEP" localSheetId="13" hidden="1">{#N/A,#N/A,TRUE,"Front";#N/A,#N/A,TRUE,"Simple Letter";#N/A,#N/A,TRUE,"Inside";#N/A,#N/A,TRUE,"Contents";#N/A,#N/A,TRUE,"Basis";#N/A,#N/A,TRUE,"Inclusions";#N/A,#N/A,TRUE,"Exclusions";#N/A,#N/A,TRUE,"Areas";#N/A,#N/A,TRUE,"Summary";#N/A,#N/A,TRUE,"Detail"}</definedName>
    <definedName name="MEP" localSheetId="5" hidden="1">{#N/A,#N/A,TRUE,"Front";#N/A,#N/A,TRUE,"Simple Letter";#N/A,#N/A,TRUE,"Inside";#N/A,#N/A,TRUE,"Contents";#N/A,#N/A,TRUE,"Basis";#N/A,#N/A,TRUE,"Inclusions";#N/A,#N/A,TRUE,"Exclusions";#N/A,#N/A,TRUE,"Areas";#N/A,#N/A,TRUE,"Summary";#N/A,#N/A,TRUE,"Detail"}</definedName>
    <definedName name="MEP" localSheetId="11" hidden="1">{#N/A,#N/A,TRUE,"Front";#N/A,#N/A,TRUE,"Simple Letter";#N/A,#N/A,TRUE,"Inside";#N/A,#N/A,TRUE,"Contents";#N/A,#N/A,TRUE,"Basis";#N/A,#N/A,TRUE,"Inclusions";#N/A,#N/A,TRUE,"Exclusions";#N/A,#N/A,TRUE,"Areas";#N/A,#N/A,TRUE,"Summary";#N/A,#N/A,TRUE,"Detail"}</definedName>
    <definedName name="MEP" localSheetId="8" hidden="1">{#N/A,#N/A,TRUE,"Front";#N/A,#N/A,TRUE,"Simple Letter";#N/A,#N/A,TRUE,"Inside";#N/A,#N/A,TRUE,"Contents";#N/A,#N/A,TRUE,"Basis";#N/A,#N/A,TRUE,"Inclusions";#N/A,#N/A,TRUE,"Exclusions";#N/A,#N/A,TRUE,"Areas";#N/A,#N/A,TRUE,"Summary";#N/A,#N/A,TRUE,"Detail"}</definedName>
    <definedName name="MEP" localSheetId="14" hidden="1">{#N/A,#N/A,TRUE,"Front";#N/A,#N/A,TRUE,"Simple Letter";#N/A,#N/A,TRUE,"Inside";#N/A,#N/A,TRUE,"Contents";#N/A,#N/A,TRUE,"Basis";#N/A,#N/A,TRUE,"Inclusions";#N/A,#N/A,TRUE,"Exclusions";#N/A,#N/A,TRUE,"Areas";#N/A,#N/A,TRUE,"Summary";#N/A,#N/A,TRUE,"Detail"}</definedName>
    <definedName name="MEP" localSheetId="21" hidden="1">{#N/A,#N/A,TRUE,"Front";#N/A,#N/A,TRUE,"Simple Letter";#N/A,#N/A,TRUE,"Inside";#N/A,#N/A,TRUE,"Contents";#N/A,#N/A,TRUE,"Basis";#N/A,#N/A,TRUE,"Inclusions";#N/A,#N/A,TRUE,"Exclusions";#N/A,#N/A,TRUE,"Areas";#N/A,#N/A,TRUE,"Summary";#N/A,#N/A,TRUE,"Detail"}</definedName>
    <definedName name="MEP" localSheetId="22" hidden="1">{#N/A,#N/A,TRUE,"Front";#N/A,#N/A,TRUE,"Simple Letter";#N/A,#N/A,TRUE,"Inside";#N/A,#N/A,TRUE,"Contents";#N/A,#N/A,TRUE,"Basis";#N/A,#N/A,TRUE,"Inclusions";#N/A,#N/A,TRUE,"Exclusions";#N/A,#N/A,TRUE,"Areas";#N/A,#N/A,TRUE,"Summary";#N/A,#N/A,TRUE,"Detail"}</definedName>
    <definedName name="MEP" localSheetId="3" hidden="1">{#N/A,#N/A,TRUE,"Front";#N/A,#N/A,TRUE,"Simple Letter";#N/A,#N/A,TRUE,"Inside";#N/A,#N/A,TRUE,"Contents";#N/A,#N/A,TRUE,"Basis";#N/A,#N/A,TRUE,"Inclusions";#N/A,#N/A,TRUE,"Exclusions";#N/A,#N/A,TRUE,"Areas";#N/A,#N/A,TRUE,"Summary";#N/A,#N/A,TRUE,"Detail"}</definedName>
    <definedName name="MEP" localSheetId="12" hidden="1">{#N/A,#N/A,TRUE,"Front";#N/A,#N/A,TRUE,"Simple Letter";#N/A,#N/A,TRUE,"Inside";#N/A,#N/A,TRUE,"Contents";#N/A,#N/A,TRUE,"Basis";#N/A,#N/A,TRUE,"Inclusions";#N/A,#N/A,TRUE,"Exclusions";#N/A,#N/A,TRUE,"Areas";#N/A,#N/A,TRUE,"Summary";#N/A,#N/A,TRUE,"Detail"}</definedName>
    <definedName name="MEP" localSheetId="9" hidden="1">{#N/A,#N/A,TRUE,"Front";#N/A,#N/A,TRUE,"Simple Letter";#N/A,#N/A,TRUE,"Inside";#N/A,#N/A,TRUE,"Contents";#N/A,#N/A,TRUE,"Basis";#N/A,#N/A,TRUE,"Inclusions";#N/A,#N/A,TRUE,"Exclusions";#N/A,#N/A,TRUE,"Areas";#N/A,#N/A,TRUE,"Summary";#N/A,#N/A,TRUE,"Detail"}</definedName>
    <definedName name="MEP" localSheetId="6" hidden="1">{#N/A,#N/A,TRUE,"Front";#N/A,#N/A,TRUE,"Simple Letter";#N/A,#N/A,TRUE,"Inside";#N/A,#N/A,TRUE,"Contents";#N/A,#N/A,TRUE,"Basis";#N/A,#N/A,TRUE,"Inclusions";#N/A,#N/A,TRUE,"Exclusions";#N/A,#N/A,TRUE,"Areas";#N/A,#N/A,TRUE,"Summary";#N/A,#N/A,TRUE,"Detail"}</definedName>
    <definedName name="MEP" localSheetId="23" hidden="1">{#N/A,#N/A,TRUE,"Front";#N/A,#N/A,TRUE,"Simple Letter";#N/A,#N/A,TRUE,"Inside";#N/A,#N/A,TRUE,"Contents";#N/A,#N/A,TRUE,"Basis";#N/A,#N/A,TRUE,"Inclusions";#N/A,#N/A,TRUE,"Exclusions";#N/A,#N/A,TRUE,"Areas";#N/A,#N/A,TRUE,"Summary";#N/A,#N/A,TRUE,"Detail"}</definedName>
    <definedName name="MEP" localSheetId="24" hidden="1">{#N/A,#N/A,TRUE,"Front";#N/A,#N/A,TRUE,"Simple Letter";#N/A,#N/A,TRUE,"Inside";#N/A,#N/A,TRUE,"Contents";#N/A,#N/A,TRUE,"Basis";#N/A,#N/A,TRUE,"Inclusions";#N/A,#N/A,TRUE,"Exclusions";#N/A,#N/A,TRUE,"Areas";#N/A,#N/A,TRUE,"Summary";#N/A,#N/A,TRUE,"Detail"}</definedName>
    <definedName name="MEP" hidden="1">{#N/A,#N/A,TRUE,"Front";#N/A,#N/A,TRUE,"Simple Letter";#N/A,#N/A,TRUE,"Inside";#N/A,#N/A,TRUE,"Contents";#N/A,#N/A,TRUE,"Basis";#N/A,#N/A,TRUE,"Inclusions";#N/A,#N/A,TRUE,"Exclusions";#N/A,#N/A,TRUE,"Areas";#N/A,#N/A,TRUE,"Summary";#N/A,#N/A,TRUE,"Detail"}</definedName>
    <definedName name="mgs" localSheetId="4" hidden="1">{#N/A,#N/A,TRUE,"Front";#N/A,#N/A,TRUE,"Simple Letter";#N/A,#N/A,TRUE,"Inside";#N/A,#N/A,TRUE,"Contents";#N/A,#N/A,TRUE,"Basis";#N/A,#N/A,TRUE,"Inclusions";#N/A,#N/A,TRUE,"Exclusions";#N/A,#N/A,TRUE,"Areas";#N/A,#N/A,TRUE,"Summary";#N/A,#N/A,TRUE,"Detail"}</definedName>
    <definedName name="mgs" localSheetId="7" hidden="1">{#N/A,#N/A,TRUE,"Front";#N/A,#N/A,TRUE,"Simple Letter";#N/A,#N/A,TRUE,"Inside";#N/A,#N/A,TRUE,"Contents";#N/A,#N/A,TRUE,"Basis";#N/A,#N/A,TRUE,"Inclusions";#N/A,#N/A,TRUE,"Exclusions";#N/A,#N/A,TRUE,"Areas";#N/A,#N/A,TRUE,"Summary";#N/A,#N/A,TRUE,"Detail"}</definedName>
    <definedName name="mgs" localSheetId="10" hidden="1">{#N/A,#N/A,TRUE,"Front";#N/A,#N/A,TRUE,"Simple Letter";#N/A,#N/A,TRUE,"Inside";#N/A,#N/A,TRUE,"Contents";#N/A,#N/A,TRUE,"Basis";#N/A,#N/A,TRUE,"Inclusions";#N/A,#N/A,TRUE,"Exclusions";#N/A,#N/A,TRUE,"Areas";#N/A,#N/A,TRUE,"Summary";#N/A,#N/A,TRUE,"Detail"}</definedName>
    <definedName name="mgs" localSheetId="13" hidden="1">{#N/A,#N/A,TRUE,"Front";#N/A,#N/A,TRUE,"Simple Letter";#N/A,#N/A,TRUE,"Inside";#N/A,#N/A,TRUE,"Contents";#N/A,#N/A,TRUE,"Basis";#N/A,#N/A,TRUE,"Inclusions";#N/A,#N/A,TRUE,"Exclusions";#N/A,#N/A,TRUE,"Areas";#N/A,#N/A,TRUE,"Summary";#N/A,#N/A,TRUE,"Detail"}</definedName>
    <definedName name="mgs" localSheetId="5" hidden="1">{#N/A,#N/A,TRUE,"Front";#N/A,#N/A,TRUE,"Simple Letter";#N/A,#N/A,TRUE,"Inside";#N/A,#N/A,TRUE,"Contents";#N/A,#N/A,TRUE,"Basis";#N/A,#N/A,TRUE,"Inclusions";#N/A,#N/A,TRUE,"Exclusions";#N/A,#N/A,TRUE,"Areas";#N/A,#N/A,TRUE,"Summary";#N/A,#N/A,TRUE,"Detail"}</definedName>
    <definedName name="mgs" localSheetId="11" hidden="1">{#N/A,#N/A,TRUE,"Front";#N/A,#N/A,TRUE,"Simple Letter";#N/A,#N/A,TRUE,"Inside";#N/A,#N/A,TRUE,"Contents";#N/A,#N/A,TRUE,"Basis";#N/A,#N/A,TRUE,"Inclusions";#N/A,#N/A,TRUE,"Exclusions";#N/A,#N/A,TRUE,"Areas";#N/A,#N/A,TRUE,"Summary";#N/A,#N/A,TRUE,"Detail"}</definedName>
    <definedName name="mgs" localSheetId="8" hidden="1">{#N/A,#N/A,TRUE,"Front";#N/A,#N/A,TRUE,"Simple Letter";#N/A,#N/A,TRUE,"Inside";#N/A,#N/A,TRUE,"Contents";#N/A,#N/A,TRUE,"Basis";#N/A,#N/A,TRUE,"Inclusions";#N/A,#N/A,TRUE,"Exclusions";#N/A,#N/A,TRUE,"Areas";#N/A,#N/A,TRUE,"Summary";#N/A,#N/A,TRUE,"Detail"}</definedName>
    <definedName name="mgs" localSheetId="14" hidden="1">{#N/A,#N/A,TRUE,"Front";#N/A,#N/A,TRUE,"Simple Letter";#N/A,#N/A,TRUE,"Inside";#N/A,#N/A,TRUE,"Contents";#N/A,#N/A,TRUE,"Basis";#N/A,#N/A,TRUE,"Inclusions";#N/A,#N/A,TRUE,"Exclusions";#N/A,#N/A,TRUE,"Areas";#N/A,#N/A,TRUE,"Summary";#N/A,#N/A,TRUE,"Detail"}</definedName>
    <definedName name="mgs" localSheetId="21" hidden="1">{#N/A,#N/A,TRUE,"Front";#N/A,#N/A,TRUE,"Simple Letter";#N/A,#N/A,TRUE,"Inside";#N/A,#N/A,TRUE,"Contents";#N/A,#N/A,TRUE,"Basis";#N/A,#N/A,TRUE,"Inclusions";#N/A,#N/A,TRUE,"Exclusions";#N/A,#N/A,TRUE,"Areas";#N/A,#N/A,TRUE,"Summary";#N/A,#N/A,TRUE,"Detail"}</definedName>
    <definedName name="mgs" localSheetId="22" hidden="1">{#N/A,#N/A,TRUE,"Front";#N/A,#N/A,TRUE,"Simple Letter";#N/A,#N/A,TRUE,"Inside";#N/A,#N/A,TRUE,"Contents";#N/A,#N/A,TRUE,"Basis";#N/A,#N/A,TRUE,"Inclusions";#N/A,#N/A,TRUE,"Exclusions";#N/A,#N/A,TRUE,"Areas";#N/A,#N/A,TRUE,"Summary";#N/A,#N/A,TRUE,"Detail"}</definedName>
    <definedName name="mgs" localSheetId="3" hidden="1">{#N/A,#N/A,TRUE,"Front";#N/A,#N/A,TRUE,"Simple Letter";#N/A,#N/A,TRUE,"Inside";#N/A,#N/A,TRUE,"Contents";#N/A,#N/A,TRUE,"Basis";#N/A,#N/A,TRUE,"Inclusions";#N/A,#N/A,TRUE,"Exclusions";#N/A,#N/A,TRUE,"Areas";#N/A,#N/A,TRUE,"Summary";#N/A,#N/A,TRUE,"Detail"}</definedName>
    <definedName name="mgs" localSheetId="12" hidden="1">{#N/A,#N/A,TRUE,"Front";#N/A,#N/A,TRUE,"Simple Letter";#N/A,#N/A,TRUE,"Inside";#N/A,#N/A,TRUE,"Contents";#N/A,#N/A,TRUE,"Basis";#N/A,#N/A,TRUE,"Inclusions";#N/A,#N/A,TRUE,"Exclusions";#N/A,#N/A,TRUE,"Areas";#N/A,#N/A,TRUE,"Summary";#N/A,#N/A,TRUE,"Detail"}</definedName>
    <definedName name="mgs" localSheetId="9" hidden="1">{#N/A,#N/A,TRUE,"Front";#N/A,#N/A,TRUE,"Simple Letter";#N/A,#N/A,TRUE,"Inside";#N/A,#N/A,TRUE,"Contents";#N/A,#N/A,TRUE,"Basis";#N/A,#N/A,TRUE,"Inclusions";#N/A,#N/A,TRUE,"Exclusions";#N/A,#N/A,TRUE,"Areas";#N/A,#N/A,TRUE,"Summary";#N/A,#N/A,TRUE,"Detail"}</definedName>
    <definedName name="mgs" localSheetId="6" hidden="1">{#N/A,#N/A,TRUE,"Front";#N/A,#N/A,TRUE,"Simple Letter";#N/A,#N/A,TRUE,"Inside";#N/A,#N/A,TRUE,"Contents";#N/A,#N/A,TRUE,"Basis";#N/A,#N/A,TRUE,"Inclusions";#N/A,#N/A,TRUE,"Exclusions";#N/A,#N/A,TRUE,"Areas";#N/A,#N/A,TRUE,"Summary";#N/A,#N/A,TRUE,"Detail"}</definedName>
    <definedName name="mgs" localSheetId="23" hidden="1">{#N/A,#N/A,TRUE,"Front";#N/A,#N/A,TRUE,"Simple Letter";#N/A,#N/A,TRUE,"Inside";#N/A,#N/A,TRUE,"Contents";#N/A,#N/A,TRUE,"Basis";#N/A,#N/A,TRUE,"Inclusions";#N/A,#N/A,TRUE,"Exclusions";#N/A,#N/A,TRUE,"Areas";#N/A,#N/A,TRUE,"Summary";#N/A,#N/A,TRUE,"Detail"}</definedName>
    <definedName name="mgs" localSheetId="24" hidden="1">{#N/A,#N/A,TRUE,"Front";#N/A,#N/A,TRUE,"Simple Letter";#N/A,#N/A,TRUE,"Inside";#N/A,#N/A,TRUE,"Contents";#N/A,#N/A,TRUE,"Basis";#N/A,#N/A,TRUE,"Inclusions";#N/A,#N/A,TRUE,"Exclusions";#N/A,#N/A,TRUE,"Areas";#N/A,#N/A,TRUE,"Summary";#N/A,#N/A,TRUE,"Detail"}</definedName>
    <definedName name="mgs" hidden="1">{#N/A,#N/A,TRUE,"Front";#N/A,#N/A,TRUE,"Simple Letter";#N/A,#N/A,TRUE,"Inside";#N/A,#N/A,TRUE,"Contents";#N/A,#N/A,TRUE,"Basis";#N/A,#N/A,TRUE,"Inclusions";#N/A,#N/A,TRUE,"Exclusions";#N/A,#N/A,TRUE,"Areas";#N/A,#N/A,TRUE,"Summary";#N/A,#N/A,TRUE,"Detail"}</definedName>
    <definedName name="mhjj" localSheetId="4" hidden="1">{"'Bill No. 7'!$A$1:$G$32"}</definedName>
    <definedName name="mhjj" localSheetId="7" hidden="1">{"'Bill No. 7'!$A$1:$G$32"}</definedName>
    <definedName name="mhjj" localSheetId="10" hidden="1">{"'Bill No. 7'!$A$1:$G$32"}</definedName>
    <definedName name="mhjj" localSheetId="13" hidden="1">{"'Bill No. 7'!$A$1:$G$32"}</definedName>
    <definedName name="mhjj" localSheetId="5" hidden="1">{"'Bill No. 7'!$A$1:$G$32"}</definedName>
    <definedName name="mhjj" localSheetId="11" hidden="1">{"'Bill No. 7'!$A$1:$G$32"}</definedName>
    <definedName name="mhjj" localSheetId="8" hidden="1">{"'Bill No. 7'!$A$1:$G$32"}</definedName>
    <definedName name="mhjj" localSheetId="14" hidden="1">{"'Bill No. 7'!$A$1:$G$32"}</definedName>
    <definedName name="mhjj" localSheetId="21" hidden="1">{"'Bill No. 7'!$A$1:$G$32"}</definedName>
    <definedName name="mhjj" localSheetId="22" hidden="1">{"'Bill No. 7'!$A$1:$G$32"}</definedName>
    <definedName name="mhjj" localSheetId="3" hidden="1">{"'Bill No. 7'!$A$1:$G$32"}</definedName>
    <definedName name="mhjj" localSheetId="12" hidden="1">{"'Bill No. 7'!$A$1:$G$32"}</definedName>
    <definedName name="mhjj" localSheetId="9" hidden="1">{"'Bill No. 7'!$A$1:$G$32"}</definedName>
    <definedName name="mhjj" localSheetId="6" hidden="1">{"'Bill No. 7'!$A$1:$G$32"}</definedName>
    <definedName name="mhjj" localSheetId="23" hidden="1">{"'Bill No. 7'!$A$1:$G$32"}</definedName>
    <definedName name="mhjj" localSheetId="24" hidden="1">{"'Bill No. 7'!$A$1:$G$32"}</definedName>
    <definedName name="mhjj" hidden="1">{"'Bill No. 7'!$A$1:$G$32"}</definedName>
    <definedName name="Mkt" localSheetId="4" hidden="1">{#N/A,#N/A,FALSE,"VARIATIONS";#N/A,#N/A,FALSE,"BUDGET";#N/A,#N/A,FALSE,"CIVIL QNTY VAR";#N/A,#N/A,FALSE,"SUMMARY";#N/A,#N/A,FALSE,"MATERIAL VAR"}</definedName>
    <definedName name="Mkt" localSheetId="7" hidden="1">{#N/A,#N/A,FALSE,"VARIATIONS";#N/A,#N/A,FALSE,"BUDGET";#N/A,#N/A,FALSE,"CIVIL QNTY VAR";#N/A,#N/A,FALSE,"SUMMARY";#N/A,#N/A,FALSE,"MATERIAL VAR"}</definedName>
    <definedName name="Mkt" localSheetId="10" hidden="1">{#N/A,#N/A,FALSE,"VARIATIONS";#N/A,#N/A,FALSE,"BUDGET";#N/A,#N/A,FALSE,"CIVIL QNTY VAR";#N/A,#N/A,FALSE,"SUMMARY";#N/A,#N/A,FALSE,"MATERIAL VAR"}</definedName>
    <definedName name="Mkt" localSheetId="13" hidden="1">{#N/A,#N/A,FALSE,"VARIATIONS";#N/A,#N/A,FALSE,"BUDGET";#N/A,#N/A,FALSE,"CIVIL QNTY VAR";#N/A,#N/A,FALSE,"SUMMARY";#N/A,#N/A,FALSE,"MATERIAL VAR"}</definedName>
    <definedName name="Mkt" localSheetId="5" hidden="1">{#N/A,#N/A,FALSE,"VARIATIONS";#N/A,#N/A,FALSE,"BUDGET";#N/A,#N/A,FALSE,"CIVIL QNTY VAR";#N/A,#N/A,FALSE,"SUMMARY";#N/A,#N/A,FALSE,"MATERIAL VAR"}</definedName>
    <definedName name="Mkt" localSheetId="11" hidden="1">{#N/A,#N/A,FALSE,"VARIATIONS";#N/A,#N/A,FALSE,"BUDGET";#N/A,#N/A,FALSE,"CIVIL QNTY VAR";#N/A,#N/A,FALSE,"SUMMARY";#N/A,#N/A,FALSE,"MATERIAL VAR"}</definedName>
    <definedName name="Mkt" localSheetId="8" hidden="1">{#N/A,#N/A,FALSE,"VARIATIONS";#N/A,#N/A,FALSE,"BUDGET";#N/A,#N/A,FALSE,"CIVIL QNTY VAR";#N/A,#N/A,FALSE,"SUMMARY";#N/A,#N/A,FALSE,"MATERIAL VAR"}</definedName>
    <definedName name="Mkt" localSheetId="14" hidden="1">{#N/A,#N/A,FALSE,"VARIATIONS";#N/A,#N/A,FALSE,"BUDGET";#N/A,#N/A,FALSE,"CIVIL QNTY VAR";#N/A,#N/A,FALSE,"SUMMARY";#N/A,#N/A,FALSE,"MATERIAL VAR"}</definedName>
    <definedName name="Mkt" localSheetId="21" hidden="1">{#N/A,#N/A,FALSE,"VARIATIONS";#N/A,#N/A,FALSE,"BUDGET";#N/A,#N/A,FALSE,"CIVIL QNTY VAR";#N/A,#N/A,FALSE,"SUMMARY";#N/A,#N/A,FALSE,"MATERIAL VAR"}</definedName>
    <definedName name="Mkt" localSheetId="22" hidden="1">{#N/A,#N/A,FALSE,"VARIATIONS";#N/A,#N/A,FALSE,"BUDGET";#N/A,#N/A,FALSE,"CIVIL QNTY VAR";#N/A,#N/A,FALSE,"SUMMARY";#N/A,#N/A,FALSE,"MATERIAL VAR"}</definedName>
    <definedName name="Mkt" localSheetId="3" hidden="1">{#N/A,#N/A,FALSE,"VARIATIONS";#N/A,#N/A,FALSE,"BUDGET";#N/A,#N/A,FALSE,"CIVIL QNTY VAR";#N/A,#N/A,FALSE,"SUMMARY";#N/A,#N/A,FALSE,"MATERIAL VAR"}</definedName>
    <definedName name="Mkt" localSheetId="12" hidden="1">{#N/A,#N/A,FALSE,"VARIATIONS";#N/A,#N/A,FALSE,"BUDGET";#N/A,#N/A,FALSE,"CIVIL QNTY VAR";#N/A,#N/A,FALSE,"SUMMARY";#N/A,#N/A,FALSE,"MATERIAL VAR"}</definedName>
    <definedName name="Mkt" localSheetId="9" hidden="1">{#N/A,#N/A,FALSE,"VARIATIONS";#N/A,#N/A,FALSE,"BUDGET";#N/A,#N/A,FALSE,"CIVIL QNTY VAR";#N/A,#N/A,FALSE,"SUMMARY";#N/A,#N/A,FALSE,"MATERIAL VAR"}</definedName>
    <definedName name="Mkt" localSheetId="6" hidden="1">{#N/A,#N/A,FALSE,"VARIATIONS";#N/A,#N/A,FALSE,"BUDGET";#N/A,#N/A,FALSE,"CIVIL QNTY VAR";#N/A,#N/A,FALSE,"SUMMARY";#N/A,#N/A,FALSE,"MATERIAL VAR"}</definedName>
    <definedName name="Mkt" localSheetId="23" hidden="1">{#N/A,#N/A,FALSE,"VARIATIONS";#N/A,#N/A,FALSE,"BUDGET";#N/A,#N/A,FALSE,"CIVIL QNTY VAR";#N/A,#N/A,FALSE,"SUMMARY";#N/A,#N/A,FALSE,"MATERIAL VAR"}</definedName>
    <definedName name="Mkt" localSheetId="24" hidden="1">{#N/A,#N/A,FALSE,"VARIATIONS";#N/A,#N/A,FALSE,"BUDGET";#N/A,#N/A,FALSE,"CIVIL QNTY VAR";#N/A,#N/A,FALSE,"SUMMARY";#N/A,#N/A,FALSE,"MATERIAL VAR"}</definedName>
    <definedName name="Mkt" hidden="1">{#N/A,#N/A,FALSE,"VARIATIONS";#N/A,#N/A,FALSE,"BUDGET";#N/A,#N/A,FALSE,"CIVIL QNTY VAR";#N/A,#N/A,FALSE,"SUMMARY";#N/A,#N/A,FALSE,"MATERIAL VAR"}</definedName>
    <definedName name="MLCL" localSheetId="4" hidden="1">#REF!</definedName>
    <definedName name="MLCL" localSheetId="7" hidden="1">#REF!</definedName>
    <definedName name="MLCL" localSheetId="10" hidden="1">#REF!</definedName>
    <definedName name="MLCL" localSheetId="13" hidden="1">#REF!</definedName>
    <definedName name="MLCL" localSheetId="19" hidden="1">#REF!</definedName>
    <definedName name="MLCL" localSheetId="5" hidden="1">#REF!</definedName>
    <definedName name="MLCL" localSheetId="11" hidden="1">#REF!</definedName>
    <definedName name="MLCL" localSheetId="8" hidden="1">#REF!</definedName>
    <definedName name="MLCL" localSheetId="14" hidden="1">#REF!</definedName>
    <definedName name="MLCL" localSheetId="20" hidden="1">#REF!</definedName>
    <definedName name="MLCL" localSheetId="21" hidden="1">#REF!</definedName>
    <definedName name="MLCL" localSheetId="22" hidden="1">#REF!</definedName>
    <definedName name="MLCL" localSheetId="3" hidden="1">#REF!</definedName>
    <definedName name="MLCL" localSheetId="12" hidden="1">#REF!</definedName>
    <definedName name="MLCL" localSheetId="18" hidden="1">#REF!</definedName>
    <definedName name="MLCL" localSheetId="9" hidden="1">#REF!</definedName>
    <definedName name="MLCL" localSheetId="6" hidden="1">#REF!</definedName>
    <definedName name="MLCL" localSheetId="23" hidden="1">#REF!</definedName>
    <definedName name="MLCL" localSheetId="24" hidden="1">#REF!</definedName>
    <definedName name="MLCL" hidden="1">#REF!</definedName>
    <definedName name="mldl" localSheetId="4" hidden="1">{#N/A,#N/A,FALSE,"VARIATIONS";#N/A,#N/A,FALSE,"BUDGET";#N/A,#N/A,FALSE,"CIVIL QNTY VAR";#N/A,#N/A,FALSE,"SUMMARY";#N/A,#N/A,FALSE,"MATERIAL VAR"}</definedName>
    <definedName name="mldl" localSheetId="7" hidden="1">{#N/A,#N/A,FALSE,"VARIATIONS";#N/A,#N/A,FALSE,"BUDGET";#N/A,#N/A,FALSE,"CIVIL QNTY VAR";#N/A,#N/A,FALSE,"SUMMARY";#N/A,#N/A,FALSE,"MATERIAL VAR"}</definedName>
    <definedName name="mldl" localSheetId="10" hidden="1">{#N/A,#N/A,FALSE,"VARIATIONS";#N/A,#N/A,FALSE,"BUDGET";#N/A,#N/A,FALSE,"CIVIL QNTY VAR";#N/A,#N/A,FALSE,"SUMMARY";#N/A,#N/A,FALSE,"MATERIAL VAR"}</definedName>
    <definedName name="mldl" localSheetId="13" hidden="1">{#N/A,#N/A,FALSE,"VARIATIONS";#N/A,#N/A,FALSE,"BUDGET";#N/A,#N/A,FALSE,"CIVIL QNTY VAR";#N/A,#N/A,FALSE,"SUMMARY";#N/A,#N/A,FALSE,"MATERIAL VAR"}</definedName>
    <definedName name="mldl" localSheetId="5" hidden="1">{#N/A,#N/A,FALSE,"VARIATIONS";#N/A,#N/A,FALSE,"BUDGET";#N/A,#N/A,FALSE,"CIVIL QNTY VAR";#N/A,#N/A,FALSE,"SUMMARY";#N/A,#N/A,FALSE,"MATERIAL VAR"}</definedName>
    <definedName name="mldl" localSheetId="11" hidden="1">{#N/A,#N/A,FALSE,"VARIATIONS";#N/A,#N/A,FALSE,"BUDGET";#N/A,#N/A,FALSE,"CIVIL QNTY VAR";#N/A,#N/A,FALSE,"SUMMARY";#N/A,#N/A,FALSE,"MATERIAL VAR"}</definedName>
    <definedName name="mldl" localSheetId="8" hidden="1">{#N/A,#N/A,FALSE,"VARIATIONS";#N/A,#N/A,FALSE,"BUDGET";#N/A,#N/A,FALSE,"CIVIL QNTY VAR";#N/A,#N/A,FALSE,"SUMMARY";#N/A,#N/A,FALSE,"MATERIAL VAR"}</definedName>
    <definedName name="mldl" localSheetId="14" hidden="1">{#N/A,#N/A,FALSE,"VARIATIONS";#N/A,#N/A,FALSE,"BUDGET";#N/A,#N/A,FALSE,"CIVIL QNTY VAR";#N/A,#N/A,FALSE,"SUMMARY";#N/A,#N/A,FALSE,"MATERIAL VAR"}</definedName>
    <definedName name="mldl" localSheetId="21" hidden="1">{#N/A,#N/A,FALSE,"VARIATIONS";#N/A,#N/A,FALSE,"BUDGET";#N/A,#N/A,FALSE,"CIVIL QNTY VAR";#N/A,#N/A,FALSE,"SUMMARY";#N/A,#N/A,FALSE,"MATERIAL VAR"}</definedName>
    <definedName name="mldl" localSheetId="22" hidden="1">{#N/A,#N/A,FALSE,"VARIATIONS";#N/A,#N/A,FALSE,"BUDGET";#N/A,#N/A,FALSE,"CIVIL QNTY VAR";#N/A,#N/A,FALSE,"SUMMARY";#N/A,#N/A,FALSE,"MATERIAL VAR"}</definedName>
    <definedName name="mldl" localSheetId="3" hidden="1">{#N/A,#N/A,FALSE,"VARIATIONS";#N/A,#N/A,FALSE,"BUDGET";#N/A,#N/A,FALSE,"CIVIL QNTY VAR";#N/A,#N/A,FALSE,"SUMMARY";#N/A,#N/A,FALSE,"MATERIAL VAR"}</definedName>
    <definedName name="mldl" localSheetId="12" hidden="1">{#N/A,#N/A,FALSE,"VARIATIONS";#N/A,#N/A,FALSE,"BUDGET";#N/A,#N/A,FALSE,"CIVIL QNTY VAR";#N/A,#N/A,FALSE,"SUMMARY";#N/A,#N/A,FALSE,"MATERIAL VAR"}</definedName>
    <definedName name="mldl" localSheetId="9" hidden="1">{#N/A,#N/A,FALSE,"VARIATIONS";#N/A,#N/A,FALSE,"BUDGET";#N/A,#N/A,FALSE,"CIVIL QNTY VAR";#N/A,#N/A,FALSE,"SUMMARY";#N/A,#N/A,FALSE,"MATERIAL VAR"}</definedName>
    <definedName name="mldl" localSheetId="6" hidden="1">{#N/A,#N/A,FALSE,"VARIATIONS";#N/A,#N/A,FALSE,"BUDGET";#N/A,#N/A,FALSE,"CIVIL QNTY VAR";#N/A,#N/A,FALSE,"SUMMARY";#N/A,#N/A,FALSE,"MATERIAL VAR"}</definedName>
    <definedName name="mldl" localSheetId="23" hidden="1">{#N/A,#N/A,FALSE,"VARIATIONS";#N/A,#N/A,FALSE,"BUDGET";#N/A,#N/A,FALSE,"CIVIL QNTY VAR";#N/A,#N/A,FALSE,"SUMMARY";#N/A,#N/A,FALSE,"MATERIAL VAR"}</definedName>
    <definedName name="mldl" localSheetId="24" hidden="1">{#N/A,#N/A,FALSE,"VARIATIONS";#N/A,#N/A,FALSE,"BUDGET";#N/A,#N/A,FALSE,"CIVIL QNTY VAR";#N/A,#N/A,FALSE,"SUMMARY";#N/A,#N/A,FALSE,"MATERIAL VAR"}</definedName>
    <definedName name="mldl" hidden="1">{#N/A,#N/A,FALSE,"VARIATIONS";#N/A,#N/A,FALSE,"BUDGET";#N/A,#N/A,FALSE,"CIVIL QNTY VAR";#N/A,#N/A,FALSE,"SUMMARY";#N/A,#N/A,FALSE,"MATERIAL VAR"}</definedName>
    <definedName name="mmmmm" localSheetId="4" hidden="1">#REF!</definedName>
    <definedName name="mmmmm" localSheetId="7" hidden="1">#REF!</definedName>
    <definedName name="mmmmm" localSheetId="10" hidden="1">#REF!</definedName>
    <definedName name="mmmmm" localSheetId="13" hidden="1">#REF!</definedName>
    <definedName name="mmmmm" localSheetId="19" hidden="1">#REF!</definedName>
    <definedName name="mmmmm" localSheetId="5" hidden="1">#REF!</definedName>
    <definedName name="mmmmm" localSheetId="11" hidden="1">#REF!</definedName>
    <definedName name="mmmmm" localSheetId="8" hidden="1">#REF!</definedName>
    <definedName name="mmmmm" localSheetId="14" hidden="1">#REF!</definedName>
    <definedName name="mmmmm" localSheetId="20" hidden="1">#REF!</definedName>
    <definedName name="mmmmm" localSheetId="21" hidden="1">#REF!</definedName>
    <definedName name="mmmmm" localSheetId="22" hidden="1">#REF!</definedName>
    <definedName name="mmmmm" localSheetId="3" hidden="1">#REF!</definedName>
    <definedName name="mmmmm" localSheetId="12" hidden="1">#REF!</definedName>
    <definedName name="mmmmm" localSheetId="18" hidden="1">#REF!</definedName>
    <definedName name="mmmmm" localSheetId="9" hidden="1">#REF!</definedName>
    <definedName name="mmmmm" localSheetId="6" hidden="1">#REF!</definedName>
    <definedName name="mmmmm" localSheetId="23" hidden="1">#REF!</definedName>
    <definedName name="mmmmm" localSheetId="24" hidden="1">#REF!</definedName>
    <definedName name="mmmmm" hidden="1">#REF!</definedName>
    <definedName name="MP" localSheetId="4" hidden="1">#REF!</definedName>
    <definedName name="MP" localSheetId="7" hidden="1">#REF!</definedName>
    <definedName name="MP" localSheetId="10" hidden="1">#REF!</definedName>
    <definedName name="MP" localSheetId="13" hidden="1">#REF!</definedName>
    <definedName name="MP" localSheetId="19" hidden="1">#REF!</definedName>
    <definedName name="MP" localSheetId="5" hidden="1">#REF!</definedName>
    <definedName name="MP" localSheetId="11" hidden="1">#REF!</definedName>
    <definedName name="MP" localSheetId="8" hidden="1">#REF!</definedName>
    <definedName name="MP" localSheetId="14" hidden="1">#REF!</definedName>
    <definedName name="MP" localSheetId="20" hidden="1">#REF!</definedName>
    <definedName name="MP" localSheetId="21" hidden="1">#REF!</definedName>
    <definedName name="MP" localSheetId="22" hidden="1">#REF!</definedName>
    <definedName name="MP" localSheetId="3" hidden="1">#REF!</definedName>
    <definedName name="MP" localSheetId="12" hidden="1">#REF!</definedName>
    <definedName name="MP" localSheetId="18" hidden="1">#REF!</definedName>
    <definedName name="MP" localSheetId="9" hidden="1">#REF!</definedName>
    <definedName name="MP" localSheetId="6" hidden="1">#REF!</definedName>
    <definedName name="MP" localSheetId="23" hidden="1">#REF!</definedName>
    <definedName name="MP" localSheetId="24" hidden="1">#REF!</definedName>
    <definedName name="MP" hidden="1">#REF!</definedName>
    <definedName name="Mr.Venukopal" localSheetId="4" hidden="1">[11]sheet6!#REF!</definedName>
    <definedName name="Mr.Venukopal" localSheetId="7" hidden="1">[11]sheet6!#REF!</definedName>
    <definedName name="Mr.Venukopal" localSheetId="10" hidden="1">[11]sheet6!#REF!</definedName>
    <definedName name="Mr.Venukopal" localSheetId="13" hidden="1">[11]sheet6!#REF!</definedName>
    <definedName name="Mr.Venukopal" localSheetId="19" hidden="1">[11]sheet6!#REF!</definedName>
    <definedName name="Mr.Venukopal" localSheetId="5" hidden="1">[11]sheet6!#REF!</definedName>
    <definedName name="Mr.Venukopal" localSheetId="11" hidden="1">[11]sheet6!#REF!</definedName>
    <definedName name="Mr.Venukopal" localSheetId="8" hidden="1">[11]sheet6!#REF!</definedName>
    <definedName name="Mr.Venukopal" localSheetId="14" hidden="1">[11]sheet6!#REF!</definedName>
    <definedName name="Mr.Venukopal" localSheetId="20" hidden="1">[11]sheet6!#REF!</definedName>
    <definedName name="Mr.Venukopal" localSheetId="21" hidden="1">[11]sheet6!#REF!</definedName>
    <definedName name="Mr.Venukopal" localSheetId="22" hidden="1">[11]sheet6!#REF!</definedName>
    <definedName name="Mr.Venukopal" localSheetId="3" hidden="1">[11]sheet6!#REF!</definedName>
    <definedName name="Mr.Venukopal" localSheetId="12" hidden="1">[11]sheet6!#REF!</definedName>
    <definedName name="Mr.Venukopal" localSheetId="18" hidden="1">[11]sheet6!#REF!</definedName>
    <definedName name="Mr.Venukopal" localSheetId="9" hidden="1">[11]sheet6!#REF!</definedName>
    <definedName name="Mr.Venukopal" localSheetId="6" hidden="1">[11]sheet6!#REF!</definedName>
    <definedName name="Mr.Venukopal" localSheetId="23" hidden="1">[11]sheet6!#REF!</definedName>
    <definedName name="Mr.Venukopal" localSheetId="24" hidden="1">[11]sheet6!#REF!</definedName>
    <definedName name="Mr.Venukopal" hidden="1">[11]sheet6!#REF!</definedName>
    <definedName name="muthu" localSheetId="4" hidden="1">{#N/A,#N/A,FALSE,"VARIATIONS";#N/A,#N/A,FALSE,"BUDGET";#N/A,#N/A,FALSE,"CIVIL QNTY VAR";#N/A,#N/A,FALSE,"SUMMARY";#N/A,#N/A,FALSE,"MATERIAL VAR"}</definedName>
    <definedName name="muthu" localSheetId="7" hidden="1">{#N/A,#N/A,FALSE,"VARIATIONS";#N/A,#N/A,FALSE,"BUDGET";#N/A,#N/A,FALSE,"CIVIL QNTY VAR";#N/A,#N/A,FALSE,"SUMMARY";#N/A,#N/A,FALSE,"MATERIAL VAR"}</definedName>
    <definedName name="muthu" localSheetId="10" hidden="1">{#N/A,#N/A,FALSE,"VARIATIONS";#N/A,#N/A,FALSE,"BUDGET";#N/A,#N/A,FALSE,"CIVIL QNTY VAR";#N/A,#N/A,FALSE,"SUMMARY";#N/A,#N/A,FALSE,"MATERIAL VAR"}</definedName>
    <definedName name="muthu" localSheetId="13" hidden="1">{#N/A,#N/A,FALSE,"VARIATIONS";#N/A,#N/A,FALSE,"BUDGET";#N/A,#N/A,FALSE,"CIVIL QNTY VAR";#N/A,#N/A,FALSE,"SUMMARY";#N/A,#N/A,FALSE,"MATERIAL VAR"}</definedName>
    <definedName name="muthu" localSheetId="5" hidden="1">{#N/A,#N/A,FALSE,"VARIATIONS";#N/A,#N/A,FALSE,"BUDGET";#N/A,#N/A,FALSE,"CIVIL QNTY VAR";#N/A,#N/A,FALSE,"SUMMARY";#N/A,#N/A,FALSE,"MATERIAL VAR"}</definedName>
    <definedName name="muthu" localSheetId="11" hidden="1">{#N/A,#N/A,FALSE,"VARIATIONS";#N/A,#N/A,FALSE,"BUDGET";#N/A,#N/A,FALSE,"CIVIL QNTY VAR";#N/A,#N/A,FALSE,"SUMMARY";#N/A,#N/A,FALSE,"MATERIAL VAR"}</definedName>
    <definedName name="muthu" localSheetId="8" hidden="1">{#N/A,#N/A,FALSE,"VARIATIONS";#N/A,#N/A,FALSE,"BUDGET";#N/A,#N/A,FALSE,"CIVIL QNTY VAR";#N/A,#N/A,FALSE,"SUMMARY";#N/A,#N/A,FALSE,"MATERIAL VAR"}</definedName>
    <definedName name="muthu" localSheetId="14" hidden="1">{#N/A,#N/A,FALSE,"VARIATIONS";#N/A,#N/A,FALSE,"BUDGET";#N/A,#N/A,FALSE,"CIVIL QNTY VAR";#N/A,#N/A,FALSE,"SUMMARY";#N/A,#N/A,FALSE,"MATERIAL VAR"}</definedName>
    <definedName name="muthu" localSheetId="21" hidden="1">{#N/A,#N/A,FALSE,"VARIATIONS";#N/A,#N/A,FALSE,"BUDGET";#N/A,#N/A,FALSE,"CIVIL QNTY VAR";#N/A,#N/A,FALSE,"SUMMARY";#N/A,#N/A,FALSE,"MATERIAL VAR"}</definedName>
    <definedName name="muthu" localSheetId="22" hidden="1">{#N/A,#N/A,FALSE,"VARIATIONS";#N/A,#N/A,FALSE,"BUDGET";#N/A,#N/A,FALSE,"CIVIL QNTY VAR";#N/A,#N/A,FALSE,"SUMMARY";#N/A,#N/A,FALSE,"MATERIAL VAR"}</definedName>
    <definedName name="muthu" localSheetId="3" hidden="1">{#N/A,#N/A,FALSE,"VARIATIONS";#N/A,#N/A,FALSE,"BUDGET";#N/A,#N/A,FALSE,"CIVIL QNTY VAR";#N/A,#N/A,FALSE,"SUMMARY";#N/A,#N/A,FALSE,"MATERIAL VAR"}</definedName>
    <definedName name="muthu" localSheetId="12" hidden="1">{#N/A,#N/A,FALSE,"VARIATIONS";#N/A,#N/A,FALSE,"BUDGET";#N/A,#N/A,FALSE,"CIVIL QNTY VAR";#N/A,#N/A,FALSE,"SUMMARY";#N/A,#N/A,FALSE,"MATERIAL VAR"}</definedName>
    <definedName name="muthu" localSheetId="9" hidden="1">{#N/A,#N/A,FALSE,"VARIATIONS";#N/A,#N/A,FALSE,"BUDGET";#N/A,#N/A,FALSE,"CIVIL QNTY VAR";#N/A,#N/A,FALSE,"SUMMARY";#N/A,#N/A,FALSE,"MATERIAL VAR"}</definedName>
    <definedName name="muthu" localSheetId="6" hidden="1">{#N/A,#N/A,FALSE,"VARIATIONS";#N/A,#N/A,FALSE,"BUDGET";#N/A,#N/A,FALSE,"CIVIL QNTY VAR";#N/A,#N/A,FALSE,"SUMMARY";#N/A,#N/A,FALSE,"MATERIAL VAR"}</definedName>
    <definedName name="muthu" localSheetId="23" hidden="1">{#N/A,#N/A,FALSE,"VARIATIONS";#N/A,#N/A,FALSE,"BUDGET";#N/A,#N/A,FALSE,"CIVIL QNTY VAR";#N/A,#N/A,FALSE,"SUMMARY";#N/A,#N/A,FALSE,"MATERIAL VAR"}</definedName>
    <definedName name="muthu" localSheetId="24" hidden="1">{#N/A,#N/A,FALSE,"VARIATIONS";#N/A,#N/A,FALSE,"BUDGET";#N/A,#N/A,FALSE,"CIVIL QNTY VAR";#N/A,#N/A,FALSE,"SUMMARY";#N/A,#N/A,FALSE,"MATERIAL VAR"}</definedName>
    <definedName name="muthu" hidden="1">{#N/A,#N/A,FALSE,"VARIATIONS";#N/A,#N/A,FALSE,"BUDGET";#N/A,#N/A,FALSE,"CIVIL QNTY VAR";#N/A,#N/A,FALSE,"SUMMARY";#N/A,#N/A,FALSE,"MATERIAL VAR"}</definedName>
    <definedName name="MY" localSheetId="4" hidden="1">[21]analysis!#REF!</definedName>
    <definedName name="MY" localSheetId="7" hidden="1">[21]analysis!#REF!</definedName>
    <definedName name="MY" localSheetId="10" hidden="1">[21]analysis!#REF!</definedName>
    <definedName name="MY" localSheetId="19" hidden="1">[21]analysis!#REF!</definedName>
    <definedName name="MY" localSheetId="5" hidden="1">[21]analysis!#REF!</definedName>
    <definedName name="MY" localSheetId="11" hidden="1">[21]analysis!#REF!</definedName>
    <definedName name="MY" localSheetId="8" hidden="1">[21]analysis!#REF!</definedName>
    <definedName name="MY" localSheetId="20" hidden="1">[21]analysis!#REF!</definedName>
    <definedName name="MY" localSheetId="21" hidden="1">[21]analysis!#REF!</definedName>
    <definedName name="MY" localSheetId="22" hidden="1">[21]analysis!#REF!</definedName>
    <definedName name="MY" localSheetId="3" hidden="1">[21]analysis!#REF!</definedName>
    <definedName name="MY" localSheetId="18" hidden="1">[21]analysis!#REF!</definedName>
    <definedName name="MY" localSheetId="9" hidden="1">[21]analysis!#REF!</definedName>
    <definedName name="MY" localSheetId="6" hidden="1">[21]analysis!#REF!</definedName>
    <definedName name="MY" localSheetId="23" hidden="1">[21]analysis!#REF!</definedName>
    <definedName name="MY" localSheetId="24" hidden="1">[21]analysis!#REF!</definedName>
    <definedName name="MY" hidden="1">[21]analysis!#REF!</definedName>
    <definedName name="name" localSheetId="4" hidden="1">{"dep. full detail",#N/A,FALSE,"annex";"3cd annex",#N/A,FALSE,"annex";"co. dep.",#N/A,FALSE,"annex"}</definedName>
    <definedName name="name" localSheetId="7" hidden="1">{"dep. full detail",#N/A,FALSE,"annex";"3cd annex",#N/A,FALSE,"annex";"co. dep.",#N/A,FALSE,"annex"}</definedName>
    <definedName name="name" localSheetId="10" hidden="1">{"dep. full detail",#N/A,FALSE,"annex";"3cd annex",#N/A,FALSE,"annex";"co. dep.",#N/A,FALSE,"annex"}</definedName>
    <definedName name="name" localSheetId="13" hidden="1">{"dep. full detail",#N/A,FALSE,"annex";"3cd annex",#N/A,FALSE,"annex";"co. dep.",#N/A,FALSE,"annex"}</definedName>
    <definedName name="name" localSheetId="5" hidden="1">{"dep. full detail",#N/A,FALSE,"annex";"3cd annex",#N/A,FALSE,"annex";"co. dep.",#N/A,FALSE,"annex"}</definedName>
    <definedName name="name" localSheetId="11" hidden="1">{"dep. full detail",#N/A,FALSE,"annex";"3cd annex",#N/A,FALSE,"annex";"co. dep.",#N/A,FALSE,"annex"}</definedName>
    <definedName name="name" localSheetId="8" hidden="1">{"dep. full detail",#N/A,FALSE,"annex";"3cd annex",#N/A,FALSE,"annex";"co. dep.",#N/A,FALSE,"annex"}</definedName>
    <definedName name="name" localSheetId="14" hidden="1">{"dep. full detail",#N/A,FALSE,"annex";"3cd annex",#N/A,FALSE,"annex";"co. dep.",#N/A,FALSE,"annex"}</definedName>
    <definedName name="name" localSheetId="21" hidden="1">{"dep. full detail",#N/A,FALSE,"annex";"3cd annex",#N/A,FALSE,"annex";"co. dep.",#N/A,FALSE,"annex"}</definedName>
    <definedName name="name" localSheetId="22" hidden="1">{"dep. full detail",#N/A,FALSE,"annex";"3cd annex",#N/A,FALSE,"annex";"co. dep.",#N/A,FALSE,"annex"}</definedName>
    <definedName name="name" localSheetId="3" hidden="1">{"dep. full detail",#N/A,FALSE,"annex";"3cd annex",#N/A,FALSE,"annex";"co. dep.",#N/A,FALSE,"annex"}</definedName>
    <definedName name="name" localSheetId="12" hidden="1">{"dep. full detail",#N/A,FALSE,"annex";"3cd annex",#N/A,FALSE,"annex";"co. dep.",#N/A,FALSE,"annex"}</definedName>
    <definedName name="name" localSheetId="9" hidden="1">{"dep. full detail",#N/A,FALSE,"annex";"3cd annex",#N/A,FALSE,"annex";"co. dep.",#N/A,FALSE,"annex"}</definedName>
    <definedName name="name" localSheetId="6" hidden="1">{"dep. full detail",#N/A,FALSE,"annex";"3cd annex",#N/A,FALSE,"annex";"co. dep.",#N/A,FALSE,"annex"}</definedName>
    <definedName name="name" localSheetId="23" hidden="1">{"dep. full detail",#N/A,FALSE,"annex";"3cd annex",#N/A,FALSE,"annex";"co. dep.",#N/A,FALSE,"annex"}</definedName>
    <definedName name="name" localSheetId="24" hidden="1">{"dep. full detail",#N/A,FALSE,"annex";"3cd annex",#N/A,FALSE,"annex";"co. dep.",#N/A,FALSE,"annex"}</definedName>
    <definedName name="name" hidden="1">{"dep. full detail",#N/A,FALSE,"annex";"3cd annex",#N/A,FALSE,"annex";"co. dep.",#N/A,FALSE,"annex"}</definedName>
    <definedName name="NBN" localSheetId="4" hidden="1">[21]analysis!#REF!</definedName>
    <definedName name="NBN" localSheetId="7" hidden="1">[21]analysis!#REF!</definedName>
    <definedName name="NBN" localSheetId="10" hidden="1">[21]analysis!#REF!</definedName>
    <definedName name="NBN" localSheetId="19" hidden="1">[21]analysis!#REF!</definedName>
    <definedName name="NBN" localSheetId="5" hidden="1">[21]analysis!#REF!</definedName>
    <definedName name="NBN" localSheetId="11" hidden="1">[21]analysis!#REF!</definedName>
    <definedName name="NBN" localSheetId="8" hidden="1">[21]analysis!#REF!</definedName>
    <definedName name="NBN" localSheetId="20" hidden="1">[21]analysis!#REF!</definedName>
    <definedName name="NBN" localSheetId="21" hidden="1">[21]analysis!#REF!</definedName>
    <definedName name="NBN" localSheetId="22" hidden="1">[21]analysis!#REF!</definedName>
    <definedName name="NBN" localSheetId="3" hidden="1">[21]analysis!#REF!</definedName>
    <definedName name="NBN" localSheetId="18" hidden="1">[21]analysis!#REF!</definedName>
    <definedName name="NBN" localSheetId="9" hidden="1">[21]analysis!#REF!</definedName>
    <definedName name="NBN" localSheetId="6" hidden="1">[21]analysis!#REF!</definedName>
    <definedName name="NBN" localSheetId="23" hidden="1">[21]analysis!#REF!</definedName>
    <definedName name="NBN" localSheetId="24" hidden="1">[21]analysis!#REF!</definedName>
    <definedName name="NBN" hidden="1">[21]analysis!#REF!</definedName>
    <definedName name="NEW" localSheetId="4" hidden="1">#REF!</definedName>
    <definedName name="NEW" localSheetId="7" hidden="1">#REF!</definedName>
    <definedName name="NEW" localSheetId="10" hidden="1">#REF!</definedName>
    <definedName name="NEW" localSheetId="13" hidden="1">#REF!</definedName>
    <definedName name="NEW" localSheetId="19" hidden="1">#REF!</definedName>
    <definedName name="NEW" localSheetId="5" hidden="1">#REF!</definedName>
    <definedName name="NEW" localSheetId="11" hidden="1">#REF!</definedName>
    <definedName name="NEW" localSheetId="8" hidden="1">#REF!</definedName>
    <definedName name="NEW" localSheetId="14" hidden="1">#REF!</definedName>
    <definedName name="NEW" localSheetId="20" hidden="1">#REF!</definedName>
    <definedName name="NEW" localSheetId="21" hidden="1">#REF!</definedName>
    <definedName name="NEW" localSheetId="22" hidden="1">#REF!</definedName>
    <definedName name="NEW" localSheetId="3" hidden="1">#REF!</definedName>
    <definedName name="NEW" localSheetId="12" hidden="1">#REF!</definedName>
    <definedName name="NEW" localSheetId="18" hidden="1">#REF!</definedName>
    <definedName name="NEW" localSheetId="9" hidden="1">#REF!</definedName>
    <definedName name="NEW" localSheetId="6" hidden="1">#REF!</definedName>
    <definedName name="NEW" localSheetId="23" hidden="1">#REF!</definedName>
    <definedName name="NEW" localSheetId="24" hidden="1">#REF!</definedName>
    <definedName name="NEW" hidden="1">#REF!</definedName>
    <definedName name="Nitin" hidden="1">'[27]Sheet3 (2)'!$A$60:$A$76</definedName>
    <definedName name="o" localSheetId="4" hidden="1">{#N/A,#N/A,FALSE,"VARIATIONS";#N/A,#N/A,FALSE,"BUDGET";#N/A,#N/A,FALSE,"CIVIL QNTY VAR";#N/A,#N/A,FALSE,"SUMMARY";#N/A,#N/A,FALSE,"MATERIAL VAR"}</definedName>
    <definedName name="o" localSheetId="7" hidden="1">{#N/A,#N/A,FALSE,"VARIATIONS";#N/A,#N/A,FALSE,"BUDGET";#N/A,#N/A,FALSE,"CIVIL QNTY VAR";#N/A,#N/A,FALSE,"SUMMARY";#N/A,#N/A,FALSE,"MATERIAL VAR"}</definedName>
    <definedName name="o" localSheetId="10" hidden="1">{#N/A,#N/A,FALSE,"VARIATIONS";#N/A,#N/A,FALSE,"BUDGET";#N/A,#N/A,FALSE,"CIVIL QNTY VAR";#N/A,#N/A,FALSE,"SUMMARY";#N/A,#N/A,FALSE,"MATERIAL VAR"}</definedName>
    <definedName name="o" localSheetId="13" hidden="1">{#N/A,#N/A,FALSE,"VARIATIONS";#N/A,#N/A,FALSE,"BUDGET";#N/A,#N/A,FALSE,"CIVIL QNTY VAR";#N/A,#N/A,FALSE,"SUMMARY";#N/A,#N/A,FALSE,"MATERIAL VAR"}</definedName>
    <definedName name="o" localSheetId="5" hidden="1">{#N/A,#N/A,FALSE,"VARIATIONS";#N/A,#N/A,FALSE,"BUDGET";#N/A,#N/A,FALSE,"CIVIL QNTY VAR";#N/A,#N/A,FALSE,"SUMMARY";#N/A,#N/A,FALSE,"MATERIAL VAR"}</definedName>
    <definedName name="o" localSheetId="11" hidden="1">{#N/A,#N/A,FALSE,"VARIATIONS";#N/A,#N/A,FALSE,"BUDGET";#N/A,#N/A,FALSE,"CIVIL QNTY VAR";#N/A,#N/A,FALSE,"SUMMARY";#N/A,#N/A,FALSE,"MATERIAL VAR"}</definedName>
    <definedName name="o" localSheetId="8" hidden="1">{#N/A,#N/A,FALSE,"VARIATIONS";#N/A,#N/A,FALSE,"BUDGET";#N/A,#N/A,FALSE,"CIVIL QNTY VAR";#N/A,#N/A,FALSE,"SUMMARY";#N/A,#N/A,FALSE,"MATERIAL VAR"}</definedName>
    <definedName name="o" localSheetId="14" hidden="1">{#N/A,#N/A,FALSE,"VARIATIONS";#N/A,#N/A,FALSE,"BUDGET";#N/A,#N/A,FALSE,"CIVIL QNTY VAR";#N/A,#N/A,FALSE,"SUMMARY";#N/A,#N/A,FALSE,"MATERIAL VAR"}</definedName>
    <definedName name="o" localSheetId="21" hidden="1">{#N/A,#N/A,FALSE,"VARIATIONS";#N/A,#N/A,FALSE,"BUDGET";#N/A,#N/A,FALSE,"CIVIL QNTY VAR";#N/A,#N/A,FALSE,"SUMMARY";#N/A,#N/A,FALSE,"MATERIAL VAR"}</definedName>
    <definedName name="o" localSheetId="22" hidden="1">{#N/A,#N/A,FALSE,"VARIATIONS";#N/A,#N/A,FALSE,"BUDGET";#N/A,#N/A,FALSE,"CIVIL QNTY VAR";#N/A,#N/A,FALSE,"SUMMARY";#N/A,#N/A,FALSE,"MATERIAL VAR"}</definedName>
    <definedName name="o" localSheetId="3" hidden="1">{#N/A,#N/A,FALSE,"VARIATIONS";#N/A,#N/A,FALSE,"BUDGET";#N/A,#N/A,FALSE,"CIVIL QNTY VAR";#N/A,#N/A,FALSE,"SUMMARY";#N/A,#N/A,FALSE,"MATERIAL VAR"}</definedName>
    <definedName name="o" localSheetId="12" hidden="1">{#N/A,#N/A,FALSE,"VARIATIONS";#N/A,#N/A,FALSE,"BUDGET";#N/A,#N/A,FALSE,"CIVIL QNTY VAR";#N/A,#N/A,FALSE,"SUMMARY";#N/A,#N/A,FALSE,"MATERIAL VAR"}</definedName>
    <definedName name="o" localSheetId="9" hidden="1">{#N/A,#N/A,FALSE,"VARIATIONS";#N/A,#N/A,FALSE,"BUDGET";#N/A,#N/A,FALSE,"CIVIL QNTY VAR";#N/A,#N/A,FALSE,"SUMMARY";#N/A,#N/A,FALSE,"MATERIAL VAR"}</definedName>
    <definedName name="o" localSheetId="6" hidden="1">{#N/A,#N/A,FALSE,"VARIATIONS";#N/A,#N/A,FALSE,"BUDGET";#N/A,#N/A,FALSE,"CIVIL QNTY VAR";#N/A,#N/A,FALSE,"SUMMARY";#N/A,#N/A,FALSE,"MATERIAL VAR"}</definedName>
    <definedName name="o" localSheetId="23" hidden="1">{#N/A,#N/A,FALSE,"VARIATIONS";#N/A,#N/A,FALSE,"BUDGET";#N/A,#N/A,FALSE,"CIVIL QNTY VAR";#N/A,#N/A,FALSE,"SUMMARY";#N/A,#N/A,FALSE,"MATERIAL VAR"}</definedName>
    <definedName name="o" localSheetId="24" hidden="1">{#N/A,#N/A,FALSE,"VARIATIONS";#N/A,#N/A,FALSE,"BUDGET";#N/A,#N/A,FALSE,"CIVIL QNTY VAR";#N/A,#N/A,FALSE,"SUMMARY";#N/A,#N/A,FALSE,"MATERIAL VAR"}</definedName>
    <definedName name="o" hidden="1">{#N/A,#N/A,FALSE,"VARIATIONS";#N/A,#N/A,FALSE,"BUDGET";#N/A,#N/A,FALSE,"CIVIL QNTY VAR";#N/A,#N/A,FALSE,"SUMMARY";#N/A,#N/A,FALSE,"MATERIAL VAR"}</definedName>
    <definedName name="ok" localSheetId="4" hidden="1">{#N/A,#N/A,TRUE,"Front";#N/A,#N/A,TRUE,"Simple Letter";#N/A,#N/A,TRUE,"Inside";#N/A,#N/A,TRUE,"Contents";#N/A,#N/A,TRUE,"Basis";#N/A,#N/A,TRUE,"Inclusions";#N/A,#N/A,TRUE,"Exclusions";#N/A,#N/A,TRUE,"Areas";#N/A,#N/A,TRUE,"Summary";#N/A,#N/A,TRUE,"Detail"}</definedName>
    <definedName name="ok" localSheetId="7" hidden="1">{#N/A,#N/A,TRUE,"Front";#N/A,#N/A,TRUE,"Simple Letter";#N/A,#N/A,TRUE,"Inside";#N/A,#N/A,TRUE,"Contents";#N/A,#N/A,TRUE,"Basis";#N/A,#N/A,TRUE,"Inclusions";#N/A,#N/A,TRUE,"Exclusions";#N/A,#N/A,TRUE,"Areas";#N/A,#N/A,TRUE,"Summary";#N/A,#N/A,TRUE,"Detail"}</definedName>
    <definedName name="ok" localSheetId="10" hidden="1">{#N/A,#N/A,TRUE,"Front";#N/A,#N/A,TRUE,"Simple Letter";#N/A,#N/A,TRUE,"Inside";#N/A,#N/A,TRUE,"Contents";#N/A,#N/A,TRUE,"Basis";#N/A,#N/A,TRUE,"Inclusions";#N/A,#N/A,TRUE,"Exclusions";#N/A,#N/A,TRUE,"Areas";#N/A,#N/A,TRUE,"Summary";#N/A,#N/A,TRUE,"Detail"}</definedName>
    <definedName name="ok" localSheetId="13" hidden="1">{#N/A,#N/A,TRUE,"Front";#N/A,#N/A,TRUE,"Simple Letter";#N/A,#N/A,TRUE,"Inside";#N/A,#N/A,TRUE,"Contents";#N/A,#N/A,TRUE,"Basis";#N/A,#N/A,TRUE,"Inclusions";#N/A,#N/A,TRUE,"Exclusions";#N/A,#N/A,TRUE,"Areas";#N/A,#N/A,TRUE,"Summary";#N/A,#N/A,TRUE,"Detail"}</definedName>
    <definedName name="ok" localSheetId="5" hidden="1">{#N/A,#N/A,TRUE,"Front";#N/A,#N/A,TRUE,"Simple Letter";#N/A,#N/A,TRUE,"Inside";#N/A,#N/A,TRUE,"Contents";#N/A,#N/A,TRUE,"Basis";#N/A,#N/A,TRUE,"Inclusions";#N/A,#N/A,TRUE,"Exclusions";#N/A,#N/A,TRUE,"Areas";#N/A,#N/A,TRUE,"Summary";#N/A,#N/A,TRUE,"Detail"}</definedName>
    <definedName name="ok" localSheetId="11" hidden="1">{#N/A,#N/A,TRUE,"Front";#N/A,#N/A,TRUE,"Simple Letter";#N/A,#N/A,TRUE,"Inside";#N/A,#N/A,TRUE,"Contents";#N/A,#N/A,TRUE,"Basis";#N/A,#N/A,TRUE,"Inclusions";#N/A,#N/A,TRUE,"Exclusions";#N/A,#N/A,TRUE,"Areas";#N/A,#N/A,TRUE,"Summary";#N/A,#N/A,TRUE,"Detail"}</definedName>
    <definedName name="ok" localSheetId="8" hidden="1">{#N/A,#N/A,TRUE,"Front";#N/A,#N/A,TRUE,"Simple Letter";#N/A,#N/A,TRUE,"Inside";#N/A,#N/A,TRUE,"Contents";#N/A,#N/A,TRUE,"Basis";#N/A,#N/A,TRUE,"Inclusions";#N/A,#N/A,TRUE,"Exclusions";#N/A,#N/A,TRUE,"Areas";#N/A,#N/A,TRUE,"Summary";#N/A,#N/A,TRUE,"Detail"}</definedName>
    <definedName name="ok" localSheetId="14" hidden="1">{#N/A,#N/A,TRUE,"Front";#N/A,#N/A,TRUE,"Simple Letter";#N/A,#N/A,TRUE,"Inside";#N/A,#N/A,TRUE,"Contents";#N/A,#N/A,TRUE,"Basis";#N/A,#N/A,TRUE,"Inclusions";#N/A,#N/A,TRUE,"Exclusions";#N/A,#N/A,TRUE,"Areas";#N/A,#N/A,TRUE,"Summary";#N/A,#N/A,TRUE,"Detail"}</definedName>
    <definedName name="ok" localSheetId="21" hidden="1">{#N/A,#N/A,TRUE,"Front";#N/A,#N/A,TRUE,"Simple Letter";#N/A,#N/A,TRUE,"Inside";#N/A,#N/A,TRUE,"Contents";#N/A,#N/A,TRUE,"Basis";#N/A,#N/A,TRUE,"Inclusions";#N/A,#N/A,TRUE,"Exclusions";#N/A,#N/A,TRUE,"Areas";#N/A,#N/A,TRUE,"Summary";#N/A,#N/A,TRUE,"Detail"}</definedName>
    <definedName name="ok" localSheetId="22" hidden="1">{#N/A,#N/A,TRUE,"Front";#N/A,#N/A,TRUE,"Simple Letter";#N/A,#N/A,TRUE,"Inside";#N/A,#N/A,TRUE,"Contents";#N/A,#N/A,TRUE,"Basis";#N/A,#N/A,TRUE,"Inclusions";#N/A,#N/A,TRUE,"Exclusions";#N/A,#N/A,TRUE,"Areas";#N/A,#N/A,TRUE,"Summary";#N/A,#N/A,TRUE,"Detail"}</definedName>
    <definedName name="ok" localSheetId="3" hidden="1">{#N/A,#N/A,TRUE,"Front";#N/A,#N/A,TRUE,"Simple Letter";#N/A,#N/A,TRUE,"Inside";#N/A,#N/A,TRUE,"Contents";#N/A,#N/A,TRUE,"Basis";#N/A,#N/A,TRUE,"Inclusions";#N/A,#N/A,TRUE,"Exclusions";#N/A,#N/A,TRUE,"Areas";#N/A,#N/A,TRUE,"Summary";#N/A,#N/A,TRUE,"Detail"}</definedName>
    <definedName name="ok" localSheetId="12" hidden="1">{#N/A,#N/A,TRUE,"Front";#N/A,#N/A,TRUE,"Simple Letter";#N/A,#N/A,TRUE,"Inside";#N/A,#N/A,TRUE,"Contents";#N/A,#N/A,TRUE,"Basis";#N/A,#N/A,TRUE,"Inclusions";#N/A,#N/A,TRUE,"Exclusions";#N/A,#N/A,TRUE,"Areas";#N/A,#N/A,TRUE,"Summary";#N/A,#N/A,TRUE,"Detail"}</definedName>
    <definedName name="ok" localSheetId="9" hidden="1">{#N/A,#N/A,TRUE,"Front";#N/A,#N/A,TRUE,"Simple Letter";#N/A,#N/A,TRUE,"Inside";#N/A,#N/A,TRUE,"Contents";#N/A,#N/A,TRUE,"Basis";#N/A,#N/A,TRUE,"Inclusions";#N/A,#N/A,TRUE,"Exclusions";#N/A,#N/A,TRUE,"Areas";#N/A,#N/A,TRUE,"Summary";#N/A,#N/A,TRUE,"Detail"}</definedName>
    <definedName name="ok" localSheetId="6" hidden="1">{#N/A,#N/A,TRUE,"Front";#N/A,#N/A,TRUE,"Simple Letter";#N/A,#N/A,TRUE,"Inside";#N/A,#N/A,TRUE,"Contents";#N/A,#N/A,TRUE,"Basis";#N/A,#N/A,TRUE,"Inclusions";#N/A,#N/A,TRUE,"Exclusions";#N/A,#N/A,TRUE,"Areas";#N/A,#N/A,TRUE,"Summary";#N/A,#N/A,TRUE,"Detail"}</definedName>
    <definedName name="ok" localSheetId="23" hidden="1">{#N/A,#N/A,TRUE,"Front";#N/A,#N/A,TRUE,"Simple Letter";#N/A,#N/A,TRUE,"Inside";#N/A,#N/A,TRUE,"Contents";#N/A,#N/A,TRUE,"Basis";#N/A,#N/A,TRUE,"Inclusions";#N/A,#N/A,TRUE,"Exclusions";#N/A,#N/A,TRUE,"Areas";#N/A,#N/A,TRUE,"Summary";#N/A,#N/A,TRUE,"Detail"}</definedName>
    <definedName name="ok" localSheetId="24" hidden="1">{#N/A,#N/A,TRUE,"Front";#N/A,#N/A,TRUE,"Simple Letter";#N/A,#N/A,TRUE,"Inside";#N/A,#N/A,TRUE,"Contents";#N/A,#N/A,TRUE,"Basis";#N/A,#N/A,TRUE,"Inclusions";#N/A,#N/A,TRUE,"Exclusions";#N/A,#N/A,TRUE,"Areas";#N/A,#N/A,TRUE,"Summary";#N/A,#N/A,TRUE,"Detail"}</definedName>
    <definedName name="ok" hidden="1">{#N/A,#N/A,TRUE,"Front";#N/A,#N/A,TRUE,"Simple Letter";#N/A,#N/A,TRUE,"Inside";#N/A,#N/A,TRUE,"Contents";#N/A,#N/A,TRUE,"Basis";#N/A,#N/A,TRUE,"Inclusions";#N/A,#N/A,TRUE,"Exclusions";#N/A,#N/A,TRUE,"Areas";#N/A,#N/A,TRUE,"Summary";#N/A,#N/A,TRUE,"Detail"}</definedName>
    <definedName name="ooo" localSheetId="4" hidden="1">{#N/A,#N/A,TRUE,"Front";#N/A,#N/A,TRUE,"Simple Letter";#N/A,#N/A,TRUE,"Inside";#N/A,#N/A,TRUE,"Contents";#N/A,#N/A,TRUE,"Basis";#N/A,#N/A,TRUE,"Inclusions";#N/A,#N/A,TRUE,"Exclusions";#N/A,#N/A,TRUE,"Areas";#N/A,#N/A,TRUE,"Summary";#N/A,#N/A,TRUE,"Detail"}</definedName>
    <definedName name="ooo" localSheetId="7" hidden="1">{#N/A,#N/A,TRUE,"Front";#N/A,#N/A,TRUE,"Simple Letter";#N/A,#N/A,TRUE,"Inside";#N/A,#N/A,TRUE,"Contents";#N/A,#N/A,TRUE,"Basis";#N/A,#N/A,TRUE,"Inclusions";#N/A,#N/A,TRUE,"Exclusions";#N/A,#N/A,TRUE,"Areas";#N/A,#N/A,TRUE,"Summary";#N/A,#N/A,TRUE,"Detail"}</definedName>
    <definedName name="ooo" localSheetId="10" hidden="1">{#N/A,#N/A,TRUE,"Front";#N/A,#N/A,TRUE,"Simple Letter";#N/A,#N/A,TRUE,"Inside";#N/A,#N/A,TRUE,"Contents";#N/A,#N/A,TRUE,"Basis";#N/A,#N/A,TRUE,"Inclusions";#N/A,#N/A,TRUE,"Exclusions";#N/A,#N/A,TRUE,"Areas";#N/A,#N/A,TRUE,"Summary";#N/A,#N/A,TRUE,"Detail"}</definedName>
    <definedName name="ooo" localSheetId="13" hidden="1">{#N/A,#N/A,TRUE,"Front";#N/A,#N/A,TRUE,"Simple Letter";#N/A,#N/A,TRUE,"Inside";#N/A,#N/A,TRUE,"Contents";#N/A,#N/A,TRUE,"Basis";#N/A,#N/A,TRUE,"Inclusions";#N/A,#N/A,TRUE,"Exclusions";#N/A,#N/A,TRUE,"Areas";#N/A,#N/A,TRUE,"Summary";#N/A,#N/A,TRUE,"Detail"}</definedName>
    <definedName name="ooo" localSheetId="5" hidden="1">{#N/A,#N/A,TRUE,"Front";#N/A,#N/A,TRUE,"Simple Letter";#N/A,#N/A,TRUE,"Inside";#N/A,#N/A,TRUE,"Contents";#N/A,#N/A,TRUE,"Basis";#N/A,#N/A,TRUE,"Inclusions";#N/A,#N/A,TRUE,"Exclusions";#N/A,#N/A,TRUE,"Areas";#N/A,#N/A,TRUE,"Summary";#N/A,#N/A,TRUE,"Detail"}</definedName>
    <definedName name="ooo" localSheetId="11" hidden="1">{#N/A,#N/A,TRUE,"Front";#N/A,#N/A,TRUE,"Simple Letter";#N/A,#N/A,TRUE,"Inside";#N/A,#N/A,TRUE,"Contents";#N/A,#N/A,TRUE,"Basis";#N/A,#N/A,TRUE,"Inclusions";#N/A,#N/A,TRUE,"Exclusions";#N/A,#N/A,TRUE,"Areas";#N/A,#N/A,TRUE,"Summary";#N/A,#N/A,TRUE,"Detail"}</definedName>
    <definedName name="ooo" localSheetId="8" hidden="1">{#N/A,#N/A,TRUE,"Front";#N/A,#N/A,TRUE,"Simple Letter";#N/A,#N/A,TRUE,"Inside";#N/A,#N/A,TRUE,"Contents";#N/A,#N/A,TRUE,"Basis";#N/A,#N/A,TRUE,"Inclusions";#N/A,#N/A,TRUE,"Exclusions";#N/A,#N/A,TRUE,"Areas";#N/A,#N/A,TRUE,"Summary";#N/A,#N/A,TRUE,"Detail"}</definedName>
    <definedName name="ooo" localSheetId="14" hidden="1">{#N/A,#N/A,TRUE,"Front";#N/A,#N/A,TRUE,"Simple Letter";#N/A,#N/A,TRUE,"Inside";#N/A,#N/A,TRUE,"Contents";#N/A,#N/A,TRUE,"Basis";#N/A,#N/A,TRUE,"Inclusions";#N/A,#N/A,TRUE,"Exclusions";#N/A,#N/A,TRUE,"Areas";#N/A,#N/A,TRUE,"Summary";#N/A,#N/A,TRUE,"Detail"}</definedName>
    <definedName name="ooo" localSheetId="21" hidden="1">{#N/A,#N/A,TRUE,"Front";#N/A,#N/A,TRUE,"Simple Letter";#N/A,#N/A,TRUE,"Inside";#N/A,#N/A,TRUE,"Contents";#N/A,#N/A,TRUE,"Basis";#N/A,#N/A,TRUE,"Inclusions";#N/A,#N/A,TRUE,"Exclusions";#N/A,#N/A,TRUE,"Areas";#N/A,#N/A,TRUE,"Summary";#N/A,#N/A,TRUE,"Detail"}</definedName>
    <definedName name="ooo" localSheetId="22" hidden="1">{#N/A,#N/A,TRUE,"Front";#N/A,#N/A,TRUE,"Simple Letter";#N/A,#N/A,TRUE,"Inside";#N/A,#N/A,TRUE,"Contents";#N/A,#N/A,TRUE,"Basis";#N/A,#N/A,TRUE,"Inclusions";#N/A,#N/A,TRUE,"Exclusions";#N/A,#N/A,TRUE,"Areas";#N/A,#N/A,TRUE,"Summary";#N/A,#N/A,TRUE,"Detail"}</definedName>
    <definedName name="ooo" localSheetId="3" hidden="1">{#N/A,#N/A,TRUE,"Front";#N/A,#N/A,TRUE,"Simple Letter";#N/A,#N/A,TRUE,"Inside";#N/A,#N/A,TRUE,"Contents";#N/A,#N/A,TRUE,"Basis";#N/A,#N/A,TRUE,"Inclusions";#N/A,#N/A,TRUE,"Exclusions";#N/A,#N/A,TRUE,"Areas";#N/A,#N/A,TRUE,"Summary";#N/A,#N/A,TRUE,"Detail"}</definedName>
    <definedName name="ooo" localSheetId="12" hidden="1">{#N/A,#N/A,TRUE,"Front";#N/A,#N/A,TRUE,"Simple Letter";#N/A,#N/A,TRUE,"Inside";#N/A,#N/A,TRUE,"Contents";#N/A,#N/A,TRUE,"Basis";#N/A,#N/A,TRUE,"Inclusions";#N/A,#N/A,TRUE,"Exclusions";#N/A,#N/A,TRUE,"Areas";#N/A,#N/A,TRUE,"Summary";#N/A,#N/A,TRUE,"Detail"}</definedName>
    <definedName name="ooo" localSheetId="9" hidden="1">{#N/A,#N/A,TRUE,"Front";#N/A,#N/A,TRUE,"Simple Letter";#N/A,#N/A,TRUE,"Inside";#N/A,#N/A,TRUE,"Contents";#N/A,#N/A,TRUE,"Basis";#N/A,#N/A,TRUE,"Inclusions";#N/A,#N/A,TRUE,"Exclusions";#N/A,#N/A,TRUE,"Areas";#N/A,#N/A,TRUE,"Summary";#N/A,#N/A,TRUE,"Detail"}</definedName>
    <definedName name="ooo" localSheetId="6" hidden="1">{#N/A,#N/A,TRUE,"Front";#N/A,#N/A,TRUE,"Simple Letter";#N/A,#N/A,TRUE,"Inside";#N/A,#N/A,TRUE,"Contents";#N/A,#N/A,TRUE,"Basis";#N/A,#N/A,TRUE,"Inclusions";#N/A,#N/A,TRUE,"Exclusions";#N/A,#N/A,TRUE,"Areas";#N/A,#N/A,TRUE,"Summary";#N/A,#N/A,TRUE,"Detail"}</definedName>
    <definedName name="ooo" localSheetId="23" hidden="1">{#N/A,#N/A,TRUE,"Front";#N/A,#N/A,TRUE,"Simple Letter";#N/A,#N/A,TRUE,"Inside";#N/A,#N/A,TRUE,"Contents";#N/A,#N/A,TRUE,"Basis";#N/A,#N/A,TRUE,"Inclusions";#N/A,#N/A,TRUE,"Exclusions";#N/A,#N/A,TRUE,"Areas";#N/A,#N/A,TRUE,"Summary";#N/A,#N/A,TRUE,"Detail"}</definedName>
    <definedName name="ooo" localSheetId="24" hidden="1">{#N/A,#N/A,TRUE,"Front";#N/A,#N/A,TRUE,"Simple Letter";#N/A,#N/A,TRUE,"Inside";#N/A,#N/A,TRUE,"Contents";#N/A,#N/A,TRUE,"Basis";#N/A,#N/A,TRUE,"Inclusions";#N/A,#N/A,TRUE,"Exclusions";#N/A,#N/A,TRUE,"Areas";#N/A,#N/A,TRUE,"Summary";#N/A,#N/A,TRUE,"Detail"}</definedName>
    <definedName name="ooo" hidden="1">{#N/A,#N/A,TRUE,"Front";#N/A,#N/A,TRUE,"Simple Letter";#N/A,#N/A,TRUE,"Inside";#N/A,#N/A,TRUE,"Contents";#N/A,#N/A,TRUE,"Basis";#N/A,#N/A,TRUE,"Inclusions";#N/A,#N/A,TRUE,"Exclusions";#N/A,#N/A,TRUE,"Areas";#N/A,#N/A,TRUE,"Summary";#N/A,#N/A,TRUE,"Detail"}</definedName>
    <definedName name="ooooooooooo" localSheetId="4" hidden="1">{#N/A,#N/A,TRUE,"Front";#N/A,#N/A,TRUE,"Simple Letter";#N/A,#N/A,TRUE,"Inside";#N/A,#N/A,TRUE,"Contents";#N/A,#N/A,TRUE,"Basis";#N/A,#N/A,TRUE,"Inclusions";#N/A,#N/A,TRUE,"Exclusions";#N/A,#N/A,TRUE,"Areas";#N/A,#N/A,TRUE,"Summary";#N/A,#N/A,TRUE,"Detail"}</definedName>
    <definedName name="ooooooooooo" localSheetId="7" hidden="1">{#N/A,#N/A,TRUE,"Front";#N/A,#N/A,TRUE,"Simple Letter";#N/A,#N/A,TRUE,"Inside";#N/A,#N/A,TRUE,"Contents";#N/A,#N/A,TRUE,"Basis";#N/A,#N/A,TRUE,"Inclusions";#N/A,#N/A,TRUE,"Exclusions";#N/A,#N/A,TRUE,"Areas";#N/A,#N/A,TRUE,"Summary";#N/A,#N/A,TRUE,"Detail"}</definedName>
    <definedName name="ooooooooooo" localSheetId="10" hidden="1">{#N/A,#N/A,TRUE,"Front";#N/A,#N/A,TRUE,"Simple Letter";#N/A,#N/A,TRUE,"Inside";#N/A,#N/A,TRUE,"Contents";#N/A,#N/A,TRUE,"Basis";#N/A,#N/A,TRUE,"Inclusions";#N/A,#N/A,TRUE,"Exclusions";#N/A,#N/A,TRUE,"Areas";#N/A,#N/A,TRUE,"Summary";#N/A,#N/A,TRUE,"Detail"}</definedName>
    <definedName name="ooooooooooo" localSheetId="13" hidden="1">{#N/A,#N/A,TRUE,"Front";#N/A,#N/A,TRUE,"Simple Letter";#N/A,#N/A,TRUE,"Inside";#N/A,#N/A,TRUE,"Contents";#N/A,#N/A,TRUE,"Basis";#N/A,#N/A,TRUE,"Inclusions";#N/A,#N/A,TRUE,"Exclusions";#N/A,#N/A,TRUE,"Areas";#N/A,#N/A,TRUE,"Summary";#N/A,#N/A,TRUE,"Detail"}</definedName>
    <definedName name="ooooooooooo" localSheetId="5" hidden="1">{#N/A,#N/A,TRUE,"Front";#N/A,#N/A,TRUE,"Simple Letter";#N/A,#N/A,TRUE,"Inside";#N/A,#N/A,TRUE,"Contents";#N/A,#N/A,TRUE,"Basis";#N/A,#N/A,TRUE,"Inclusions";#N/A,#N/A,TRUE,"Exclusions";#N/A,#N/A,TRUE,"Areas";#N/A,#N/A,TRUE,"Summary";#N/A,#N/A,TRUE,"Detail"}</definedName>
    <definedName name="ooooooooooo" localSheetId="11" hidden="1">{#N/A,#N/A,TRUE,"Front";#N/A,#N/A,TRUE,"Simple Letter";#N/A,#N/A,TRUE,"Inside";#N/A,#N/A,TRUE,"Contents";#N/A,#N/A,TRUE,"Basis";#N/A,#N/A,TRUE,"Inclusions";#N/A,#N/A,TRUE,"Exclusions";#N/A,#N/A,TRUE,"Areas";#N/A,#N/A,TRUE,"Summary";#N/A,#N/A,TRUE,"Detail"}</definedName>
    <definedName name="ooooooooooo" localSheetId="8" hidden="1">{#N/A,#N/A,TRUE,"Front";#N/A,#N/A,TRUE,"Simple Letter";#N/A,#N/A,TRUE,"Inside";#N/A,#N/A,TRUE,"Contents";#N/A,#N/A,TRUE,"Basis";#N/A,#N/A,TRUE,"Inclusions";#N/A,#N/A,TRUE,"Exclusions";#N/A,#N/A,TRUE,"Areas";#N/A,#N/A,TRUE,"Summary";#N/A,#N/A,TRUE,"Detail"}</definedName>
    <definedName name="ooooooooooo" localSheetId="14" hidden="1">{#N/A,#N/A,TRUE,"Front";#N/A,#N/A,TRUE,"Simple Letter";#N/A,#N/A,TRUE,"Inside";#N/A,#N/A,TRUE,"Contents";#N/A,#N/A,TRUE,"Basis";#N/A,#N/A,TRUE,"Inclusions";#N/A,#N/A,TRUE,"Exclusions";#N/A,#N/A,TRUE,"Areas";#N/A,#N/A,TRUE,"Summary";#N/A,#N/A,TRUE,"Detail"}</definedName>
    <definedName name="ooooooooooo" localSheetId="21" hidden="1">{#N/A,#N/A,TRUE,"Front";#N/A,#N/A,TRUE,"Simple Letter";#N/A,#N/A,TRUE,"Inside";#N/A,#N/A,TRUE,"Contents";#N/A,#N/A,TRUE,"Basis";#N/A,#N/A,TRUE,"Inclusions";#N/A,#N/A,TRUE,"Exclusions";#N/A,#N/A,TRUE,"Areas";#N/A,#N/A,TRUE,"Summary";#N/A,#N/A,TRUE,"Detail"}</definedName>
    <definedName name="ooooooooooo" localSheetId="22" hidden="1">{#N/A,#N/A,TRUE,"Front";#N/A,#N/A,TRUE,"Simple Letter";#N/A,#N/A,TRUE,"Inside";#N/A,#N/A,TRUE,"Contents";#N/A,#N/A,TRUE,"Basis";#N/A,#N/A,TRUE,"Inclusions";#N/A,#N/A,TRUE,"Exclusions";#N/A,#N/A,TRUE,"Areas";#N/A,#N/A,TRUE,"Summary";#N/A,#N/A,TRUE,"Detail"}</definedName>
    <definedName name="ooooooooooo" localSheetId="3" hidden="1">{#N/A,#N/A,TRUE,"Front";#N/A,#N/A,TRUE,"Simple Letter";#N/A,#N/A,TRUE,"Inside";#N/A,#N/A,TRUE,"Contents";#N/A,#N/A,TRUE,"Basis";#N/A,#N/A,TRUE,"Inclusions";#N/A,#N/A,TRUE,"Exclusions";#N/A,#N/A,TRUE,"Areas";#N/A,#N/A,TRUE,"Summary";#N/A,#N/A,TRUE,"Detail"}</definedName>
    <definedName name="ooooooooooo" localSheetId="12" hidden="1">{#N/A,#N/A,TRUE,"Front";#N/A,#N/A,TRUE,"Simple Letter";#N/A,#N/A,TRUE,"Inside";#N/A,#N/A,TRUE,"Contents";#N/A,#N/A,TRUE,"Basis";#N/A,#N/A,TRUE,"Inclusions";#N/A,#N/A,TRUE,"Exclusions";#N/A,#N/A,TRUE,"Areas";#N/A,#N/A,TRUE,"Summary";#N/A,#N/A,TRUE,"Detail"}</definedName>
    <definedName name="ooooooooooo" localSheetId="9" hidden="1">{#N/A,#N/A,TRUE,"Front";#N/A,#N/A,TRUE,"Simple Letter";#N/A,#N/A,TRUE,"Inside";#N/A,#N/A,TRUE,"Contents";#N/A,#N/A,TRUE,"Basis";#N/A,#N/A,TRUE,"Inclusions";#N/A,#N/A,TRUE,"Exclusions";#N/A,#N/A,TRUE,"Areas";#N/A,#N/A,TRUE,"Summary";#N/A,#N/A,TRUE,"Detail"}</definedName>
    <definedName name="ooooooooooo" localSheetId="6" hidden="1">{#N/A,#N/A,TRUE,"Front";#N/A,#N/A,TRUE,"Simple Letter";#N/A,#N/A,TRUE,"Inside";#N/A,#N/A,TRUE,"Contents";#N/A,#N/A,TRUE,"Basis";#N/A,#N/A,TRUE,"Inclusions";#N/A,#N/A,TRUE,"Exclusions";#N/A,#N/A,TRUE,"Areas";#N/A,#N/A,TRUE,"Summary";#N/A,#N/A,TRUE,"Detail"}</definedName>
    <definedName name="ooooooooooo" localSheetId="23" hidden="1">{#N/A,#N/A,TRUE,"Front";#N/A,#N/A,TRUE,"Simple Letter";#N/A,#N/A,TRUE,"Inside";#N/A,#N/A,TRUE,"Contents";#N/A,#N/A,TRUE,"Basis";#N/A,#N/A,TRUE,"Inclusions";#N/A,#N/A,TRUE,"Exclusions";#N/A,#N/A,TRUE,"Areas";#N/A,#N/A,TRUE,"Summary";#N/A,#N/A,TRUE,"Detail"}</definedName>
    <definedName name="ooooooooooo" localSheetId="24" hidden="1">{#N/A,#N/A,TRUE,"Front";#N/A,#N/A,TRUE,"Simple Letter";#N/A,#N/A,TRUE,"Inside";#N/A,#N/A,TRUE,"Contents";#N/A,#N/A,TRUE,"Basis";#N/A,#N/A,TRUE,"Inclusions";#N/A,#N/A,TRUE,"Exclusions";#N/A,#N/A,TRUE,"Areas";#N/A,#N/A,TRUE,"Summary";#N/A,#N/A,TRUE,"Detail"}</definedName>
    <definedName name="ooooooooooo" hidden="1">{#N/A,#N/A,TRUE,"Front";#N/A,#N/A,TRUE,"Simple Letter";#N/A,#N/A,TRUE,"Inside";#N/A,#N/A,TRUE,"Contents";#N/A,#N/A,TRUE,"Basis";#N/A,#N/A,TRUE,"Inclusions";#N/A,#N/A,TRUE,"Exclusions";#N/A,#N/A,TRUE,"Areas";#N/A,#N/A,TRUE,"Summary";#N/A,#N/A,TRUE,"Detail"}</definedName>
    <definedName name="OrderTable" localSheetId="4" hidden="1">#REF!</definedName>
    <definedName name="OrderTable" localSheetId="7" hidden="1">#REF!</definedName>
    <definedName name="OrderTable" localSheetId="10" hidden="1">#REF!</definedName>
    <definedName name="OrderTable" localSheetId="13" hidden="1">#REF!</definedName>
    <definedName name="OrderTable" localSheetId="19" hidden="1">#REF!</definedName>
    <definedName name="OrderTable" localSheetId="5" hidden="1">#REF!</definedName>
    <definedName name="OrderTable" localSheetId="11" hidden="1">#REF!</definedName>
    <definedName name="OrderTable" localSheetId="8" hidden="1">#REF!</definedName>
    <definedName name="OrderTable" localSheetId="14" hidden="1">#REF!</definedName>
    <definedName name="OrderTable" localSheetId="20" hidden="1">#REF!</definedName>
    <definedName name="OrderTable" localSheetId="21" hidden="1">#REF!</definedName>
    <definedName name="OrderTable" localSheetId="22" hidden="1">#REF!</definedName>
    <definedName name="OrderTable" localSheetId="3" hidden="1">#REF!</definedName>
    <definedName name="OrderTable" localSheetId="12" hidden="1">#REF!</definedName>
    <definedName name="OrderTable" localSheetId="18" hidden="1">#REF!</definedName>
    <definedName name="OrderTable" localSheetId="9" hidden="1">#REF!</definedName>
    <definedName name="OrderTable" localSheetId="6" hidden="1">#REF!</definedName>
    <definedName name="OrderTable" localSheetId="23" hidden="1">#REF!</definedName>
    <definedName name="OrderTable" localSheetId="24" hidden="1">#REF!</definedName>
    <definedName name="OrderTable" hidden="1">#REF!</definedName>
    <definedName name="parse" localSheetId="4" hidden="1">#REF!</definedName>
    <definedName name="parse" localSheetId="7" hidden="1">#REF!</definedName>
    <definedName name="parse" localSheetId="10" hidden="1">#REF!</definedName>
    <definedName name="parse" localSheetId="19" hidden="1">#REF!</definedName>
    <definedName name="parse" localSheetId="5" hidden="1">#REF!</definedName>
    <definedName name="parse" localSheetId="11" hidden="1">#REF!</definedName>
    <definedName name="parse" localSheetId="8" hidden="1">#REF!</definedName>
    <definedName name="parse" localSheetId="20" hidden="1">#REF!</definedName>
    <definedName name="parse" localSheetId="21" hidden="1">#REF!</definedName>
    <definedName name="parse" localSheetId="22" hidden="1">#REF!</definedName>
    <definedName name="parse" localSheetId="3" hidden="1">#REF!</definedName>
    <definedName name="parse" localSheetId="18" hidden="1">#REF!</definedName>
    <definedName name="parse" localSheetId="9" hidden="1">#REF!</definedName>
    <definedName name="parse" localSheetId="6" hidden="1">#REF!</definedName>
    <definedName name="parse" localSheetId="23" hidden="1">#REF!</definedName>
    <definedName name="parse" localSheetId="24" hidden="1">#REF!</definedName>
    <definedName name="parse" hidden="1">#REF!</definedName>
    <definedName name="parse2" localSheetId="4" hidden="1">#REF!</definedName>
    <definedName name="parse2" localSheetId="7" hidden="1">#REF!</definedName>
    <definedName name="parse2" localSheetId="10" hidden="1">#REF!</definedName>
    <definedName name="parse2" localSheetId="19" hidden="1">#REF!</definedName>
    <definedName name="parse2" localSheetId="5" hidden="1">#REF!</definedName>
    <definedName name="parse2" localSheetId="11" hidden="1">#REF!</definedName>
    <definedName name="parse2" localSheetId="8" hidden="1">#REF!</definedName>
    <definedName name="parse2" localSheetId="20" hidden="1">#REF!</definedName>
    <definedName name="parse2" localSheetId="21" hidden="1">#REF!</definedName>
    <definedName name="parse2" localSheetId="22" hidden="1">#REF!</definedName>
    <definedName name="parse2" localSheetId="3" hidden="1">#REF!</definedName>
    <definedName name="parse2" localSheetId="18" hidden="1">#REF!</definedName>
    <definedName name="parse2" localSheetId="9" hidden="1">#REF!</definedName>
    <definedName name="parse2" localSheetId="6" hidden="1">#REF!</definedName>
    <definedName name="parse2" localSheetId="23" hidden="1">#REF!</definedName>
    <definedName name="parse2" localSheetId="24" hidden="1">#REF!</definedName>
    <definedName name="parse2" hidden="1">#REF!</definedName>
    <definedName name="PKK" localSheetId="4" hidden="1">#REF!</definedName>
    <definedName name="PKK" localSheetId="7" hidden="1">#REF!</definedName>
    <definedName name="PKK" localSheetId="10" hidden="1">#REF!</definedName>
    <definedName name="PKK" localSheetId="13" hidden="1">#REF!</definedName>
    <definedName name="PKK" localSheetId="19" hidden="1">#REF!</definedName>
    <definedName name="PKK" localSheetId="5" hidden="1">#REF!</definedName>
    <definedName name="PKK" localSheetId="11" hidden="1">#REF!</definedName>
    <definedName name="PKK" localSheetId="8" hidden="1">#REF!</definedName>
    <definedName name="PKK" localSheetId="14" hidden="1">#REF!</definedName>
    <definedName name="PKK" localSheetId="20" hidden="1">#REF!</definedName>
    <definedName name="PKK" localSheetId="21" hidden="1">#REF!</definedName>
    <definedName name="PKK" localSheetId="22" hidden="1">#REF!</definedName>
    <definedName name="PKK" localSheetId="3" hidden="1">#REF!</definedName>
    <definedName name="PKK" localSheetId="12" hidden="1">#REF!</definedName>
    <definedName name="PKK" localSheetId="18" hidden="1">#REF!</definedName>
    <definedName name="PKK" localSheetId="9" hidden="1">#REF!</definedName>
    <definedName name="PKK" localSheetId="6" hidden="1">#REF!</definedName>
    <definedName name="PKK" localSheetId="23" hidden="1">#REF!</definedName>
    <definedName name="PKK" localSheetId="24" hidden="1">#REF!</definedName>
    <definedName name="PKK" hidden="1">#REF!</definedName>
    <definedName name="pp" localSheetId="4" hidden="1">{#N/A,#N/A,TRUE,"Front";#N/A,#N/A,TRUE,"Simple Letter";#N/A,#N/A,TRUE,"Inside";#N/A,#N/A,TRUE,"Contents";#N/A,#N/A,TRUE,"Basis";#N/A,#N/A,TRUE,"Inclusions";#N/A,#N/A,TRUE,"Exclusions";#N/A,#N/A,TRUE,"Areas";#N/A,#N/A,TRUE,"Summary";#N/A,#N/A,TRUE,"Detail"}</definedName>
    <definedName name="pp" localSheetId="7" hidden="1">{#N/A,#N/A,TRUE,"Front";#N/A,#N/A,TRUE,"Simple Letter";#N/A,#N/A,TRUE,"Inside";#N/A,#N/A,TRUE,"Contents";#N/A,#N/A,TRUE,"Basis";#N/A,#N/A,TRUE,"Inclusions";#N/A,#N/A,TRUE,"Exclusions";#N/A,#N/A,TRUE,"Areas";#N/A,#N/A,TRUE,"Summary";#N/A,#N/A,TRUE,"Detail"}</definedName>
    <definedName name="pp" localSheetId="10" hidden="1">{#N/A,#N/A,TRUE,"Front";#N/A,#N/A,TRUE,"Simple Letter";#N/A,#N/A,TRUE,"Inside";#N/A,#N/A,TRUE,"Contents";#N/A,#N/A,TRUE,"Basis";#N/A,#N/A,TRUE,"Inclusions";#N/A,#N/A,TRUE,"Exclusions";#N/A,#N/A,TRUE,"Areas";#N/A,#N/A,TRUE,"Summary";#N/A,#N/A,TRUE,"Detail"}</definedName>
    <definedName name="pp" localSheetId="13" hidden="1">{#N/A,#N/A,TRUE,"Front";#N/A,#N/A,TRUE,"Simple Letter";#N/A,#N/A,TRUE,"Inside";#N/A,#N/A,TRUE,"Contents";#N/A,#N/A,TRUE,"Basis";#N/A,#N/A,TRUE,"Inclusions";#N/A,#N/A,TRUE,"Exclusions";#N/A,#N/A,TRUE,"Areas";#N/A,#N/A,TRUE,"Summary";#N/A,#N/A,TRUE,"Detail"}</definedName>
    <definedName name="pp" localSheetId="5" hidden="1">{#N/A,#N/A,TRUE,"Front";#N/A,#N/A,TRUE,"Simple Letter";#N/A,#N/A,TRUE,"Inside";#N/A,#N/A,TRUE,"Contents";#N/A,#N/A,TRUE,"Basis";#N/A,#N/A,TRUE,"Inclusions";#N/A,#N/A,TRUE,"Exclusions";#N/A,#N/A,TRUE,"Areas";#N/A,#N/A,TRUE,"Summary";#N/A,#N/A,TRUE,"Detail"}</definedName>
    <definedName name="pp" localSheetId="11" hidden="1">{#N/A,#N/A,TRUE,"Front";#N/A,#N/A,TRUE,"Simple Letter";#N/A,#N/A,TRUE,"Inside";#N/A,#N/A,TRUE,"Contents";#N/A,#N/A,TRUE,"Basis";#N/A,#N/A,TRUE,"Inclusions";#N/A,#N/A,TRUE,"Exclusions";#N/A,#N/A,TRUE,"Areas";#N/A,#N/A,TRUE,"Summary";#N/A,#N/A,TRUE,"Detail"}</definedName>
    <definedName name="pp" localSheetId="8" hidden="1">{#N/A,#N/A,TRUE,"Front";#N/A,#N/A,TRUE,"Simple Letter";#N/A,#N/A,TRUE,"Inside";#N/A,#N/A,TRUE,"Contents";#N/A,#N/A,TRUE,"Basis";#N/A,#N/A,TRUE,"Inclusions";#N/A,#N/A,TRUE,"Exclusions";#N/A,#N/A,TRUE,"Areas";#N/A,#N/A,TRUE,"Summary";#N/A,#N/A,TRUE,"Detail"}</definedName>
    <definedName name="pp" localSheetId="14" hidden="1">{#N/A,#N/A,TRUE,"Front";#N/A,#N/A,TRUE,"Simple Letter";#N/A,#N/A,TRUE,"Inside";#N/A,#N/A,TRUE,"Contents";#N/A,#N/A,TRUE,"Basis";#N/A,#N/A,TRUE,"Inclusions";#N/A,#N/A,TRUE,"Exclusions";#N/A,#N/A,TRUE,"Areas";#N/A,#N/A,TRUE,"Summary";#N/A,#N/A,TRUE,"Detail"}</definedName>
    <definedName name="pp" localSheetId="21" hidden="1">{#N/A,#N/A,TRUE,"Front";#N/A,#N/A,TRUE,"Simple Letter";#N/A,#N/A,TRUE,"Inside";#N/A,#N/A,TRUE,"Contents";#N/A,#N/A,TRUE,"Basis";#N/A,#N/A,TRUE,"Inclusions";#N/A,#N/A,TRUE,"Exclusions";#N/A,#N/A,TRUE,"Areas";#N/A,#N/A,TRUE,"Summary";#N/A,#N/A,TRUE,"Detail"}</definedName>
    <definedName name="pp" localSheetId="22" hidden="1">{#N/A,#N/A,TRUE,"Front";#N/A,#N/A,TRUE,"Simple Letter";#N/A,#N/A,TRUE,"Inside";#N/A,#N/A,TRUE,"Contents";#N/A,#N/A,TRUE,"Basis";#N/A,#N/A,TRUE,"Inclusions";#N/A,#N/A,TRUE,"Exclusions";#N/A,#N/A,TRUE,"Areas";#N/A,#N/A,TRUE,"Summary";#N/A,#N/A,TRUE,"Detail"}</definedName>
    <definedName name="pp" localSheetId="3" hidden="1">{#N/A,#N/A,TRUE,"Front";#N/A,#N/A,TRUE,"Simple Letter";#N/A,#N/A,TRUE,"Inside";#N/A,#N/A,TRUE,"Contents";#N/A,#N/A,TRUE,"Basis";#N/A,#N/A,TRUE,"Inclusions";#N/A,#N/A,TRUE,"Exclusions";#N/A,#N/A,TRUE,"Areas";#N/A,#N/A,TRUE,"Summary";#N/A,#N/A,TRUE,"Detail"}</definedName>
    <definedName name="pp" localSheetId="12" hidden="1">{#N/A,#N/A,TRUE,"Front";#N/A,#N/A,TRUE,"Simple Letter";#N/A,#N/A,TRUE,"Inside";#N/A,#N/A,TRUE,"Contents";#N/A,#N/A,TRUE,"Basis";#N/A,#N/A,TRUE,"Inclusions";#N/A,#N/A,TRUE,"Exclusions";#N/A,#N/A,TRUE,"Areas";#N/A,#N/A,TRUE,"Summary";#N/A,#N/A,TRUE,"Detail"}</definedName>
    <definedName name="pp" localSheetId="9" hidden="1">{#N/A,#N/A,TRUE,"Front";#N/A,#N/A,TRUE,"Simple Letter";#N/A,#N/A,TRUE,"Inside";#N/A,#N/A,TRUE,"Contents";#N/A,#N/A,TRUE,"Basis";#N/A,#N/A,TRUE,"Inclusions";#N/A,#N/A,TRUE,"Exclusions";#N/A,#N/A,TRUE,"Areas";#N/A,#N/A,TRUE,"Summary";#N/A,#N/A,TRUE,"Detail"}</definedName>
    <definedName name="pp" localSheetId="6" hidden="1">{#N/A,#N/A,TRUE,"Front";#N/A,#N/A,TRUE,"Simple Letter";#N/A,#N/A,TRUE,"Inside";#N/A,#N/A,TRUE,"Contents";#N/A,#N/A,TRUE,"Basis";#N/A,#N/A,TRUE,"Inclusions";#N/A,#N/A,TRUE,"Exclusions";#N/A,#N/A,TRUE,"Areas";#N/A,#N/A,TRUE,"Summary";#N/A,#N/A,TRUE,"Detail"}</definedName>
    <definedName name="pp" localSheetId="23" hidden="1">{#N/A,#N/A,TRUE,"Front";#N/A,#N/A,TRUE,"Simple Letter";#N/A,#N/A,TRUE,"Inside";#N/A,#N/A,TRUE,"Contents";#N/A,#N/A,TRUE,"Basis";#N/A,#N/A,TRUE,"Inclusions";#N/A,#N/A,TRUE,"Exclusions";#N/A,#N/A,TRUE,"Areas";#N/A,#N/A,TRUE,"Summary";#N/A,#N/A,TRUE,"Detail"}</definedName>
    <definedName name="pp" localSheetId="24" hidden="1">{#N/A,#N/A,TRUE,"Front";#N/A,#N/A,TRUE,"Simple Letter";#N/A,#N/A,TRUE,"Inside";#N/A,#N/A,TRUE,"Contents";#N/A,#N/A,TRUE,"Basis";#N/A,#N/A,TRUE,"Inclusions";#N/A,#N/A,TRUE,"Exclusions";#N/A,#N/A,TRUE,"Areas";#N/A,#N/A,TRUE,"Summary";#N/A,#N/A,TRUE,"Detail"}</definedName>
    <definedName name="pp" hidden="1">{#N/A,#N/A,TRUE,"Front";#N/A,#N/A,TRUE,"Simple Letter";#N/A,#N/A,TRUE,"Inside";#N/A,#N/A,TRUE,"Contents";#N/A,#N/A,TRUE,"Basis";#N/A,#N/A,TRUE,"Inclusions";#N/A,#N/A,TRUE,"Exclusions";#N/A,#N/A,TRUE,"Areas";#N/A,#N/A,TRUE,"Summary";#N/A,#N/A,TRUE,"Detail"}</definedName>
    <definedName name="Ppppppppppp" localSheetId="4" hidden="1">[15]BHANDUP!#REF!</definedName>
    <definedName name="Ppppppppppp" localSheetId="7" hidden="1">[15]BHANDUP!#REF!</definedName>
    <definedName name="Ppppppppppp" localSheetId="10" hidden="1">[15]BHANDUP!#REF!</definedName>
    <definedName name="Ppppppppppp" localSheetId="19" hidden="1">[15]BHANDUP!#REF!</definedName>
    <definedName name="Ppppppppppp" localSheetId="5" hidden="1">[15]BHANDUP!#REF!</definedName>
    <definedName name="Ppppppppppp" localSheetId="11" hidden="1">[15]BHANDUP!#REF!</definedName>
    <definedName name="Ppppppppppp" localSheetId="8" hidden="1">[15]BHANDUP!#REF!</definedName>
    <definedName name="Ppppppppppp" localSheetId="20" hidden="1">[15]BHANDUP!#REF!</definedName>
    <definedName name="Ppppppppppp" localSheetId="21" hidden="1">[15]BHANDUP!#REF!</definedName>
    <definedName name="Ppppppppppp" localSheetId="22" hidden="1">[15]BHANDUP!#REF!</definedName>
    <definedName name="Ppppppppppp" localSheetId="3" hidden="1">[15]BHANDUP!#REF!</definedName>
    <definedName name="Ppppppppppp" localSheetId="18" hidden="1">[15]BHANDUP!#REF!</definedName>
    <definedName name="Ppppppppppp" localSheetId="9" hidden="1">[15]BHANDUP!#REF!</definedName>
    <definedName name="Ppppppppppp" localSheetId="6" hidden="1">[15]BHANDUP!#REF!</definedName>
    <definedName name="Ppppppppppp" localSheetId="23" hidden="1">[15]BHANDUP!#REF!</definedName>
    <definedName name="Ppppppppppp" localSheetId="24" hidden="1">[15]BHANDUP!#REF!</definedName>
    <definedName name="Ppppppppppp" hidden="1">[15]BHANDUP!#REF!</definedName>
    <definedName name="pravin" localSheetId="4" hidden="1">[28]Summary!#REF!</definedName>
    <definedName name="pravin" localSheetId="7" hidden="1">[28]Summary!#REF!</definedName>
    <definedName name="pravin" localSheetId="10" hidden="1">[28]Summary!#REF!</definedName>
    <definedName name="pravin" localSheetId="19" hidden="1">[28]Summary!#REF!</definedName>
    <definedName name="pravin" localSheetId="5" hidden="1">[28]Summary!#REF!</definedName>
    <definedName name="pravin" localSheetId="11" hidden="1">[28]Summary!#REF!</definedName>
    <definedName name="pravin" localSheetId="8" hidden="1">[28]Summary!#REF!</definedName>
    <definedName name="pravin" localSheetId="20" hidden="1">[28]Summary!#REF!</definedName>
    <definedName name="pravin" localSheetId="21" hidden="1">[28]Summary!#REF!</definedName>
    <definedName name="pravin" localSheetId="22" hidden="1">[28]Summary!#REF!</definedName>
    <definedName name="pravin" localSheetId="3" hidden="1">[28]Summary!#REF!</definedName>
    <definedName name="pravin" localSheetId="18" hidden="1">[28]Summary!#REF!</definedName>
    <definedName name="pravin" localSheetId="9" hidden="1">[28]Summary!#REF!</definedName>
    <definedName name="pravin" localSheetId="6" hidden="1">[28]Summary!#REF!</definedName>
    <definedName name="pravin" localSheetId="23" hidden="1">[28]Summary!#REF!</definedName>
    <definedName name="pravin" localSheetId="24" hidden="1">[28]Summary!#REF!</definedName>
    <definedName name="pravin" hidden="1">[28]Summary!#REF!</definedName>
    <definedName name="prelimnaries" localSheetId="4" hidden="1">{#N/A,#N/A,TRUE,"Front";#N/A,#N/A,TRUE,"Simple Letter";#N/A,#N/A,TRUE,"Inside";#N/A,#N/A,TRUE,"Contents";#N/A,#N/A,TRUE,"Basis";#N/A,#N/A,TRUE,"Inclusions";#N/A,#N/A,TRUE,"Exclusions";#N/A,#N/A,TRUE,"Areas";#N/A,#N/A,TRUE,"Summary";#N/A,#N/A,TRUE,"Detail"}</definedName>
    <definedName name="prelimnaries" localSheetId="7" hidden="1">{#N/A,#N/A,TRUE,"Front";#N/A,#N/A,TRUE,"Simple Letter";#N/A,#N/A,TRUE,"Inside";#N/A,#N/A,TRUE,"Contents";#N/A,#N/A,TRUE,"Basis";#N/A,#N/A,TRUE,"Inclusions";#N/A,#N/A,TRUE,"Exclusions";#N/A,#N/A,TRUE,"Areas";#N/A,#N/A,TRUE,"Summary";#N/A,#N/A,TRUE,"Detail"}</definedName>
    <definedName name="prelimnaries" localSheetId="10" hidden="1">{#N/A,#N/A,TRUE,"Front";#N/A,#N/A,TRUE,"Simple Letter";#N/A,#N/A,TRUE,"Inside";#N/A,#N/A,TRUE,"Contents";#N/A,#N/A,TRUE,"Basis";#N/A,#N/A,TRUE,"Inclusions";#N/A,#N/A,TRUE,"Exclusions";#N/A,#N/A,TRUE,"Areas";#N/A,#N/A,TRUE,"Summary";#N/A,#N/A,TRUE,"Detail"}</definedName>
    <definedName name="prelimnaries" localSheetId="13" hidden="1">{#N/A,#N/A,TRUE,"Front";#N/A,#N/A,TRUE,"Simple Letter";#N/A,#N/A,TRUE,"Inside";#N/A,#N/A,TRUE,"Contents";#N/A,#N/A,TRUE,"Basis";#N/A,#N/A,TRUE,"Inclusions";#N/A,#N/A,TRUE,"Exclusions";#N/A,#N/A,TRUE,"Areas";#N/A,#N/A,TRUE,"Summary";#N/A,#N/A,TRUE,"Detail"}</definedName>
    <definedName name="prelimnaries" localSheetId="5" hidden="1">{#N/A,#N/A,TRUE,"Front";#N/A,#N/A,TRUE,"Simple Letter";#N/A,#N/A,TRUE,"Inside";#N/A,#N/A,TRUE,"Contents";#N/A,#N/A,TRUE,"Basis";#N/A,#N/A,TRUE,"Inclusions";#N/A,#N/A,TRUE,"Exclusions";#N/A,#N/A,TRUE,"Areas";#N/A,#N/A,TRUE,"Summary";#N/A,#N/A,TRUE,"Detail"}</definedName>
    <definedName name="prelimnaries" localSheetId="11" hidden="1">{#N/A,#N/A,TRUE,"Front";#N/A,#N/A,TRUE,"Simple Letter";#N/A,#N/A,TRUE,"Inside";#N/A,#N/A,TRUE,"Contents";#N/A,#N/A,TRUE,"Basis";#N/A,#N/A,TRUE,"Inclusions";#N/A,#N/A,TRUE,"Exclusions";#N/A,#N/A,TRUE,"Areas";#N/A,#N/A,TRUE,"Summary";#N/A,#N/A,TRUE,"Detail"}</definedName>
    <definedName name="prelimnaries" localSheetId="8" hidden="1">{#N/A,#N/A,TRUE,"Front";#N/A,#N/A,TRUE,"Simple Letter";#N/A,#N/A,TRUE,"Inside";#N/A,#N/A,TRUE,"Contents";#N/A,#N/A,TRUE,"Basis";#N/A,#N/A,TRUE,"Inclusions";#N/A,#N/A,TRUE,"Exclusions";#N/A,#N/A,TRUE,"Areas";#N/A,#N/A,TRUE,"Summary";#N/A,#N/A,TRUE,"Detail"}</definedName>
    <definedName name="prelimnaries" localSheetId="14" hidden="1">{#N/A,#N/A,TRUE,"Front";#N/A,#N/A,TRUE,"Simple Letter";#N/A,#N/A,TRUE,"Inside";#N/A,#N/A,TRUE,"Contents";#N/A,#N/A,TRUE,"Basis";#N/A,#N/A,TRUE,"Inclusions";#N/A,#N/A,TRUE,"Exclusions";#N/A,#N/A,TRUE,"Areas";#N/A,#N/A,TRUE,"Summary";#N/A,#N/A,TRUE,"Detail"}</definedName>
    <definedName name="prelimnaries" localSheetId="21" hidden="1">{#N/A,#N/A,TRUE,"Front";#N/A,#N/A,TRUE,"Simple Letter";#N/A,#N/A,TRUE,"Inside";#N/A,#N/A,TRUE,"Contents";#N/A,#N/A,TRUE,"Basis";#N/A,#N/A,TRUE,"Inclusions";#N/A,#N/A,TRUE,"Exclusions";#N/A,#N/A,TRUE,"Areas";#N/A,#N/A,TRUE,"Summary";#N/A,#N/A,TRUE,"Detail"}</definedName>
    <definedName name="prelimnaries" localSheetId="22" hidden="1">{#N/A,#N/A,TRUE,"Front";#N/A,#N/A,TRUE,"Simple Letter";#N/A,#N/A,TRUE,"Inside";#N/A,#N/A,TRUE,"Contents";#N/A,#N/A,TRUE,"Basis";#N/A,#N/A,TRUE,"Inclusions";#N/A,#N/A,TRUE,"Exclusions";#N/A,#N/A,TRUE,"Areas";#N/A,#N/A,TRUE,"Summary";#N/A,#N/A,TRUE,"Detail"}</definedName>
    <definedName name="prelimnaries" localSheetId="3" hidden="1">{#N/A,#N/A,TRUE,"Front";#N/A,#N/A,TRUE,"Simple Letter";#N/A,#N/A,TRUE,"Inside";#N/A,#N/A,TRUE,"Contents";#N/A,#N/A,TRUE,"Basis";#N/A,#N/A,TRUE,"Inclusions";#N/A,#N/A,TRUE,"Exclusions";#N/A,#N/A,TRUE,"Areas";#N/A,#N/A,TRUE,"Summary";#N/A,#N/A,TRUE,"Detail"}</definedName>
    <definedName name="prelimnaries" localSheetId="12" hidden="1">{#N/A,#N/A,TRUE,"Front";#N/A,#N/A,TRUE,"Simple Letter";#N/A,#N/A,TRUE,"Inside";#N/A,#N/A,TRUE,"Contents";#N/A,#N/A,TRUE,"Basis";#N/A,#N/A,TRUE,"Inclusions";#N/A,#N/A,TRUE,"Exclusions";#N/A,#N/A,TRUE,"Areas";#N/A,#N/A,TRUE,"Summary";#N/A,#N/A,TRUE,"Detail"}</definedName>
    <definedName name="prelimnaries" localSheetId="9" hidden="1">{#N/A,#N/A,TRUE,"Front";#N/A,#N/A,TRUE,"Simple Letter";#N/A,#N/A,TRUE,"Inside";#N/A,#N/A,TRUE,"Contents";#N/A,#N/A,TRUE,"Basis";#N/A,#N/A,TRUE,"Inclusions";#N/A,#N/A,TRUE,"Exclusions";#N/A,#N/A,TRUE,"Areas";#N/A,#N/A,TRUE,"Summary";#N/A,#N/A,TRUE,"Detail"}</definedName>
    <definedName name="prelimnaries" localSheetId="6" hidden="1">{#N/A,#N/A,TRUE,"Front";#N/A,#N/A,TRUE,"Simple Letter";#N/A,#N/A,TRUE,"Inside";#N/A,#N/A,TRUE,"Contents";#N/A,#N/A,TRUE,"Basis";#N/A,#N/A,TRUE,"Inclusions";#N/A,#N/A,TRUE,"Exclusions";#N/A,#N/A,TRUE,"Areas";#N/A,#N/A,TRUE,"Summary";#N/A,#N/A,TRUE,"Detail"}</definedName>
    <definedName name="prelimnaries" localSheetId="23" hidden="1">{#N/A,#N/A,TRUE,"Front";#N/A,#N/A,TRUE,"Simple Letter";#N/A,#N/A,TRUE,"Inside";#N/A,#N/A,TRUE,"Contents";#N/A,#N/A,TRUE,"Basis";#N/A,#N/A,TRUE,"Inclusions";#N/A,#N/A,TRUE,"Exclusions";#N/A,#N/A,TRUE,"Areas";#N/A,#N/A,TRUE,"Summary";#N/A,#N/A,TRUE,"Detail"}</definedName>
    <definedName name="prelimnaries" localSheetId="24" hidden="1">{#N/A,#N/A,TRUE,"Front";#N/A,#N/A,TRUE,"Simple Letter";#N/A,#N/A,TRUE,"Inside";#N/A,#N/A,TRUE,"Contents";#N/A,#N/A,TRUE,"Basis";#N/A,#N/A,TRUE,"Inclusions";#N/A,#N/A,TRUE,"Exclusions";#N/A,#N/A,TRUE,"Areas";#N/A,#N/A,TRUE,"Summary";#N/A,#N/A,TRUE,"Detail"}</definedName>
    <definedName name="prelimnaries" hidden="1">{#N/A,#N/A,TRUE,"Front";#N/A,#N/A,TRUE,"Simple Letter";#N/A,#N/A,TRUE,"Inside";#N/A,#N/A,TRUE,"Contents";#N/A,#N/A,TRUE,"Basis";#N/A,#N/A,TRUE,"Inclusions";#N/A,#N/A,TRUE,"Exclusions";#N/A,#N/A,TRUE,"Areas";#N/A,#N/A,TRUE,"Summary";#N/A,#N/A,TRUE,"Detail"}</definedName>
    <definedName name="prelims" localSheetId="4" hidden="1">{#N/A,#N/A,TRUE,"Front";#N/A,#N/A,TRUE,"Simple Letter";#N/A,#N/A,TRUE,"Inside";#N/A,#N/A,TRUE,"Contents";#N/A,#N/A,TRUE,"Basis";#N/A,#N/A,TRUE,"Inclusions";#N/A,#N/A,TRUE,"Exclusions";#N/A,#N/A,TRUE,"Areas";#N/A,#N/A,TRUE,"Summary";#N/A,#N/A,TRUE,"Detail"}</definedName>
    <definedName name="prelims" localSheetId="7" hidden="1">{#N/A,#N/A,TRUE,"Front";#N/A,#N/A,TRUE,"Simple Letter";#N/A,#N/A,TRUE,"Inside";#N/A,#N/A,TRUE,"Contents";#N/A,#N/A,TRUE,"Basis";#N/A,#N/A,TRUE,"Inclusions";#N/A,#N/A,TRUE,"Exclusions";#N/A,#N/A,TRUE,"Areas";#N/A,#N/A,TRUE,"Summary";#N/A,#N/A,TRUE,"Detail"}</definedName>
    <definedName name="prelims" localSheetId="10" hidden="1">{#N/A,#N/A,TRUE,"Front";#N/A,#N/A,TRUE,"Simple Letter";#N/A,#N/A,TRUE,"Inside";#N/A,#N/A,TRUE,"Contents";#N/A,#N/A,TRUE,"Basis";#N/A,#N/A,TRUE,"Inclusions";#N/A,#N/A,TRUE,"Exclusions";#N/A,#N/A,TRUE,"Areas";#N/A,#N/A,TRUE,"Summary";#N/A,#N/A,TRUE,"Detail"}</definedName>
    <definedName name="prelims" localSheetId="13" hidden="1">{#N/A,#N/A,TRUE,"Front";#N/A,#N/A,TRUE,"Simple Letter";#N/A,#N/A,TRUE,"Inside";#N/A,#N/A,TRUE,"Contents";#N/A,#N/A,TRUE,"Basis";#N/A,#N/A,TRUE,"Inclusions";#N/A,#N/A,TRUE,"Exclusions";#N/A,#N/A,TRUE,"Areas";#N/A,#N/A,TRUE,"Summary";#N/A,#N/A,TRUE,"Detail"}</definedName>
    <definedName name="prelims" localSheetId="5" hidden="1">{#N/A,#N/A,TRUE,"Front";#N/A,#N/A,TRUE,"Simple Letter";#N/A,#N/A,TRUE,"Inside";#N/A,#N/A,TRUE,"Contents";#N/A,#N/A,TRUE,"Basis";#N/A,#N/A,TRUE,"Inclusions";#N/A,#N/A,TRUE,"Exclusions";#N/A,#N/A,TRUE,"Areas";#N/A,#N/A,TRUE,"Summary";#N/A,#N/A,TRUE,"Detail"}</definedName>
    <definedName name="prelims" localSheetId="11" hidden="1">{#N/A,#N/A,TRUE,"Front";#N/A,#N/A,TRUE,"Simple Letter";#N/A,#N/A,TRUE,"Inside";#N/A,#N/A,TRUE,"Contents";#N/A,#N/A,TRUE,"Basis";#N/A,#N/A,TRUE,"Inclusions";#N/A,#N/A,TRUE,"Exclusions";#N/A,#N/A,TRUE,"Areas";#N/A,#N/A,TRUE,"Summary";#N/A,#N/A,TRUE,"Detail"}</definedName>
    <definedName name="prelims" localSheetId="8" hidden="1">{#N/A,#N/A,TRUE,"Front";#N/A,#N/A,TRUE,"Simple Letter";#N/A,#N/A,TRUE,"Inside";#N/A,#N/A,TRUE,"Contents";#N/A,#N/A,TRUE,"Basis";#N/A,#N/A,TRUE,"Inclusions";#N/A,#N/A,TRUE,"Exclusions";#N/A,#N/A,TRUE,"Areas";#N/A,#N/A,TRUE,"Summary";#N/A,#N/A,TRUE,"Detail"}</definedName>
    <definedName name="prelims" localSheetId="14" hidden="1">{#N/A,#N/A,TRUE,"Front";#N/A,#N/A,TRUE,"Simple Letter";#N/A,#N/A,TRUE,"Inside";#N/A,#N/A,TRUE,"Contents";#N/A,#N/A,TRUE,"Basis";#N/A,#N/A,TRUE,"Inclusions";#N/A,#N/A,TRUE,"Exclusions";#N/A,#N/A,TRUE,"Areas";#N/A,#N/A,TRUE,"Summary";#N/A,#N/A,TRUE,"Detail"}</definedName>
    <definedName name="prelims" localSheetId="21" hidden="1">{#N/A,#N/A,TRUE,"Front";#N/A,#N/A,TRUE,"Simple Letter";#N/A,#N/A,TRUE,"Inside";#N/A,#N/A,TRUE,"Contents";#N/A,#N/A,TRUE,"Basis";#N/A,#N/A,TRUE,"Inclusions";#N/A,#N/A,TRUE,"Exclusions";#N/A,#N/A,TRUE,"Areas";#N/A,#N/A,TRUE,"Summary";#N/A,#N/A,TRUE,"Detail"}</definedName>
    <definedName name="prelims" localSheetId="22" hidden="1">{#N/A,#N/A,TRUE,"Front";#N/A,#N/A,TRUE,"Simple Letter";#N/A,#N/A,TRUE,"Inside";#N/A,#N/A,TRUE,"Contents";#N/A,#N/A,TRUE,"Basis";#N/A,#N/A,TRUE,"Inclusions";#N/A,#N/A,TRUE,"Exclusions";#N/A,#N/A,TRUE,"Areas";#N/A,#N/A,TRUE,"Summary";#N/A,#N/A,TRUE,"Detail"}</definedName>
    <definedName name="prelims" localSheetId="3" hidden="1">{#N/A,#N/A,TRUE,"Front";#N/A,#N/A,TRUE,"Simple Letter";#N/A,#N/A,TRUE,"Inside";#N/A,#N/A,TRUE,"Contents";#N/A,#N/A,TRUE,"Basis";#N/A,#N/A,TRUE,"Inclusions";#N/A,#N/A,TRUE,"Exclusions";#N/A,#N/A,TRUE,"Areas";#N/A,#N/A,TRUE,"Summary";#N/A,#N/A,TRUE,"Detail"}</definedName>
    <definedName name="prelims" localSheetId="12" hidden="1">{#N/A,#N/A,TRUE,"Front";#N/A,#N/A,TRUE,"Simple Letter";#N/A,#N/A,TRUE,"Inside";#N/A,#N/A,TRUE,"Contents";#N/A,#N/A,TRUE,"Basis";#N/A,#N/A,TRUE,"Inclusions";#N/A,#N/A,TRUE,"Exclusions";#N/A,#N/A,TRUE,"Areas";#N/A,#N/A,TRUE,"Summary";#N/A,#N/A,TRUE,"Detail"}</definedName>
    <definedName name="prelims" localSheetId="9" hidden="1">{#N/A,#N/A,TRUE,"Front";#N/A,#N/A,TRUE,"Simple Letter";#N/A,#N/A,TRUE,"Inside";#N/A,#N/A,TRUE,"Contents";#N/A,#N/A,TRUE,"Basis";#N/A,#N/A,TRUE,"Inclusions";#N/A,#N/A,TRUE,"Exclusions";#N/A,#N/A,TRUE,"Areas";#N/A,#N/A,TRUE,"Summary";#N/A,#N/A,TRUE,"Detail"}</definedName>
    <definedName name="prelims" localSheetId="6" hidden="1">{#N/A,#N/A,TRUE,"Front";#N/A,#N/A,TRUE,"Simple Letter";#N/A,#N/A,TRUE,"Inside";#N/A,#N/A,TRUE,"Contents";#N/A,#N/A,TRUE,"Basis";#N/A,#N/A,TRUE,"Inclusions";#N/A,#N/A,TRUE,"Exclusions";#N/A,#N/A,TRUE,"Areas";#N/A,#N/A,TRUE,"Summary";#N/A,#N/A,TRUE,"Detail"}</definedName>
    <definedName name="prelims" localSheetId="23" hidden="1">{#N/A,#N/A,TRUE,"Front";#N/A,#N/A,TRUE,"Simple Letter";#N/A,#N/A,TRUE,"Inside";#N/A,#N/A,TRUE,"Contents";#N/A,#N/A,TRUE,"Basis";#N/A,#N/A,TRUE,"Inclusions";#N/A,#N/A,TRUE,"Exclusions";#N/A,#N/A,TRUE,"Areas";#N/A,#N/A,TRUE,"Summary";#N/A,#N/A,TRUE,"Detail"}</definedName>
    <definedName name="prelims" localSheetId="24" hidden="1">{#N/A,#N/A,TRUE,"Front";#N/A,#N/A,TRUE,"Simple Letter";#N/A,#N/A,TRUE,"Inside";#N/A,#N/A,TRUE,"Contents";#N/A,#N/A,TRUE,"Basis";#N/A,#N/A,TRUE,"Inclusions";#N/A,#N/A,TRUE,"Exclusions";#N/A,#N/A,TRUE,"Areas";#N/A,#N/A,TRUE,"Summary";#N/A,#N/A,TRUE,"Detail"}</definedName>
    <definedName name="prelims" hidden="1">{#N/A,#N/A,TRUE,"Front";#N/A,#N/A,TRUE,"Simple Letter";#N/A,#N/A,TRUE,"Inside";#N/A,#N/A,TRUE,"Contents";#N/A,#N/A,TRUE,"Basis";#N/A,#N/A,TRUE,"Inclusions";#N/A,#N/A,TRUE,"Exclusions";#N/A,#N/A,TRUE,"Areas";#N/A,#N/A,TRUE,"Summary";#N/A,#N/A,TRUE,"Detail"}</definedName>
    <definedName name="Prepaid_Dec" localSheetId="4" hidden="1">{"'11-30'!$A$1:$I$132","'11-30'!$A$1:$I$132"}</definedName>
    <definedName name="Prepaid_Dec" localSheetId="7" hidden="1">{"'11-30'!$A$1:$I$132","'11-30'!$A$1:$I$132"}</definedName>
    <definedName name="Prepaid_Dec" localSheetId="10" hidden="1">{"'11-30'!$A$1:$I$132","'11-30'!$A$1:$I$132"}</definedName>
    <definedName name="Prepaid_Dec" localSheetId="13" hidden="1">{"'11-30'!$A$1:$I$132","'11-30'!$A$1:$I$132"}</definedName>
    <definedName name="Prepaid_Dec" localSheetId="5" hidden="1">{"'11-30'!$A$1:$I$132","'11-30'!$A$1:$I$132"}</definedName>
    <definedName name="Prepaid_Dec" localSheetId="11" hidden="1">{"'11-30'!$A$1:$I$132","'11-30'!$A$1:$I$132"}</definedName>
    <definedName name="Prepaid_Dec" localSheetId="8" hidden="1">{"'11-30'!$A$1:$I$132","'11-30'!$A$1:$I$132"}</definedName>
    <definedName name="Prepaid_Dec" localSheetId="14" hidden="1">{"'11-30'!$A$1:$I$132","'11-30'!$A$1:$I$132"}</definedName>
    <definedName name="Prepaid_Dec" localSheetId="21" hidden="1">{"'11-30'!$A$1:$I$132","'11-30'!$A$1:$I$132"}</definedName>
    <definedName name="Prepaid_Dec" localSheetId="22" hidden="1">{"'11-30'!$A$1:$I$132","'11-30'!$A$1:$I$132"}</definedName>
    <definedName name="Prepaid_Dec" localSheetId="3" hidden="1">{"'11-30'!$A$1:$I$132","'11-30'!$A$1:$I$132"}</definedName>
    <definedName name="Prepaid_Dec" localSheetId="12" hidden="1">{"'11-30'!$A$1:$I$132","'11-30'!$A$1:$I$132"}</definedName>
    <definedName name="Prepaid_Dec" localSheetId="9" hidden="1">{"'11-30'!$A$1:$I$132","'11-30'!$A$1:$I$132"}</definedName>
    <definedName name="Prepaid_Dec" localSheetId="6" hidden="1">{"'11-30'!$A$1:$I$132","'11-30'!$A$1:$I$132"}</definedName>
    <definedName name="Prepaid_Dec" localSheetId="23" hidden="1">{"'11-30'!$A$1:$I$132","'11-30'!$A$1:$I$132"}</definedName>
    <definedName name="Prepaid_Dec" localSheetId="24" hidden="1">{"'11-30'!$A$1:$I$132","'11-30'!$A$1:$I$132"}</definedName>
    <definedName name="Prepaid_Dec" hidden="1">{"'11-30'!$A$1:$I$132","'11-30'!$A$1:$I$132"}</definedName>
    <definedName name="prepared.by" hidden="1">[16]Database!$D$6:$D$26</definedName>
    <definedName name="price" localSheetId="4" hidden="1">{#N/A,#N/A,FALSE,"Sheet1";#N/A,#N/A,FALSE,"Sheet1";#N/A,#N/A,FALSE,"Sheet1";#N/A,#N/A,FALSE,"Sheet1"}</definedName>
    <definedName name="price" localSheetId="7" hidden="1">{#N/A,#N/A,FALSE,"Sheet1";#N/A,#N/A,FALSE,"Sheet1";#N/A,#N/A,FALSE,"Sheet1";#N/A,#N/A,FALSE,"Sheet1"}</definedName>
    <definedName name="price" localSheetId="10" hidden="1">{#N/A,#N/A,FALSE,"Sheet1";#N/A,#N/A,FALSE,"Sheet1";#N/A,#N/A,FALSE,"Sheet1";#N/A,#N/A,FALSE,"Sheet1"}</definedName>
    <definedName name="price" localSheetId="13" hidden="1">{#N/A,#N/A,FALSE,"Sheet1";#N/A,#N/A,FALSE,"Sheet1";#N/A,#N/A,FALSE,"Sheet1";#N/A,#N/A,FALSE,"Sheet1"}</definedName>
    <definedName name="price" localSheetId="5" hidden="1">{#N/A,#N/A,FALSE,"Sheet1";#N/A,#N/A,FALSE,"Sheet1";#N/A,#N/A,FALSE,"Sheet1";#N/A,#N/A,FALSE,"Sheet1"}</definedName>
    <definedName name="price" localSheetId="11" hidden="1">{#N/A,#N/A,FALSE,"Sheet1";#N/A,#N/A,FALSE,"Sheet1";#N/A,#N/A,FALSE,"Sheet1";#N/A,#N/A,FALSE,"Sheet1"}</definedName>
    <definedName name="price" localSheetId="8" hidden="1">{#N/A,#N/A,FALSE,"Sheet1";#N/A,#N/A,FALSE,"Sheet1";#N/A,#N/A,FALSE,"Sheet1";#N/A,#N/A,FALSE,"Sheet1"}</definedName>
    <definedName name="price" localSheetId="14" hidden="1">{#N/A,#N/A,FALSE,"Sheet1";#N/A,#N/A,FALSE,"Sheet1";#N/A,#N/A,FALSE,"Sheet1";#N/A,#N/A,FALSE,"Sheet1"}</definedName>
    <definedName name="price" localSheetId="21" hidden="1">{#N/A,#N/A,FALSE,"Sheet1";#N/A,#N/A,FALSE,"Sheet1";#N/A,#N/A,FALSE,"Sheet1";#N/A,#N/A,FALSE,"Sheet1"}</definedName>
    <definedName name="price" localSheetId="22" hidden="1">{#N/A,#N/A,FALSE,"Sheet1";#N/A,#N/A,FALSE,"Sheet1";#N/A,#N/A,FALSE,"Sheet1";#N/A,#N/A,FALSE,"Sheet1"}</definedName>
    <definedName name="price" localSheetId="3" hidden="1">{#N/A,#N/A,FALSE,"Sheet1";#N/A,#N/A,FALSE,"Sheet1";#N/A,#N/A,FALSE,"Sheet1";#N/A,#N/A,FALSE,"Sheet1"}</definedName>
    <definedName name="price" localSheetId="12" hidden="1">{#N/A,#N/A,FALSE,"Sheet1";#N/A,#N/A,FALSE,"Sheet1";#N/A,#N/A,FALSE,"Sheet1";#N/A,#N/A,FALSE,"Sheet1"}</definedName>
    <definedName name="price" localSheetId="9" hidden="1">{#N/A,#N/A,FALSE,"Sheet1";#N/A,#N/A,FALSE,"Sheet1";#N/A,#N/A,FALSE,"Sheet1";#N/A,#N/A,FALSE,"Sheet1"}</definedName>
    <definedName name="price" localSheetId="6" hidden="1">{#N/A,#N/A,FALSE,"Sheet1";#N/A,#N/A,FALSE,"Sheet1";#N/A,#N/A,FALSE,"Sheet1";#N/A,#N/A,FALSE,"Sheet1"}</definedName>
    <definedName name="price" localSheetId="23" hidden="1">{#N/A,#N/A,FALSE,"Sheet1";#N/A,#N/A,FALSE,"Sheet1";#N/A,#N/A,FALSE,"Sheet1";#N/A,#N/A,FALSE,"Sheet1"}</definedName>
    <definedName name="price" localSheetId="24" hidden="1">{#N/A,#N/A,FALSE,"Sheet1";#N/A,#N/A,FALSE,"Sheet1";#N/A,#N/A,FALSE,"Sheet1";#N/A,#N/A,FALSE,"Sheet1"}</definedName>
    <definedName name="price" hidden="1">{#N/A,#N/A,FALSE,"Sheet1";#N/A,#N/A,FALSE,"Sheet1";#N/A,#N/A,FALSE,"Sheet1";#N/A,#N/A,FALSE,"Sheet1"}</definedName>
    <definedName name="_xlnm.Print_Area" localSheetId="21">DSCR!$A$1:$M$19</definedName>
    <definedName name="_xlnm.Print_Area" localSheetId="0">'P &amp; L Account (Noida)'!$A$1:$O$30</definedName>
    <definedName name="_xlnm.Print_Area" localSheetId="3">'P &amp; L Account (Pune) '!$A$1:$O$30</definedName>
    <definedName name="_xlnm.Print_Area" localSheetId="18">'P &amp; L Combined'!$A$1:$M$42</definedName>
    <definedName name="_xlnm.Print_Area" localSheetId="9">'P&amp;L Account Ahamdabad (Falcon) '!$A$1:$O$30</definedName>
    <definedName name="_xlnm.Print_Area" localSheetId="6">'P&amp;L Account Ahamdabad (Zepto) '!$A$1:$O$30</definedName>
    <definedName name="_xlnm.Print_Area" localSheetId="15">'PL existing'!$A$1:$I$22</definedName>
    <definedName name="priya" localSheetId="4" hidden="1">{#N/A,#N/A,FALSE,"Aging Summary";#N/A,#N/A,FALSE,"Ratio Analysis";#N/A,#N/A,FALSE,"Test 120 Day Accts";#N/A,#N/A,FALSE,"Tickmarks"}</definedName>
    <definedName name="priya" localSheetId="7" hidden="1">{#N/A,#N/A,FALSE,"Aging Summary";#N/A,#N/A,FALSE,"Ratio Analysis";#N/A,#N/A,FALSE,"Test 120 Day Accts";#N/A,#N/A,FALSE,"Tickmarks"}</definedName>
    <definedName name="priya" localSheetId="10" hidden="1">{#N/A,#N/A,FALSE,"Aging Summary";#N/A,#N/A,FALSE,"Ratio Analysis";#N/A,#N/A,FALSE,"Test 120 Day Accts";#N/A,#N/A,FALSE,"Tickmarks"}</definedName>
    <definedName name="priya" localSheetId="13" hidden="1">{#N/A,#N/A,FALSE,"Aging Summary";#N/A,#N/A,FALSE,"Ratio Analysis";#N/A,#N/A,FALSE,"Test 120 Day Accts";#N/A,#N/A,FALSE,"Tickmarks"}</definedName>
    <definedName name="priya" localSheetId="5" hidden="1">{#N/A,#N/A,FALSE,"Aging Summary";#N/A,#N/A,FALSE,"Ratio Analysis";#N/A,#N/A,FALSE,"Test 120 Day Accts";#N/A,#N/A,FALSE,"Tickmarks"}</definedName>
    <definedName name="priya" localSheetId="11" hidden="1">{#N/A,#N/A,FALSE,"Aging Summary";#N/A,#N/A,FALSE,"Ratio Analysis";#N/A,#N/A,FALSE,"Test 120 Day Accts";#N/A,#N/A,FALSE,"Tickmarks"}</definedName>
    <definedName name="priya" localSheetId="8" hidden="1">{#N/A,#N/A,FALSE,"Aging Summary";#N/A,#N/A,FALSE,"Ratio Analysis";#N/A,#N/A,FALSE,"Test 120 Day Accts";#N/A,#N/A,FALSE,"Tickmarks"}</definedName>
    <definedName name="priya" localSheetId="14" hidden="1">{#N/A,#N/A,FALSE,"Aging Summary";#N/A,#N/A,FALSE,"Ratio Analysis";#N/A,#N/A,FALSE,"Test 120 Day Accts";#N/A,#N/A,FALSE,"Tickmarks"}</definedName>
    <definedName name="priya" localSheetId="21" hidden="1">{#N/A,#N/A,FALSE,"Aging Summary";#N/A,#N/A,FALSE,"Ratio Analysis";#N/A,#N/A,FALSE,"Test 120 Day Accts";#N/A,#N/A,FALSE,"Tickmarks"}</definedName>
    <definedName name="priya" localSheetId="22" hidden="1">{#N/A,#N/A,FALSE,"Aging Summary";#N/A,#N/A,FALSE,"Ratio Analysis";#N/A,#N/A,FALSE,"Test 120 Day Accts";#N/A,#N/A,FALSE,"Tickmarks"}</definedName>
    <definedName name="priya" localSheetId="3" hidden="1">{#N/A,#N/A,FALSE,"Aging Summary";#N/A,#N/A,FALSE,"Ratio Analysis";#N/A,#N/A,FALSE,"Test 120 Day Accts";#N/A,#N/A,FALSE,"Tickmarks"}</definedName>
    <definedName name="priya" localSheetId="12" hidden="1">{#N/A,#N/A,FALSE,"Aging Summary";#N/A,#N/A,FALSE,"Ratio Analysis";#N/A,#N/A,FALSE,"Test 120 Day Accts";#N/A,#N/A,FALSE,"Tickmarks"}</definedName>
    <definedName name="priya" localSheetId="9" hidden="1">{#N/A,#N/A,FALSE,"Aging Summary";#N/A,#N/A,FALSE,"Ratio Analysis";#N/A,#N/A,FALSE,"Test 120 Day Accts";#N/A,#N/A,FALSE,"Tickmarks"}</definedName>
    <definedName name="priya" localSheetId="6" hidden="1">{#N/A,#N/A,FALSE,"Aging Summary";#N/A,#N/A,FALSE,"Ratio Analysis";#N/A,#N/A,FALSE,"Test 120 Day Accts";#N/A,#N/A,FALSE,"Tickmarks"}</definedName>
    <definedName name="priya" localSheetId="23" hidden="1">{#N/A,#N/A,FALSE,"Aging Summary";#N/A,#N/A,FALSE,"Ratio Analysis";#N/A,#N/A,FALSE,"Test 120 Day Accts";#N/A,#N/A,FALSE,"Tickmarks"}</definedName>
    <definedName name="priya" localSheetId="24" hidden="1">{#N/A,#N/A,FALSE,"Aging Summary";#N/A,#N/A,FALSE,"Ratio Analysis";#N/A,#N/A,FALSE,"Test 120 Day Accts";#N/A,#N/A,FALSE,"Tickmarks"}</definedName>
    <definedName name="priya" hidden="1">{#N/A,#N/A,FALSE,"Aging Summary";#N/A,#N/A,FALSE,"Ratio Analysis";#N/A,#N/A,FALSE,"Test 120 Day Accts";#N/A,#N/A,FALSE,"Tickmarks"}</definedName>
    <definedName name="pro" localSheetId="4" hidden="1">#REF!</definedName>
    <definedName name="pro" localSheetId="7" hidden="1">#REF!</definedName>
    <definedName name="pro" localSheetId="10" hidden="1">#REF!</definedName>
    <definedName name="pro" localSheetId="13" hidden="1">#REF!</definedName>
    <definedName name="pro" localSheetId="19" hidden="1">#REF!</definedName>
    <definedName name="pro" localSheetId="5" hidden="1">#REF!</definedName>
    <definedName name="pro" localSheetId="11" hidden="1">#REF!</definedName>
    <definedName name="pro" localSheetId="8" hidden="1">#REF!</definedName>
    <definedName name="pro" localSheetId="14" hidden="1">#REF!</definedName>
    <definedName name="pro" localSheetId="20" hidden="1">#REF!</definedName>
    <definedName name="pro" localSheetId="21" hidden="1">#REF!</definedName>
    <definedName name="pro" localSheetId="22" hidden="1">#REF!</definedName>
    <definedName name="pro" localSheetId="3" hidden="1">#REF!</definedName>
    <definedName name="pro" localSheetId="12" hidden="1">#REF!</definedName>
    <definedName name="pro" localSheetId="18" hidden="1">#REF!</definedName>
    <definedName name="pro" localSheetId="9" hidden="1">#REF!</definedName>
    <definedName name="pro" localSheetId="6" hidden="1">#REF!</definedName>
    <definedName name="pro" localSheetId="23" hidden="1">#REF!</definedName>
    <definedName name="pro" localSheetId="24" hidden="1">#REF!</definedName>
    <definedName name="pro" hidden="1">#REF!</definedName>
    <definedName name="ProdForm" localSheetId="4" hidden="1">#REF!</definedName>
    <definedName name="ProdForm" localSheetId="7" hidden="1">#REF!</definedName>
    <definedName name="ProdForm" localSheetId="10" hidden="1">#REF!</definedName>
    <definedName name="ProdForm" localSheetId="19" hidden="1">#REF!</definedName>
    <definedName name="ProdForm" localSheetId="5" hidden="1">#REF!</definedName>
    <definedName name="ProdForm" localSheetId="11" hidden="1">#REF!</definedName>
    <definedName name="ProdForm" localSheetId="8" hidden="1">#REF!</definedName>
    <definedName name="ProdForm" localSheetId="20" hidden="1">#REF!</definedName>
    <definedName name="ProdForm" localSheetId="21" hidden="1">#REF!</definedName>
    <definedName name="ProdForm" localSheetId="22" hidden="1">#REF!</definedName>
    <definedName name="ProdForm" localSheetId="3" hidden="1">#REF!</definedName>
    <definedName name="ProdForm" localSheetId="18" hidden="1">#REF!</definedName>
    <definedName name="ProdForm" localSheetId="9" hidden="1">#REF!</definedName>
    <definedName name="ProdForm" localSheetId="6" hidden="1">#REF!</definedName>
    <definedName name="ProdForm" localSheetId="23" hidden="1">#REF!</definedName>
    <definedName name="ProdForm" localSheetId="24" hidden="1">#REF!</definedName>
    <definedName name="ProdForm" hidden="1">#REF!</definedName>
    <definedName name="Product" localSheetId="4" hidden="1">#REF!</definedName>
    <definedName name="Product" localSheetId="7" hidden="1">#REF!</definedName>
    <definedName name="Product" localSheetId="10" hidden="1">#REF!</definedName>
    <definedName name="Product" localSheetId="19" hidden="1">#REF!</definedName>
    <definedName name="Product" localSheetId="5" hidden="1">#REF!</definedName>
    <definedName name="Product" localSheetId="11" hidden="1">#REF!</definedName>
    <definedName name="Product" localSheetId="8" hidden="1">#REF!</definedName>
    <definedName name="Product" localSheetId="20" hidden="1">#REF!</definedName>
    <definedName name="Product" localSheetId="21" hidden="1">#REF!</definedName>
    <definedName name="Product" localSheetId="22" hidden="1">#REF!</definedName>
    <definedName name="Product" localSheetId="3" hidden="1">#REF!</definedName>
    <definedName name="Product" localSheetId="18" hidden="1">#REF!</definedName>
    <definedName name="Product" localSheetId="9" hidden="1">#REF!</definedName>
    <definedName name="Product" localSheetId="6" hidden="1">#REF!</definedName>
    <definedName name="Product" localSheetId="23" hidden="1">#REF!</definedName>
    <definedName name="Product" localSheetId="24" hidden="1">#REF!</definedName>
    <definedName name="Product" hidden="1">#REF!</definedName>
    <definedName name="PUB_FileID" hidden="1">"L10003363.xls"</definedName>
    <definedName name="PUB_UserID" hidden="1">"MAYERX"</definedName>
    <definedName name="qap" localSheetId="4" hidden="1">{"'Typical Costs Estimates'!$C$158:$H$161"}</definedName>
    <definedName name="qap" localSheetId="7" hidden="1">{"'Typical Costs Estimates'!$C$158:$H$161"}</definedName>
    <definedName name="qap" localSheetId="10" hidden="1">{"'Typical Costs Estimates'!$C$158:$H$161"}</definedName>
    <definedName name="qap" localSheetId="13" hidden="1">{"'Typical Costs Estimates'!$C$158:$H$161"}</definedName>
    <definedName name="qap" localSheetId="5" hidden="1">{"'Typical Costs Estimates'!$C$158:$H$161"}</definedName>
    <definedName name="qap" localSheetId="11" hidden="1">{"'Typical Costs Estimates'!$C$158:$H$161"}</definedName>
    <definedName name="qap" localSheetId="8" hidden="1">{"'Typical Costs Estimates'!$C$158:$H$161"}</definedName>
    <definedName name="qap" localSheetId="14" hidden="1">{"'Typical Costs Estimates'!$C$158:$H$161"}</definedName>
    <definedName name="qap" localSheetId="21" hidden="1">{"'Typical Costs Estimates'!$C$158:$H$161"}</definedName>
    <definedName name="qap" localSheetId="22" hidden="1">{"'Typical Costs Estimates'!$C$158:$H$161"}</definedName>
    <definedName name="qap" localSheetId="3" hidden="1">{"'Typical Costs Estimates'!$C$158:$H$161"}</definedName>
    <definedName name="qap" localSheetId="12" hidden="1">{"'Typical Costs Estimates'!$C$158:$H$161"}</definedName>
    <definedName name="qap" localSheetId="9" hidden="1">{"'Typical Costs Estimates'!$C$158:$H$161"}</definedName>
    <definedName name="qap" localSheetId="6" hidden="1">{"'Typical Costs Estimates'!$C$158:$H$161"}</definedName>
    <definedName name="qap" localSheetId="23" hidden="1">{"'Typical Costs Estimates'!$C$158:$H$161"}</definedName>
    <definedName name="qap" localSheetId="24" hidden="1">{"'Typical Costs Estimates'!$C$158:$H$161"}</definedName>
    <definedName name="qap" hidden="1">{"'Typical Costs Estimates'!$C$158:$H$161"}</definedName>
    <definedName name="qewr" localSheetId="4" hidden="1">[21]analysis!#REF!</definedName>
    <definedName name="qewr" localSheetId="7" hidden="1">[21]analysis!#REF!</definedName>
    <definedName name="qewr" localSheetId="10" hidden="1">[21]analysis!#REF!</definedName>
    <definedName name="qewr" localSheetId="19" hidden="1">[21]analysis!#REF!</definedName>
    <definedName name="qewr" localSheetId="5" hidden="1">[21]analysis!#REF!</definedName>
    <definedName name="qewr" localSheetId="11" hidden="1">[21]analysis!#REF!</definedName>
    <definedName name="qewr" localSheetId="8" hidden="1">[21]analysis!#REF!</definedName>
    <definedName name="qewr" localSheetId="20" hidden="1">[21]analysis!#REF!</definedName>
    <definedName name="qewr" localSheetId="21" hidden="1">[21]analysis!#REF!</definedName>
    <definedName name="qewr" localSheetId="22" hidden="1">[21]analysis!#REF!</definedName>
    <definedName name="qewr" localSheetId="3" hidden="1">[21]analysis!#REF!</definedName>
    <definedName name="qewr" localSheetId="18" hidden="1">[21]analysis!#REF!</definedName>
    <definedName name="qewr" localSheetId="9" hidden="1">[21]analysis!#REF!</definedName>
    <definedName name="qewr" localSheetId="6" hidden="1">[21]analysis!#REF!</definedName>
    <definedName name="qewr" localSheetId="23" hidden="1">[21]analysis!#REF!</definedName>
    <definedName name="qewr" localSheetId="24" hidden="1">[21]analysis!#REF!</definedName>
    <definedName name="qewr" hidden="1">[21]analysis!#REF!</definedName>
    <definedName name="qwe" localSheetId="4" hidden="1">{#N/A,#N/A,TRUE,"Front";#N/A,#N/A,TRUE,"Simple Letter";#N/A,#N/A,TRUE,"Inside";#N/A,#N/A,TRUE,"Contents";#N/A,#N/A,TRUE,"Basis";#N/A,#N/A,TRUE,"Inclusions";#N/A,#N/A,TRUE,"Exclusions";#N/A,#N/A,TRUE,"Areas";#N/A,#N/A,TRUE,"Summary";#N/A,#N/A,TRUE,"Detail"}</definedName>
    <definedName name="qwe" localSheetId="7" hidden="1">{#N/A,#N/A,TRUE,"Front";#N/A,#N/A,TRUE,"Simple Letter";#N/A,#N/A,TRUE,"Inside";#N/A,#N/A,TRUE,"Contents";#N/A,#N/A,TRUE,"Basis";#N/A,#N/A,TRUE,"Inclusions";#N/A,#N/A,TRUE,"Exclusions";#N/A,#N/A,TRUE,"Areas";#N/A,#N/A,TRUE,"Summary";#N/A,#N/A,TRUE,"Detail"}</definedName>
    <definedName name="qwe" localSheetId="10" hidden="1">{#N/A,#N/A,TRUE,"Front";#N/A,#N/A,TRUE,"Simple Letter";#N/A,#N/A,TRUE,"Inside";#N/A,#N/A,TRUE,"Contents";#N/A,#N/A,TRUE,"Basis";#N/A,#N/A,TRUE,"Inclusions";#N/A,#N/A,TRUE,"Exclusions";#N/A,#N/A,TRUE,"Areas";#N/A,#N/A,TRUE,"Summary";#N/A,#N/A,TRUE,"Detail"}</definedName>
    <definedName name="qwe" localSheetId="13" hidden="1">{#N/A,#N/A,TRUE,"Front";#N/A,#N/A,TRUE,"Simple Letter";#N/A,#N/A,TRUE,"Inside";#N/A,#N/A,TRUE,"Contents";#N/A,#N/A,TRUE,"Basis";#N/A,#N/A,TRUE,"Inclusions";#N/A,#N/A,TRUE,"Exclusions";#N/A,#N/A,TRUE,"Areas";#N/A,#N/A,TRUE,"Summary";#N/A,#N/A,TRUE,"Detail"}</definedName>
    <definedName name="qwe" localSheetId="5" hidden="1">{#N/A,#N/A,TRUE,"Front";#N/A,#N/A,TRUE,"Simple Letter";#N/A,#N/A,TRUE,"Inside";#N/A,#N/A,TRUE,"Contents";#N/A,#N/A,TRUE,"Basis";#N/A,#N/A,TRUE,"Inclusions";#N/A,#N/A,TRUE,"Exclusions";#N/A,#N/A,TRUE,"Areas";#N/A,#N/A,TRUE,"Summary";#N/A,#N/A,TRUE,"Detail"}</definedName>
    <definedName name="qwe" localSheetId="11" hidden="1">{#N/A,#N/A,TRUE,"Front";#N/A,#N/A,TRUE,"Simple Letter";#N/A,#N/A,TRUE,"Inside";#N/A,#N/A,TRUE,"Contents";#N/A,#N/A,TRUE,"Basis";#N/A,#N/A,TRUE,"Inclusions";#N/A,#N/A,TRUE,"Exclusions";#N/A,#N/A,TRUE,"Areas";#N/A,#N/A,TRUE,"Summary";#N/A,#N/A,TRUE,"Detail"}</definedName>
    <definedName name="qwe" localSheetId="8" hidden="1">{#N/A,#N/A,TRUE,"Front";#N/A,#N/A,TRUE,"Simple Letter";#N/A,#N/A,TRUE,"Inside";#N/A,#N/A,TRUE,"Contents";#N/A,#N/A,TRUE,"Basis";#N/A,#N/A,TRUE,"Inclusions";#N/A,#N/A,TRUE,"Exclusions";#N/A,#N/A,TRUE,"Areas";#N/A,#N/A,TRUE,"Summary";#N/A,#N/A,TRUE,"Detail"}</definedName>
    <definedName name="qwe" localSheetId="14" hidden="1">{#N/A,#N/A,TRUE,"Front";#N/A,#N/A,TRUE,"Simple Letter";#N/A,#N/A,TRUE,"Inside";#N/A,#N/A,TRUE,"Contents";#N/A,#N/A,TRUE,"Basis";#N/A,#N/A,TRUE,"Inclusions";#N/A,#N/A,TRUE,"Exclusions";#N/A,#N/A,TRUE,"Areas";#N/A,#N/A,TRUE,"Summary";#N/A,#N/A,TRUE,"Detail"}</definedName>
    <definedName name="qwe" localSheetId="21" hidden="1">{#N/A,#N/A,TRUE,"Front";#N/A,#N/A,TRUE,"Simple Letter";#N/A,#N/A,TRUE,"Inside";#N/A,#N/A,TRUE,"Contents";#N/A,#N/A,TRUE,"Basis";#N/A,#N/A,TRUE,"Inclusions";#N/A,#N/A,TRUE,"Exclusions";#N/A,#N/A,TRUE,"Areas";#N/A,#N/A,TRUE,"Summary";#N/A,#N/A,TRUE,"Detail"}</definedName>
    <definedName name="qwe" localSheetId="22" hidden="1">{#N/A,#N/A,TRUE,"Front";#N/A,#N/A,TRUE,"Simple Letter";#N/A,#N/A,TRUE,"Inside";#N/A,#N/A,TRUE,"Contents";#N/A,#N/A,TRUE,"Basis";#N/A,#N/A,TRUE,"Inclusions";#N/A,#N/A,TRUE,"Exclusions";#N/A,#N/A,TRUE,"Areas";#N/A,#N/A,TRUE,"Summary";#N/A,#N/A,TRUE,"Detail"}</definedName>
    <definedName name="qwe" localSheetId="3" hidden="1">{#N/A,#N/A,TRUE,"Front";#N/A,#N/A,TRUE,"Simple Letter";#N/A,#N/A,TRUE,"Inside";#N/A,#N/A,TRUE,"Contents";#N/A,#N/A,TRUE,"Basis";#N/A,#N/A,TRUE,"Inclusions";#N/A,#N/A,TRUE,"Exclusions";#N/A,#N/A,TRUE,"Areas";#N/A,#N/A,TRUE,"Summary";#N/A,#N/A,TRUE,"Detail"}</definedName>
    <definedName name="qwe" localSheetId="12" hidden="1">{#N/A,#N/A,TRUE,"Front";#N/A,#N/A,TRUE,"Simple Letter";#N/A,#N/A,TRUE,"Inside";#N/A,#N/A,TRUE,"Contents";#N/A,#N/A,TRUE,"Basis";#N/A,#N/A,TRUE,"Inclusions";#N/A,#N/A,TRUE,"Exclusions";#N/A,#N/A,TRUE,"Areas";#N/A,#N/A,TRUE,"Summary";#N/A,#N/A,TRUE,"Detail"}</definedName>
    <definedName name="qwe" localSheetId="9" hidden="1">{#N/A,#N/A,TRUE,"Front";#N/A,#N/A,TRUE,"Simple Letter";#N/A,#N/A,TRUE,"Inside";#N/A,#N/A,TRUE,"Contents";#N/A,#N/A,TRUE,"Basis";#N/A,#N/A,TRUE,"Inclusions";#N/A,#N/A,TRUE,"Exclusions";#N/A,#N/A,TRUE,"Areas";#N/A,#N/A,TRUE,"Summary";#N/A,#N/A,TRUE,"Detail"}</definedName>
    <definedName name="qwe" localSheetId="6" hidden="1">{#N/A,#N/A,TRUE,"Front";#N/A,#N/A,TRUE,"Simple Letter";#N/A,#N/A,TRUE,"Inside";#N/A,#N/A,TRUE,"Contents";#N/A,#N/A,TRUE,"Basis";#N/A,#N/A,TRUE,"Inclusions";#N/A,#N/A,TRUE,"Exclusions";#N/A,#N/A,TRUE,"Areas";#N/A,#N/A,TRUE,"Summary";#N/A,#N/A,TRUE,"Detail"}</definedName>
    <definedName name="qwe" localSheetId="23" hidden="1">{#N/A,#N/A,TRUE,"Front";#N/A,#N/A,TRUE,"Simple Letter";#N/A,#N/A,TRUE,"Inside";#N/A,#N/A,TRUE,"Contents";#N/A,#N/A,TRUE,"Basis";#N/A,#N/A,TRUE,"Inclusions";#N/A,#N/A,TRUE,"Exclusions";#N/A,#N/A,TRUE,"Areas";#N/A,#N/A,TRUE,"Summary";#N/A,#N/A,TRUE,"Detail"}</definedName>
    <definedName name="qwe" localSheetId="24" hidden="1">{#N/A,#N/A,TRUE,"Front";#N/A,#N/A,TRUE,"Simple Letter";#N/A,#N/A,TRUE,"Inside";#N/A,#N/A,TRUE,"Contents";#N/A,#N/A,TRUE,"Basis";#N/A,#N/A,TRUE,"Inclusions";#N/A,#N/A,TRUE,"Exclusions";#N/A,#N/A,TRUE,"Areas";#N/A,#N/A,TRUE,"Summary";#N/A,#N/A,TRUE,"Detail"}</definedName>
    <definedName name="qwe" hidden="1">{#N/A,#N/A,TRUE,"Front";#N/A,#N/A,TRUE,"Simple Letter";#N/A,#N/A,TRUE,"Inside";#N/A,#N/A,TRUE,"Contents";#N/A,#N/A,TRUE,"Basis";#N/A,#N/A,TRUE,"Inclusions";#N/A,#N/A,TRUE,"Exclusions";#N/A,#N/A,TRUE,"Areas";#N/A,#N/A,TRUE,"Summary";#N/A,#N/A,TRUE,"Detail"}</definedName>
    <definedName name="raj" localSheetId="4" hidden="1">{#N/A,#N/A,FALSE,"VARIATIONS";#N/A,#N/A,FALSE,"BUDGET";#N/A,#N/A,FALSE,"CIVIL QNTY VAR";#N/A,#N/A,FALSE,"SUMMARY";#N/A,#N/A,FALSE,"MATERIAL VAR"}</definedName>
    <definedName name="raj" localSheetId="7" hidden="1">{#N/A,#N/A,FALSE,"VARIATIONS";#N/A,#N/A,FALSE,"BUDGET";#N/A,#N/A,FALSE,"CIVIL QNTY VAR";#N/A,#N/A,FALSE,"SUMMARY";#N/A,#N/A,FALSE,"MATERIAL VAR"}</definedName>
    <definedName name="raj" localSheetId="10" hidden="1">{#N/A,#N/A,FALSE,"VARIATIONS";#N/A,#N/A,FALSE,"BUDGET";#N/A,#N/A,FALSE,"CIVIL QNTY VAR";#N/A,#N/A,FALSE,"SUMMARY";#N/A,#N/A,FALSE,"MATERIAL VAR"}</definedName>
    <definedName name="raj" localSheetId="13" hidden="1">{#N/A,#N/A,FALSE,"VARIATIONS";#N/A,#N/A,FALSE,"BUDGET";#N/A,#N/A,FALSE,"CIVIL QNTY VAR";#N/A,#N/A,FALSE,"SUMMARY";#N/A,#N/A,FALSE,"MATERIAL VAR"}</definedName>
    <definedName name="raj" localSheetId="5" hidden="1">{#N/A,#N/A,FALSE,"VARIATIONS";#N/A,#N/A,FALSE,"BUDGET";#N/A,#N/A,FALSE,"CIVIL QNTY VAR";#N/A,#N/A,FALSE,"SUMMARY";#N/A,#N/A,FALSE,"MATERIAL VAR"}</definedName>
    <definedName name="raj" localSheetId="11" hidden="1">{#N/A,#N/A,FALSE,"VARIATIONS";#N/A,#N/A,FALSE,"BUDGET";#N/A,#N/A,FALSE,"CIVIL QNTY VAR";#N/A,#N/A,FALSE,"SUMMARY";#N/A,#N/A,FALSE,"MATERIAL VAR"}</definedName>
    <definedName name="raj" localSheetId="8" hidden="1">{#N/A,#N/A,FALSE,"VARIATIONS";#N/A,#N/A,FALSE,"BUDGET";#N/A,#N/A,FALSE,"CIVIL QNTY VAR";#N/A,#N/A,FALSE,"SUMMARY";#N/A,#N/A,FALSE,"MATERIAL VAR"}</definedName>
    <definedName name="raj" localSheetId="14" hidden="1">{#N/A,#N/A,FALSE,"VARIATIONS";#N/A,#N/A,FALSE,"BUDGET";#N/A,#N/A,FALSE,"CIVIL QNTY VAR";#N/A,#N/A,FALSE,"SUMMARY";#N/A,#N/A,FALSE,"MATERIAL VAR"}</definedName>
    <definedName name="raj" localSheetId="21" hidden="1">{#N/A,#N/A,FALSE,"VARIATIONS";#N/A,#N/A,FALSE,"BUDGET";#N/A,#N/A,FALSE,"CIVIL QNTY VAR";#N/A,#N/A,FALSE,"SUMMARY";#N/A,#N/A,FALSE,"MATERIAL VAR"}</definedName>
    <definedName name="raj" localSheetId="22" hidden="1">{#N/A,#N/A,FALSE,"VARIATIONS";#N/A,#N/A,FALSE,"BUDGET";#N/A,#N/A,FALSE,"CIVIL QNTY VAR";#N/A,#N/A,FALSE,"SUMMARY";#N/A,#N/A,FALSE,"MATERIAL VAR"}</definedName>
    <definedName name="raj" localSheetId="3" hidden="1">{#N/A,#N/A,FALSE,"VARIATIONS";#N/A,#N/A,FALSE,"BUDGET";#N/A,#N/A,FALSE,"CIVIL QNTY VAR";#N/A,#N/A,FALSE,"SUMMARY";#N/A,#N/A,FALSE,"MATERIAL VAR"}</definedName>
    <definedName name="raj" localSheetId="12" hidden="1">{#N/A,#N/A,FALSE,"VARIATIONS";#N/A,#N/A,FALSE,"BUDGET";#N/A,#N/A,FALSE,"CIVIL QNTY VAR";#N/A,#N/A,FALSE,"SUMMARY";#N/A,#N/A,FALSE,"MATERIAL VAR"}</definedName>
    <definedName name="raj" localSheetId="9" hidden="1">{#N/A,#N/A,FALSE,"VARIATIONS";#N/A,#N/A,FALSE,"BUDGET";#N/A,#N/A,FALSE,"CIVIL QNTY VAR";#N/A,#N/A,FALSE,"SUMMARY";#N/A,#N/A,FALSE,"MATERIAL VAR"}</definedName>
    <definedName name="raj" localSheetId="6" hidden="1">{#N/A,#N/A,FALSE,"VARIATIONS";#N/A,#N/A,FALSE,"BUDGET";#N/A,#N/A,FALSE,"CIVIL QNTY VAR";#N/A,#N/A,FALSE,"SUMMARY";#N/A,#N/A,FALSE,"MATERIAL VAR"}</definedName>
    <definedName name="raj" localSheetId="23" hidden="1">{#N/A,#N/A,FALSE,"VARIATIONS";#N/A,#N/A,FALSE,"BUDGET";#N/A,#N/A,FALSE,"CIVIL QNTY VAR";#N/A,#N/A,FALSE,"SUMMARY";#N/A,#N/A,FALSE,"MATERIAL VAR"}</definedName>
    <definedName name="raj" localSheetId="24" hidden="1">{#N/A,#N/A,FALSE,"VARIATIONS";#N/A,#N/A,FALSE,"BUDGET";#N/A,#N/A,FALSE,"CIVIL QNTY VAR";#N/A,#N/A,FALSE,"SUMMARY";#N/A,#N/A,FALSE,"MATERIAL VAR"}</definedName>
    <definedName name="raj" hidden="1">{#N/A,#N/A,FALSE,"VARIATIONS";#N/A,#N/A,FALSE,"BUDGET";#N/A,#N/A,FALSE,"CIVIL QNTY VAR";#N/A,#N/A,FALSE,"SUMMARY";#N/A,#N/A,FALSE,"MATERIAL VAR"}</definedName>
    <definedName name="rashmin" localSheetId="4" hidden="1">{#N/A,#N/A,TRUE,"Front";#N/A,#N/A,TRUE,"Simple Letter";#N/A,#N/A,TRUE,"Inside";#N/A,#N/A,TRUE,"Contents";#N/A,#N/A,TRUE,"Basis";#N/A,#N/A,TRUE,"Inclusions";#N/A,#N/A,TRUE,"Exclusions";#N/A,#N/A,TRUE,"Areas";#N/A,#N/A,TRUE,"Summary";#N/A,#N/A,TRUE,"Detail"}</definedName>
    <definedName name="rashmin" localSheetId="7" hidden="1">{#N/A,#N/A,TRUE,"Front";#N/A,#N/A,TRUE,"Simple Letter";#N/A,#N/A,TRUE,"Inside";#N/A,#N/A,TRUE,"Contents";#N/A,#N/A,TRUE,"Basis";#N/A,#N/A,TRUE,"Inclusions";#N/A,#N/A,TRUE,"Exclusions";#N/A,#N/A,TRUE,"Areas";#N/A,#N/A,TRUE,"Summary";#N/A,#N/A,TRUE,"Detail"}</definedName>
    <definedName name="rashmin" localSheetId="10" hidden="1">{#N/A,#N/A,TRUE,"Front";#N/A,#N/A,TRUE,"Simple Letter";#N/A,#N/A,TRUE,"Inside";#N/A,#N/A,TRUE,"Contents";#N/A,#N/A,TRUE,"Basis";#N/A,#N/A,TRUE,"Inclusions";#N/A,#N/A,TRUE,"Exclusions";#N/A,#N/A,TRUE,"Areas";#N/A,#N/A,TRUE,"Summary";#N/A,#N/A,TRUE,"Detail"}</definedName>
    <definedName name="rashmin" localSheetId="13" hidden="1">{#N/A,#N/A,TRUE,"Front";#N/A,#N/A,TRUE,"Simple Letter";#N/A,#N/A,TRUE,"Inside";#N/A,#N/A,TRUE,"Contents";#N/A,#N/A,TRUE,"Basis";#N/A,#N/A,TRUE,"Inclusions";#N/A,#N/A,TRUE,"Exclusions";#N/A,#N/A,TRUE,"Areas";#N/A,#N/A,TRUE,"Summary";#N/A,#N/A,TRUE,"Detail"}</definedName>
    <definedName name="rashmin" localSheetId="5" hidden="1">{#N/A,#N/A,TRUE,"Front";#N/A,#N/A,TRUE,"Simple Letter";#N/A,#N/A,TRUE,"Inside";#N/A,#N/A,TRUE,"Contents";#N/A,#N/A,TRUE,"Basis";#N/A,#N/A,TRUE,"Inclusions";#N/A,#N/A,TRUE,"Exclusions";#N/A,#N/A,TRUE,"Areas";#N/A,#N/A,TRUE,"Summary";#N/A,#N/A,TRUE,"Detail"}</definedName>
    <definedName name="rashmin" localSheetId="11" hidden="1">{#N/A,#N/A,TRUE,"Front";#N/A,#N/A,TRUE,"Simple Letter";#N/A,#N/A,TRUE,"Inside";#N/A,#N/A,TRUE,"Contents";#N/A,#N/A,TRUE,"Basis";#N/A,#N/A,TRUE,"Inclusions";#N/A,#N/A,TRUE,"Exclusions";#N/A,#N/A,TRUE,"Areas";#N/A,#N/A,TRUE,"Summary";#N/A,#N/A,TRUE,"Detail"}</definedName>
    <definedName name="rashmin" localSheetId="8" hidden="1">{#N/A,#N/A,TRUE,"Front";#N/A,#N/A,TRUE,"Simple Letter";#N/A,#N/A,TRUE,"Inside";#N/A,#N/A,TRUE,"Contents";#N/A,#N/A,TRUE,"Basis";#N/A,#N/A,TRUE,"Inclusions";#N/A,#N/A,TRUE,"Exclusions";#N/A,#N/A,TRUE,"Areas";#N/A,#N/A,TRUE,"Summary";#N/A,#N/A,TRUE,"Detail"}</definedName>
    <definedName name="rashmin" localSheetId="14" hidden="1">{#N/A,#N/A,TRUE,"Front";#N/A,#N/A,TRUE,"Simple Letter";#N/A,#N/A,TRUE,"Inside";#N/A,#N/A,TRUE,"Contents";#N/A,#N/A,TRUE,"Basis";#N/A,#N/A,TRUE,"Inclusions";#N/A,#N/A,TRUE,"Exclusions";#N/A,#N/A,TRUE,"Areas";#N/A,#N/A,TRUE,"Summary";#N/A,#N/A,TRUE,"Detail"}</definedName>
    <definedName name="rashmin" localSheetId="21" hidden="1">{#N/A,#N/A,TRUE,"Front";#N/A,#N/A,TRUE,"Simple Letter";#N/A,#N/A,TRUE,"Inside";#N/A,#N/A,TRUE,"Contents";#N/A,#N/A,TRUE,"Basis";#N/A,#N/A,TRUE,"Inclusions";#N/A,#N/A,TRUE,"Exclusions";#N/A,#N/A,TRUE,"Areas";#N/A,#N/A,TRUE,"Summary";#N/A,#N/A,TRUE,"Detail"}</definedName>
    <definedName name="rashmin" localSheetId="22" hidden="1">{#N/A,#N/A,TRUE,"Front";#N/A,#N/A,TRUE,"Simple Letter";#N/A,#N/A,TRUE,"Inside";#N/A,#N/A,TRUE,"Contents";#N/A,#N/A,TRUE,"Basis";#N/A,#N/A,TRUE,"Inclusions";#N/A,#N/A,TRUE,"Exclusions";#N/A,#N/A,TRUE,"Areas";#N/A,#N/A,TRUE,"Summary";#N/A,#N/A,TRUE,"Detail"}</definedName>
    <definedName name="rashmin" localSheetId="3" hidden="1">{#N/A,#N/A,TRUE,"Front";#N/A,#N/A,TRUE,"Simple Letter";#N/A,#N/A,TRUE,"Inside";#N/A,#N/A,TRUE,"Contents";#N/A,#N/A,TRUE,"Basis";#N/A,#N/A,TRUE,"Inclusions";#N/A,#N/A,TRUE,"Exclusions";#N/A,#N/A,TRUE,"Areas";#N/A,#N/A,TRUE,"Summary";#N/A,#N/A,TRUE,"Detail"}</definedName>
    <definedName name="rashmin" localSheetId="12" hidden="1">{#N/A,#N/A,TRUE,"Front";#N/A,#N/A,TRUE,"Simple Letter";#N/A,#N/A,TRUE,"Inside";#N/A,#N/A,TRUE,"Contents";#N/A,#N/A,TRUE,"Basis";#N/A,#N/A,TRUE,"Inclusions";#N/A,#N/A,TRUE,"Exclusions";#N/A,#N/A,TRUE,"Areas";#N/A,#N/A,TRUE,"Summary";#N/A,#N/A,TRUE,"Detail"}</definedName>
    <definedName name="rashmin" localSheetId="9" hidden="1">{#N/A,#N/A,TRUE,"Front";#N/A,#N/A,TRUE,"Simple Letter";#N/A,#N/A,TRUE,"Inside";#N/A,#N/A,TRUE,"Contents";#N/A,#N/A,TRUE,"Basis";#N/A,#N/A,TRUE,"Inclusions";#N/A,#N/A,TRUE,"Exclusions";#N/A,#N/A,TRUE,"Areas";#N/A,#N/A,TRUE,"Summary";#N/A,#N/A,TRUE,"Detail"}</definedName>
    <definedName name="rashmin" localSheetId="6" hidden="1">{#N/A,#N/A,TRUE,"Front";#N/A,#N/A,TRUE,"Simple Letter";#N/A,#N/A,TRUE,"Inside";#N/A,#N/A,TRUE,"Contents";#N/A,#N/A,TRUE,"Basis";#N/A,#N/A,TRUE,"Inclusions";#N/A,#N/A,TRUE,"Exclusions";#N/A,#N/A,TRUE,"Areas";#N/A,#N/A,TRUE,"Summary";#N/A,#N/A,TRUE,"Detail"}</definedName>
    <definedName name="rashmin" localSheetId="23" hidden="1">{#N/A,#N/A,TRUE,"Front";#N/A,#N/A,TRUE,"Simple Letter";#N/A,#N/A,TRUE,"Inside";#N/A,#N/A,TRUE,"Contents";#N/A,#N/A,TRUE,"Basis";#N/A,#N/A,TRUE,"Inclusions";#N/A,#N/A,TRUE,"Exclusions";#N/A,#N/A,TRUE,"Areas";#N/A,#N/A,TRUE,"Summary";#N/A,#N/A,TRUE,"Detail"}</definedName>
    <definedName name="rashmin" localSheetId="24" hidden="1">{#N/A,#N/A,TRUE,"Front";#N/A,#N/A,TRUE,"Simple Letter";#N/A,#N/A,TRUE,"Inside";#N/A,#N/A,TRUE,"Contents";#N/A,#N/A,TRUE,"Basis";#N/A,#N/A,TRUE,"Inclusions";#N/A,#N/A,TRUE,"Exclusions";#N/A,#N/A,TRUE,"Areas";#N/A,#N/A,TRUE,"Summary";#N/A,#N/A,TRUE,"Detail"}</definedName>
    <definedName name="rashmin" hidden="1">{#N/A,#N/A,TRUE,"Front";#N/A,#N/A,TRUE,"Simple Letter";#N/A,#N/A,TRUE,"Inside";#N/A,#N/A,TRUE,"Contents";#N/A,#N/A,TRUE,"Basis";#N/A,#N/A,TRUE,"Inclusions";#N/A,#N/A,TRUE,"Exclusions";#N/A,#N/A,TRUE,"Areas";#N/A,#N/A,TRUE,"Summary";#N/A,#N/A,TRUE,"Detail"}</definedName>
    <definedName name="rates" localSheetId="4" hidden="1">{"CASH FLOW",#N/A,FALSE,"A"}</definedName>
    <definedName name="rates" localSheetId="7" hidden="1">{"CASH FLOW",#N/A,FALSE,"A"}</definedName>
    <definedName name="rates" localSheetId="10" hidden="1">{"CASH FLOW",#N/A,FALSE,"A"}</definedName>
    <definedName name="rates" localSheetId="13" hidden="1">{"CASH FLOW",#N/A,FALSE,"A"}</definedName>
    <definedName name="rates" localSheetId="5" hidden="1">{"CASH FLOW",#N/A,FALSE,"A"}</definedName>
    <definedName name="rates" localSheetId="11" hidden="1">{"CASH FLOW",#N/A,FALSE,"A"}</definedName>
    <definedName name="rates" localSheetId="8" hidden="1">{"CASH FLOW",#N/A,FALSE,"A"}</definedName>
    <definedName name="rates" localSheetId="14" hidden="1">{"CASH FLOW",#N/A,FALSE,"A"}</definedName>
    <definedName name="rates" localSheetId="21" hidden="1">{"CASH FLOW",#N/A,FALSE,"A"}</definedName>
    <definedName name="rates" localSheetId="22" hidden="1">{"CASH FLOW",#N/A,FALSE,"A"}</definedName>
    <definedName name="rates" localSheetId="3" hidden="1">{"CASH FLOW",#N/A,FALSE,"A"}</definedName>
    <definedName name="rates" localSheetId="12" hidden="1">{"CASH FLOW",#N/A,FALSE,"A"}</definedName>
    <definedName name="rates" localSheetId="9" hidden="1">{"CASH FLOW",#N/A,FALSE,"A"}</definedName>
    <definedName name="rates" localSheetId="6" hidden="1">{"CASH FLOW",#N/A,FALSE,"A"}</definedName>
    <definedName name="rates" localSheetId="23" hidden="1">{"CASH FLOW",#N/A,FALSE,"A"}</definedName>
    <definedName name="rates" localSheetId="24" hidden="1">{"CASH FLOW",#N/A,FALSE,"A"}</definedName>
    <definedName name="rates" hidden="1">{"CASH FLOW",#N/A,FALSE,"A"}</definedName>
    <definedName name="ravi" localSheetId="4" hidden="1">{#N/A,#N/A,TRUE,"Front";#N/A,#N/A,TRUE,"Simple Letter";#N/A,#N/A,TRUE,"Inside";#N/A,#N/A,TRUE,"Contents";#N/A,#N/A,TRUE,"Basis";#N/A,#N/A,TRUE,"Inclusions";#N/A,#N/A,TRUE,"Exclusions";#N/A,#N/A,TRUE,"Areas";#N/A,#N/A,TRUE,"Summary";#N/A,#N/A,TRUE,"Detail"}</definedName>
    <definedName name="ravi" localSheetId="7" hidden="1">{#N/A,#N/A,TRUE,"Front";#N/A,#N/A,TRUE,"Simple Letter";#N/A,#N/A,TRUE,"Inside";#N/A,#N/A,TRUE,"Contents";#N/A,#N/A,TRUE,"Basis";#N/A,#N/A,TRUE,"Inclusions";#N/A,#N/A,TRUE,"Exclusions";#N/A,#N/A,TRUE,"Areas";#N/A,#N/A,TRUE,"Summary";#N/A,#N/A,TRUE,"Detail"}</definedName>
    <definedName name="ravi" localSheetId="10" hidden="1">{#N/A,#N/A,TRUE,"Front";#N/A,#N/A,TRUE,"Simple Letter";#N/A,#N/A,TRUE,"Inside";#N/A,#N/A,TRUE,"Contents";#N/A,#N/A,TRUE,"Basis";#N/A,#N/A,TRUE,"Inclusions";#N/A,#N/A,TRUE,"Exclusions";#N/A,#N/A,TRUE,"Areas";#N/A,#N/A,TRUE,"Summary";#N/A,#N/A,TRUE,"Detail"}</definedName>
    <definedName name="ravi" localSheetId="13" hidden="1">{#N/A,#N/A,TRUE,"Front";#N/A,#N/A,TRUE,"Simple Letter";#N/A,#N/A,TRUE,"Inside";#N/A,#N/A,TRUE,"Contents";#N/A,#N/A,TRUE,"Basis";#N/A,#N/A,TRUE,"Inclusions";#N/A,#N/A,TRUE,"Exclusions";#N/A,#N/A,TRUE,"Areas";#N/A,#N/A,TRUE,"Summary";#N/A,#N/A,TRUE,"Detail"}</definedName>
    <definedName name="ravi" localSheetId="5" hidden="1">{#N/A,#N/A,TRUE,"Front";#N/A,#N/A,TRUE,"Simple Letter";#N/A,#N/A,TRUE,"Inside";#N/A,#N/A,TRUE,"Contents";#N/A,#N/A,TRUE,"Basis";#N/A,#N/A,TRUE,"Inclusions";#N/A,#N/A,TRUE,"Exclusions";#N/A,#N/A,TRUE,"Areas";#N/A,#N/A,TRUE,"Summary";#N/A,#N/A,TRUE,"Detail"}</definedName>
    <definedName name="ravi" localSheetId="11" hidden="1">{#N/A,#N/A,TRUE,"Front";#N/A,#N/A,TRUE,"Simple Letter";#N/A,#N/A,TRUE,"Inside";#N/A,#N/A,TRUE,"Contents";#N/A,#N/A,TRUE,"Basis";#N/A,#N/A,TRUE,"Inclusions";#N/A,#N/A,TRUE,"Exclusions";#N/A,#N/A,TRUE,"Areas";#N/A,#N/A,TRUE,"Summary";#N/A,#N/A,TRUE,"Detail"}</definedName>
    <definedName name="ravi" localSheetId="8" hidden="1">{#N/A,#N/A,TRUE,"Front";#N/A,#N/A,TRUE,"Simple Letter";#N/A,#N/A,TRUE,"Inside";#N/A,#N/A,TRUE,"Contents";#N/A,#N/A,TRUE,"Basis";#N/A,#N/A,TRUE,"Inclusions";#N/A,#N/A,TRUE,"Exclusions";#N/A,#N/A,TRUE,"Areas";#N/A,#N/A,TRUE,"Summary";#N/A,#N/A,TRUE,"Detail"}</definedName>
    <definedName name="ravi" localSheetId="14" hidden="1">{#N/A,#N/A,TRUE,"Front";#N/A,#N/A,TRUE,"Simple Letter";#N/A,#N/A,TRUE,"Inside";#N/A,#N/A,TRUE,"Contents";#N/A,#N/A,TRUE,"Basis";#N/A,#N/A,TRUE,"Inclusions";#N/A,#N/A,TRUE,"Exclusions";#N/A,#N/A,TRUE,"Areas";#N/A,#N/A,TRUE,"Summary";#N/A,#N/A,TRUE,"Detail"}</definedName>
    <definedName name="ravi" localSheetId="21" hidden="1">{#N/A,#N/A,TRUE,"Front";#N/A,#N/A,TRUE,"Simple Letter";#N/A,#N/A,TRUE,"Inside";#N/A,#N/A,TRUE,"Contents";#N/A,#N/A,TRUE,"Basis";#N/A,#N/A,TRUE,"Inclusions";#N/A,#N/A,TRUE,"Exclusions";#N/A,#N/A,TRUE,"Areas";#N/A,#N/A,TRUE,"Summary";#N/A,#N/A,TRUE,"Detail"}</definedName>
    <definedName name="ravi" localSheetId="22" hidden="1">{#N/A,#N/A,TRUE,"Front";#N/A,#N/A,TRUE,"Simple Letter";#N/A,#N/A,TRUE,"Inside";#N/A,#N/A,TRUE,"Contents";#N/A,#N/A,TRUE,"Basis";#N/A,#N/A,TRUE,"Inclusions";#N/A,#N/A,TRUE,"Exclusions";#N/A,#N/A,TRUE,"Areas";#N/A,#N/A,TRUE,"Summary";#N/A,#N/A,TRUE,"Detail"}</definedName>
    <definedName name="ravi" localSheetId="3" hidden="1">{#N/A,#N/A,TRUE,"Front";#N/A,#N/A,TRUE,"Simple Letter";#N/A,#N/A,TRUE,"Inside";#N/A,#N/A,TRUE,"Contents";#N/A,#N/A,TRUE,"Basis";#N/A,#N/A,TRUE,"Inclusions";#N/A,#N/A,TRUE,"Exclusions";#N/A,#N/A,TRUE,"Areas";#N/A,#N/A,TRUE,"Summary";#N/A,#N/A,TRUE,"Detail"}</definedName>
    <definedName name="ravi" localSheetId="12" hidden="1">{#N/A,#N/A,TRUE,"Front";#N/A,#N/A,TRUE,"Simple Letter";#N/A,#N/A,TRUE,"Inside";#N/A,#N/A,TRUE,"Contents";#N/A,#N/A,TRUE,"Basis";#N/A,#N/A,TRUE,"Inclusions";#N/A,#N/A,TRUE,"Exclusions";#N/A,#N/A,TRUE,"Areas";#N/A,#N/A,TRUE,"Summary";#N/A,#N/A,TRUE,"Detail"}</definedName>
    <definedName name="ravi" localSheetId="9" hidden="1">{#N/A,#N/A,TRUE,"Front";#N/A,#N/A,TRUE,"Simple Letter";#N/A,#N/A,TRUE,"Inside";#N/A,#N/A,TRUE,"Contents";#N/A,#N/A,TRUE,"Basis";#N/A,#N/A,TRUE,"Inclusions";#N/A,#N/A,TRUE,"Exclusions";#N/A,#N/A,TRUE,"Areas";#N/A,#N/A,TRUE,"Summary";#N/A,#N/A,TRUE,"Detail"}</definedName>
    <definedName name="ravi" localSheetId="6" hidden="1">{#N/A,#N/A,TRUE,"Front";#N/A,#N/A,TRUE,"Simple Letter";#N/A,#N/A,TRUE,"Inside";#N/A,#N/A,TRUE,"Contents";#N/A,#N/A,TRUE,"Basis";#N/A,#N/A,TRUE,"Inclusions";#N/A,#N/A,TRUE,"Exclusions";#N/A,#N/A,TRUE,"Areas";#N/A,#N/A,TRUE,"Summary";#N/A,#N/A,TRUE,"Detail"}</definedName>
    <definedName name="ravi" localSheetId="23" hidden="1">{#N/A,#N/A,TRUE,"Front";#N/A,#N/A,TRUE,"Simple Letter";#N/A,#N/A,TRUE,"Inside";#N/A,#N/A,TRUE,"Contents";#N/A,#N/A,TRUE,"Basis";#N/A,#N/A,TRUE,"Inclusions";#N/A,#N/A,TRUE,"Exclusions";#N/A,#N/A,TRUE,"Areas";#N/A,#N/A,TRUE,"Summary";#N/A,#N/A,TRUE,"Detail"}</definedName>
    <definedName name="ravi" localSheetId="24" hidden="1">{#N/A,#N/A,TRUE,"Front";#N/A,#N/A,TRUE,"Simple Letter";#N/A,#N/A,TRUE,"Inside";#N/A,#N/A,TRUE,"Contents";#N/A,#N/A,TRUE,"Basis";#N/A,#N/A,TRUE,"Inclusions";#N/A,#N/A,TRUE,"Exclusions";#N/A,#N/A,TRUE,"Areas";#N/A,#N/A,TRUE,"Summary";#N/A,#N/A,TRUE,"Detail"}</definedName>
    <definedName name="ravi" hidden="1">{#N/A,#N/A,TRUE,"Front";#N/A,#N/A,TRUE,"Simple Letter";#N/A,#N/A,TRUE,"Inside";#N/A,#N/A,TRUE,"Contents";#N/A,#N/A,TRUE,"Basis";#N/A,#N/A,TRUE,"Inclusions";#N/A,#N/A,TRUE,"Exclusions";#N/A,#N/A,TRUE,"Areas";#N/A,#N/A,TRUE,"Summary";#N/A,#N/A,TRUE,"Detail"}</definedName>
    <definedName name="RCArea" localSheetId="4" hidden="1">#REF!</definedName>
    <definedName name="RCArea" localSheetId="7" hidden="1">#REF!</definedName>
    <definedName name="RCArea" localSheetId="10" hidden="1">#REF!</definedName>
    <definedName name="RCArea" localSheetId="13" hidden="1">#REF!</definedName>
    <definedName name="RCArea" localSheetId="19" hidden="1">#REF!</definedName>
    <definedName name="RCArea" localSheetId="5" hidden="1">#REF!</definedName>
    <definedName name="RCArea" localSheetId="11" hidden="1">#REF!</definedName>
    <definedName name="RCArea" localSheetId="8" hidden="1">#REF!</definedName>
    <definedName name="RCArea" localSheetId="14" hidden="1">#REF!</definedName>
    <definedName name="RCArea" localSheetId="20" hidden="1">#REF!</definedName>
    <definedName name="RCArea" localSheetId="21" hidden="1">#REF!</definedName>
    <definedName name="RCArea" localSheetId="22" hidden="1">#REF!</definedName>
    <definedName name="RCArea" localSheetId="3" hidden="1">#REF!</definedName>
    <definedName name="RCArea" localSheetId="12" hidden="1">#REF!</definedName>
    <definedName name="RCArea" localSheetId="18" hidden="1">#REF!</definedName>
    <definedName name="RCArea" localSheetId="9" hidden="1">#REF!</definedName>
    <definedName name="RCArea" localSheetId="6" hidden="1">#REF!</definedName>
    <definedName name="RCArea" localSheetId="23" hidden="1">#REF!</definedName>
    <definedName name="RCArea" localSheetId="24" hidden="1">#REF!</definedName>
    <definedName name="RCArea" hidden="1">#REF!</definedName>
    <definedName name="report2" localSheetId="4" hidden="1">{#N/A,#N/A,TRUE,"Front";#N/A,#N/A,TRUE,"Simple Letter";#N/A,#N/A,TRUE,"Inside";#N/A,#N/A,TRUE,"Contents";#N/A,#N/A,TRUE,"Basis";#N/A,#N/A,TRUE,"Inclusions";#N/A,#N/A,TRUE,"Exclusions";#N/A,#N/A,TRUE,"Areas";#N/A,#N/A,TRUE,"Summary";#N/A,#N/A,TRUE,"Detail"}</definedName>
    <definedName name="report2" localSheetId="7" hidden="1">{#N/A,#N/A,TRUE,"Front";#N/A,#N/A,TRUE,"Simple Letter";#N/A,#N/A,TRUE,"Inside";#N/A,#N/A,TRUE,"Contents";#N/A,#N/A,TRUE,"Basis";#N/A,#N/A,TRUE,"Inclusions";#N/A,#N/A,TRUE,"Exclusions";#N/A,#N/A,TRUE,"Areas";#N/A,#N/A,TRUE,"Summary";#N/A,#N/A,TRUE,"Detail"}</definedName>
    <definedName name="report2" localSheetId="10" hidden="1">{#N/A,#N/A,TRUE,"Front";#N/A,#N/A,TRUE,"Simple Letter";#N/A,#N/A,TRUE,"Inside";#N/A,#N/A,TRUE,"Contents";#N/A,#N/A,TRUE,"Basis";#N/A,#N/A,TRUE,"Inclusions";#N/A,#N/A,TRUE,"Exclusions";#N/A,#N/A,TRUE,"Areas";#N/A,#N/A,TRUE,"Summary";#N/A,#N/A,TRUE,"Detail"}</definedName>
    <definedName name="report2" localSheetId="13" hidden="1">{#N/A,#N/A,TRUE,"Front";#N/A,#N/A,TRUE,"Simple Letter";#N/A,#N/A,TRUE,"Inside";#N/A,#N/A,TRUE,"Contents";#N/A,#N/A,TRUE,"Basis";#N/A,#N/A,TRUE,"Inclusions";#N/A,#N/A,TRUE,"Exclusions";#N/A,#N/A,TRUE,"Areas";#N/A,#N/A,TRUE,"Summary";#N/A,#N/A,TRUE,"Detail"}</definedName>
    <definedName name="report2" localSheetId="5" hidden="1">{#N/A,#N/A,TRUE,"Front";#N/A,#N/A,TRUE,"Simple Letter";#N/A,#N/A,TRUE,"Inside";#N/A,#N/A,TRUE,"Contents";#N/A,#N/A,TRUE,"Basis";#N/A,#N/A,TRUE,"Inclusions";#N/A,#N/A,TRUE,"Exclusions";#N/A,#N/A,TRUE,"Areas";#N/A,#N/A,TRUE,"Summary";#N/A,#N/A,TRUE,"Detail"}</definedName>
    <definedName name="report2" localSheetId="11" hidden="1">{#N/A,#N/A,TRUE,"Front";#N/A,#N/A,TRUE,"Simple Letter";#N/A,#N/A,TRUE,"Inside";#N/A,#N/A,TRUE,"Contents";#N/A,#N/A,TRUE,"Basis";#N/A,#N/A,TRUE,"Inclusions";#N/A,#N/A,TRUE,"Exclusions";#N/A,#N/A,TRUE,"Areas";#N/A,#N/A,TRUE,"Summary";#N/A,#N/A,TRUE,"Detail"}</definedName>
    <definedName name="report2" localSheetId="8" hidden="1">{#N/A,#N/A,TRUE,"Front";#N/A,#N/A,TRUE,"Simple Letter";#N/A,#N/A,TRUE,"Inside";#N/A,#N/A,TRUE,"Contents";#N/A,#N/A,TRUE,"Basis";#N/A,#N/A,TRUE,"Inclusions";#N/A,#N/A,TRUE,"Exclusions";#N/A,#N/A,TRUE,"Areas";#N/A,#N/A,TRUE,"Summary";#N/A,#N/A,TRUE,"Detail"}</definedName>
    <definedName name="report2" localSheetId="14" hidden="1">{#N/A,#N/A,TRUE,"Front";#N/A,#N/A,TRUE,"Simple Letter";#N/A,#N/A,TRUE,"Inside";#N/A,#N/A,TRUE,"Contents";#N/A,#N/A,TRUE,"Basis";#N/A,#N/A,TRUE,"Inclusions";#N/A,#N/A,TRUE,"Exclusions";#N/A,#N/A,TRUE,"Areas";#N/A,#N/A,TRUE,"Summary";#N/A,#N/A,TRUE,"Detail"}</definedName>
    <definedName name="report2" localSheetId="21" hidden="1">{#N/A,#N/A,TRUE,"Front";#N/A,#N/A,TRUE,"Simple Letter";#N/A,#N/A,TRUE,"Inside";#N/A,#N/A,TRUE,"Contents";#N/A,#N/A,TRUE,"Basis";#N/A,#N/A,TRUE,"Inclusions";#N/A,#N/A,TRUE,"Exclusions";#N/A,#N/A,TRUE,"Areas";#N/A,#N/A,TRUE,"Summary";#N/A,#N/A,TRUE,"Detail"}</definedName>
    <definedName name="report2" localSheetId="22" hidden="1">{#N/A,#N/A,TRUE,"Front";#N/A,#N/A,TRUE,"Simple Letter";#N/A,#N/A,TRUE,"Inside";#N/A,#N/A,TRUE,"Contents";#N/A,#N/A,TRUE,"Basis";#N/A,#N/A,TRUE,"Inclusions";#N/A,#N/A,TRUE,"Exclusions";#N/A,#N/A,TRUE,"Areas";#N/A,#N/A,TRUE,"Summary";#N/A,#N/A,TRUE,"Detail"}</definedName>
    <definedName name="report2" localSheetId="3" hidden="1">{#N/A,#N/A,TRUE,"Front";#N/A,#N/A,TRUE,"Simple Letter";#N/A,#N/A,TRUE,"Inside";#N/A,#N/A,TRUE,"Contents";#N/A,#N/A,TRUE,"Basis";#N/A,#N/A,TRUE,"Inclusions";#N/A,#N/A,TRUE,"Exclusions";#N/A,#N/A,TRUE,"Areas";#N/A,#N/A,TRUE,"Summary";#N/A,#N/A,TRUE,"Detail"}</definedName>
    <definedName name="report2" localSheetId="12" hidden="1">{#N/A,#N/A,TRUE,"Front";#N/A,#N/A,TRUE,"Simple Letter";#N/A,#N/A,TRUE,"Inside";#N/A,#N/A,TRUE,"Contents";#N/A,#N/A,TRUE,"Basis";#N/A,#N/A,TRUE,"Inclusions";#N/A,#N/A,TRUE,"Exclusions";#N/A,#N/A,TRUE,"Areas";#N/A,#N/A,TRUE,"Summary";#N/A,#N/A,TRUE,"Detail"}</definedName>
    <definedName name="report2" localSheetId="9" hidden="1">{#N/A,#N/A,TRUE,"Front";#N/A,#N/A,TRUE,"Simple Letter";#N/A,#N/A,TRUE,"Inside";#N/A,#N/A,TRUE,"Contents";#N/A,#N/A,TRUE,"Basis";#N/A,#N/A,TRUE,"Inclusions";#N/A,#N/A,TRUE,"Exclusions";#N/A,#N/A,TRUE,"Areas";#N/A,#N/A,TRUE,"Summary";#N/A,#N/A,TRUE,"Detail"}</definedName>
    <definedName name="report2" localSheetId="6" hidden="1">{#N/A,#N/A,TRUE,"Front";#N/A,#N/A,TRUE,"Simple Letter";#N/A,#N/A,TRUE,"Inside";#N/A,#N/A,TRUE,"Contents";#N/A,#N/A,TRUE,"Basis";#N/A,#N/A,TRUE,"Inclusions";#N/A,#N/A,TRUE,"Exclusions";#N/A,#N/A,TRUE,"Areas";#N/A,#N/A,TRUE,"Summary";#N/A,#N/A,TRUE,"Detail"}</definedName>
    <definedName name="report2" localSheetId="23" hidden="1">{#N/A,#N/A,TRUE,"Front";#N/A,#N/A,TRUE,"Simple Letter";#N/A,#N/A,TRUE,"Inside";#N/A,#N/A,TRUE,"Contents";#N/A,#N/A,TRUE,"Basis";#N/A,#N/A,TRUE,"Inclusions";#N/A,#N/A,TRUE,"Exclusions";#N/A,#N/A,TRUE,"Areas";#N/A,#N/A,TRUE,"Summary";#N/A,#N/A,TRUE,"Detail"}</definedName>
    <definedName name="report2" localSheetId="24" hidden="1">{#N/A,#N/A,TRUE,"Front";#N/A,#N/A,TRUE,"Simple Letter";#N/A,#N/A,TRUE,"Inside";#N/A,#N/A,TRUE,"Contents";#N/A,#N/A,TRUE,"Basis";#N/A,#N/A,TRUE,"Inclusions";#N/A,#N/A,TRUE,"Exclusions";#N/A,#N/A,TRUE,"Areas";#N/A,#N/A,TRUE,"Summary";#N/A,#N/A,TRUE,"Detail"}</definedName>
    <definedName name="report2" hidden="1">{#N/A,#N/A,TRUE,"Front";#N/A,#N/A,TRUE,"Simple Letter";#N/A,#N/A,TRUE,"Inside";#N/A,#N/A,TRUE,"Contents";#N/A,#N/A,TRUE,"Basis";#N/A,#N/A,TRUE,"Inclusions";#N/A,#N/A,TRUE,"Exclusions";#N/A,#N/A,TRUE,"Areas";#N/A,#N/A,TRUE,"Summary";#N/A,#N/A,TRUE,"Detail"}</definedName>
    <definedName name="rerte" localSheetId="4" hidden="1">{#N/A,#N/A,FALSE,"VARIATIONS";#N/A,#N/A,FALSE,"BUDGET";#N/A,#N/A,FALSE,"CIVIL QNTY VAR";#N/A,#N/A,FALSE,"SUMMARY";#N/A,#N/A,FALSE,"MATERIAL VAR"}</definedName>
    <definedName name="rerte" localSheetId="7" hidden="1">{#N/A,#N/A,FALSE,"VARIATIONS";#N/A,#N/A,FALSE,"BUDGET";#N/A,#N/A,FALSE,"CIVIL QNTY VAR";#N/A,#N/A,FALSE,"SUMMARY";#N/A,#N/A,FALSE,"MATERIAL VAR"}</definedName>
    <definedName name="rerte" localSheetId="10" hidden="1">{#N/A,#N/A,FALSE,"VARIATIONS";#N/A,#N/A,FALSE,"BUDGET";#N/A,#N/A,FALSE,"CIVIL QNTY VAR";#N/A,#N/A,FALSE,"SUMMARY";#N/A,#N/A,FALSE,"MATERIAL VAR"}</definedName>
    <definedName name="rerte" localSheetId="13" hidden="1">{#N/A,#N/A,FALSE,"VARIATIONS";#N/A,#N/A,FALSE,"BUDGET";#N/A,#N/A,FALSE,"CIVIL QNTY VAR";#N/A,#N/A,FALSE,"SUMMARY";#N/A,#N/A,FALSE,"MATERIAL VAR"}</definedName>
    <definedName name="rerte" localSheetId="5" hidden="1">{#N/A,#N/A,FALSE,"VARIATIONS";#N/A,#N/A,FALSE,"BUDGET";#N/A,#N/A,FALSE,"CIVIL QNTY VAR";#N/A,#N/A,FALSE,"SUMMARY";#N/A,#N/A,FALSE,"MATERIAL VAR"}</definedName>
    <definedName name="rerte" localSheetId="11" hidden="1">{#N/A,#N/A,FALSE,"VARIATIONS";#N/A,#N/A,FALSE,"BUDGET";#N/A,#N/A,FALSE,"CIVIL QNTY VAR";#N/A,#N/A,FALSE,"SUMMARY";#N/A,#N/A,FALSE,"MATERIAL VAR"}</definedName>
    <definedName name="rerte" localSheetId="8" hidden="1">{#N/A,#N/A,FALSE,"VARIATIONS";#N/A,#N/A,FALSE,"BUDGET";#N/A,#N/A,FALSE,"CIVIL QNTY VAR";#N/A,#N/A,FALSE,"SUMMARY";#N/A,#N/A,FALSE,"MATERIAL VAR"}</definedName>
    <definedName name="rerte" localSheetId="14" hidden="1">{#N/A,#N/A,FALSE,"VARIATIONS";#N/A,#N/A,FALSE,"BUDGET";#N/A,#N/A,FALSE,"CIVIL QNTY VAR";#N/A,#N/A,FALSE,"SUMMARY";#N/A,#N/A,FALSE,"MATERIAL VAR"}</definedName>
    <definedName name="rerte" localSheetId="21" hidden="1">{#N/A,#N/A,FALSE,"VARIATIONS";#N/A,#N/A,FALSE,"BUDGET";#N/A,#N/A,FALSE,"CIVIL QNTY VAR";#N/A,#N/A,FALSE,"SUMMARY";#N/A,#N/A,FALSE,"MATERIAL VAR"}</definedName>
    <definedName name="rerte" localSheetId="22" hidden="1">{#N/A,#N/A,FALSE,"VARIATIONS";#N/A,#N/A,FALSE,"BUDGET";#N/A,#N/A,FALSE,"CIVIL QNTY VAR";#N/A,#N/A,FALSE,"SUMMARY";#N/A,#N/A,FALSE,"MATERIAL VAR"}</definedName>
    <definedName name="rerte" localSheetId="3" hidden="1">{#N/A,#N/A,FALSE,"VARIATIONS";#N/A,#N/A,FALSE,"BUDGET";#N/A,#N/A,FALSE,"CIVIL QNTY VAR";#N/A,#N/A,FALSE,"SUMMARY";#N/A,#N/A,FALSE,"MATERIAL VAR"}</definedName>
    <definedName name="rerte" localSheetId="12" hidden="1">{#N/A,#N/A,FALSE,"VARIATIONS";#N/A,#N/A,FALSE,"BUDGET";#N/A,#N/A,FALSE,"CIVIL QNTY VAR";#N/A,#N/A,FALSE,"SUMMARY";#N/A,#N/A,FALSE,"MATERIAL VAR"}</definedName>
    <definedName name="rerte" localSheetId="9" hidden="1">{#N/A,#N/A,FALSE,"VARIATIONS";#N/A,#N/A,FALSE,"BUDGET";#N/A,#N/A,FALSE,"CIVIL QNTY VAR";#N/A,#N/A,FALSE,"SUMMARY";#N/A,#N/A,FALSE,"MATERIAL VAR"}</definedName>
    <definedName name="rerte" localSheetId="6" hidden="1">{#N/A,#N/A,FALSE,"VARIATIONS";#N/A,#N/A,FALSE,"BUDGET";#N/A,#N/A,FALSE,"CIVIL QNTY VAR";#N/A,#N/A,FALSE,"SUMMARY";#N/A,#N/A,FALSE,"MATERIAL VAR"}</definedName>
    <definedName name="rerte" localSheetId="23" hidden="1">{#N/A,#N/A,FALSE,"VARIATIONS";#N/A,#N/A,FALSE,"BUDGET";#N/A,#N/A,FALSE,"CIVIL QNTY VAR";#N/A,#N/A,FALSE,"SUMMARY";#N/A,#N/A,FALSE,"MATERIAL VAR"}</definedName>
    <definedName name="rerte" localSheetId="24" hidden="1">{#N/A,#N/A,FALSE,"VARIATIONS";#N/A,#N/A,FALSE,"BUDGET";#N/A,#N/A,FALSE,"CIVIL QNTY VAR";#N/A,#N/A,FALSE,"SUMMARY";#N/A,#N/A,FALSE,"MATERIAL VAR"}</definedName>
    <definedName name="rerte" hidden="1">{#N/A,#N/A,FALSE,"VARIATIONS";#N/A,#N/A,FALSE,"BUDGET";#N/A,#N/A,FALSE,"CIVIL QNTY VAR";#N/A,#N/A,FALSE,"SUMMARY";#N/A,#N/A,FALSE,"MATERIAL VAR"}</definedName>
    <definedName name="res_sum" localSheetId="4" hidden="1">{#N/A,#N/A,FALSE,"COVER1.XLS ";#N/A,#N/A,FALSE,"RACT1.XLS";#N/A,#N/A,FALSE,"RACT2.XLS";#N/A,#N/A,FALSE,"ECCMP";#N/A,#N/A,FALSE,"WELDER.XLS"}</definedName>
    <definedName name="res_sum" localSheetId="7" hidden="1">{#N/A,#N/A,FALSE,"COVER1.XLS ";#N/A,#N/A,FALSE,"RACT1.XLS";#N/A,#N/A,FALSE,"RACT2.XLS";#N/A,#N/A,FALSE,"ECCMP";#N/A,#N/A,FALSE,"WELDER.XLS"}</definedName>
    <definedName name="res_sum" localSheetId="10" hidden="1">{#N/A,#N/A,FALSE,"COVER1.XLS ";#N/A,#N/A,FALSE,"RACT1.XLS";#N/A,#N/A,FALSE,"RACT2.XLS";#N/A,#N/A,FALSE,"ECCMP";#N/A,#N/A,FALSE,"WELDER.XLS"}</definedName>
    <definedName name="res_sum" localSheetId="13" hidden="1">{#N/A,#N/A,FALSE,"COVER1.XLS ";#N/A,#N/A,FALSE,"RACT1.XLS";#N/A,#N/A,FALSE,"RACT2.XLS";#N/A,#N/A,FALSE,"ECCMP";#N/A,#N/A,FALSE,"WELDER.XLS"}</definedName>
    <definedName name="res_sum" localSheetId="5" hidden="1">{#N/A,#N/A,FALSE,"COVER1.XLS ";#N/A,#N/A,FALSE,"RACT1.XLS";#N/A,#N/A,FALSE,"RACT2.XLS";#N/A,#N/A,FALSE,"ECCMP";#N/A,#N/A,FALSE,"WELDER.XLS"}</definedName>
    <definedName name="res_sum" localSheetId="11" hidden="1">{#N/A,#N/A,FALSE,"COVER1.XLS ";#N/A,#N/A,FALSE,"RACT1.XLS";#N/A,#N/A,FALSE,"RACT2.XLS";#N/A,#N/A,FALSE,"ECCMP";#N/A,#N/A,FALSE,"WELDER.XLS"}</definedName>
    <definedName name="res_sum" localSheetId="8" hidden="1">{#N/A,#N/A,FALSE,"COVER1.XLS ";#N/A,#N/A,FALSE,"RACT1.XLS";#N/A,#N/A,FALSE,"RACT2.XLS";#N/A,#N/A,FALSE,"ECCMP";#N/A,#N/A,FALSE,"WELDER.XLS"}</definedName>
    <definedName name="res_sum" localSheetId="14" hidden="1">{#N/A,#N/A,FALSE,"COVER1.XLS ";#N/A,#N/A,FALSE,"RACT1.XLS";#N/A,#N/A,FALSE,"RACT2.XLS";#N/A,#N/A,FALSE,"ECCMP";#N/A,#N/A,FALSE,"WELDER.XLS"}</definedName>
    <definedName name="res_sum" localSheetId="21" hidden="1">{#N/A,#N/A,FALSE,"COVER1.XLS ";#N/A,#N/A,FALSE,"RACT1.XLS";#N/A,#N/A,FALSE,"RACT2.XLS";#N/A,#N/A,FALSE,"ECCMP";#N/A,#N/A,FALSE,"WELDER.XLS"}</definedName>
    <definedName name="res_sum" localSheetId="22" hidden="1">{#N/A,#N/A,FALSE,"COVER1.XLS ";#N/A,#N/A,FALSE,"RACT1.XLS";#N/A,#N/A,FALSE,"RACT2.XLS";#N/A,#N/A,FALSE,"ECCMP";#N/A,#N/A,FALSE,"WELDER.XLS"}</definedName>
    <definedName name="res_sum" localSheetId="3" hidden="1">{#N/A,#N/A,FALSE,"COVER1.XLS ";#N/A,#N/A,FALSE,"RACT1.XLS";#N/A,#N/A,FALSE,"RACT2.XLS";#N/A,#N/A,FALSE,"ECCMP";#N/A,#N/A,FALSE,"WELDER.XLS"}</definedName>
    <definedName name="res_sum" localSheetId="12" hidden="1">{#N/A,#N/A,FALSE,"COVER1.XLS ";#N/A,#N/A,FALSE,"RACT1.XLS";#N/A,#N/A,FALSE,"RACT2.XLS";#N/A,#N/A,FALSE,"ECCMP";#N/A,#N/A,FALSE,"WELDER.XLS"}</definedName>
    <definedName name="res_sum" localSheetId="9" hidden="1">{#N/A,#N/A,FALSE,"COVER1.XLS ";#N/A,#N/A,FALSE,"RACT1.XLS";#N/A,#N/A,FALSE,"RACT2.XLS";#N/A,#N/A,FALSE,"ECCMP";#N/A,#N/A,FALSE,"WELDER.XLS"}</definedName>
    <definedName name="res_sum" localSheetId="6" hidden="1">{#N/A,#N/A,FALSE,"COVER1.XLS ";#N/A,#N/A,FALSE,"RACT1.XLS";#N/A,#N/A,FALSE,"RACT2.XLS";#N/A,#N/A,FALSE,"ECCMP";#N/A,#N/A,FALSE,"WELDER.XLS"}</definedName>
    <definedName name="res_sum" localSheetId="23" hidden="1">{#N/A,#N/A,FALSE,"COVER1.XLS ";#N/A,#N/A,FALSE,"RACT1.XLS";#N/A,#N/A,FALSE,"RACT2.XLS";#N/A,#N/A,FALSE,"ECCMP";#N/A,#N/A,FALSE,"WELDER.XLS"}</definedName>
    <definedName name="res_sum" localSheetId="24" hidden="1">{#N/A,#N/A,FALSE,"COVER1.XLS ";#N/A,#N/A,FALSE,"RACT1.XLS";#N/A,#N/A,FALSE,"RACT2.XLS";#N/A,#N/A,FALSE,"ECCMP";#N/A,#N/A,FALSE,"WELDER.XLS"}</definedName>
    <definedName name="res_sum" hidden="1">{#N/A,#N/A,FALSE,"COVER1.XLS ";#N/A,#N/A,FALSE,"RACT1.XLS";#N/A,#N/A,FALSE,"RACT2.XLS";#N/A,#N/A,FALSE,"ECCMP";#N/A,#N/A,FALSE,"WELDER.XLS"}</definedName>
    <definedName name="Revised_Price_EOT" localSheetId="4" hidden="1">{#N/A,#N/A,FALSE,"Sheet1";#N/A,#N/A,FALSE,"Sheet1";#N/A,#N/A,FALSE,"Sheet1";#N/A,#N/A,FALSE,"Sheet1"}</definedName>
    <definedName name="Revised_Price_EOT" localSheetId="7" hidden="1">{#N/A,#N/A,FALSE,"Sheet1";#N/A,#N/A,FALSE,"Sheet1";#N/A,#N/A,FALSE,"Sheet1";#N/A,#N/A,FALSE,"Sheet1"}</definedName>
    <definedName name="Revised_Price_EOT" localSheetId="10" hidden="1">{#N/A,#N/A,FALSE,"Sheet1";#N/A,#N/A,FALSE,"Sheet1";#N/A,#N/A,FALSE,"Sheet1";#N/A,#N/A,FALSE,"Sheet1"}</definedName>
    <definedName name="Revised_Price_EOT" localSheetId="13" hidden="1">{#N/A,#N/A,FALSE,"Sheet1";#N/A,#N/A,FALSE,"Sheet1";#N/A,#N/A,FALSE,"Sheet1";#N/A,#N/A,FALSE,"Sheet1"}</definedName>
    <definedName name="Revised_Price_EOT" localSheetId="5" hidden="1">{#N/A,#N/A,FALSE,"Sheet1";#N/A,#N/A,FALSE,"Sheet1";#N/A,#N/A,FALSE,"Sheet1";#N/A,#N/A,FALSE,"Sheet1"}</definedName>
    <definedName name="Revised_Price_EOT" localSheetId="11" hidden="1">{#N/A,#N/A,FALSE,"Sheet1";#N/A,#N/A,FALSE,"Sheet1";#N/A,#N/A,FALSE,"Sheet1";#N/A,#N/A,FALSE,"Sheet1"}</definedName>
    <definedName name="Revised_Price_EOT" localSheetId="8" hidden="1">{#N/A,#N/A,FALSE,"Sheet1";#N/A,#N/A,FALSE,"Sheet1";#N/A,#N/A,FALSE,"Sheet1";#N/A,#N/A,FALSE,"Sheet1"}</definedName>
    <definedName name="Revised_Price_EOT" localSheetId="14" hidden="1">{#N/A,#N/A,FALSE,"Sheet1";#N/A,#N/A,FALSE,"Sheet1";#N/A,#N/A,FALSE,"Sheet1";#N/A,#N/A,FALSE,"Sheet1"}</definedName>
    <definedName name="Revised_Price_EOT" localSheetId="21" hidden="1">{#N/A,#N/A,FALSE,"Sheet1";#N/A,#N/A,FALSE,"Sheet1";#N/A,#N/A,FALSE,"Sheet1";#N/A,#N/A,FALSE,"Sheet1"}</definedName>
    <definedName name="Revised_Price_EOT" localSheetId="22" hidden="1">{#N/A,#N/A,FALSE,"Sheet1";#N/A,#N/A,FALSE,"Sheet1";#N/A,#N/A,FALSE,"Sheet1";#N/A,#N/A,FALSE,"Sheet1"}</definedName>
    <definedName name="Revised_Price_EOT" localSheetId="3" hidden="1">{#N/A,#N/A,FALSE,"Sheet1";#N/A,#N/A,FALSE,"Sheet1";#N/A,#N/A,FALSE,"Sheet1";#N/A,#N/A,FALSE,"Sheet1"}</definedName>
    <definedName name="Revised_Price_EOT" localSheetId="12" hidden="1">{#N/A,#N/A,FALSE,"Sheet1";#N/A,#N/A,FALSE,"Sheet1";#N/A,#N/A,FALSE,"Sheet1";#N/A,#N/A,FALSE,"Sheet1"}</definedName>
    <definedName name="Revised_Price_EOT" localSheetId="9" hidden="1">{#N/A,#N/A,FALSE,"Sheet1";#N/A,#N/A,FALSE,"Sheet1";#N/A,#N/A,FALSE,"Sheet1";#N/A,#N/A,FALSE,"Sheet1"}</definedName>
    <definedName name="Revised_Price_EOT" localSheetId="6" hidden="1">{#N/A,#N/A,FALSE,"Sheet1";#N/A,#N/A,FALSE,"Sheet1";#N/A,#N/A,FALSE,"Sheet1";#N/A,#N/A,FALSE,"Sheet1"}</definedName>
    <definedName name="Revised_Price_EOT" localSheetId="23" hidden="1">{#N/A,#N/A,FALSE,"Sheet1";#N/A,#N/A,FALSE,"Sheet1";#N/A,#N/A,FALSE,"Sheet1";#N/A,#N/A,FALSE,"Sheet1"}</definedName>
    <definedName name="Revised_Price_EOT" localSheetId="24" hidden="1">{#N/A,#N/A,FALSE,"Sheet1";#N/A,#N/A,FALSE,"Sheet1";#N/A,#N/A,FALSE,"Sheet1";#N/A,#N/A,FALSE,"Sheet1"}</definedName>
    <definedName name="Revised_Price_EOT" hidden="1">{#N/A,#N/A,FALSE,"Sheet1";#N/A,#N/A,FALSE,"Sheet1";#N/A,#N/A,FALSE,"Sheet1";#N/A,#N/A,FALSE,"Sheet1"}</definedName>
    <definedName name="rghsret" localSheetId="4" hidden="1">{#N/A,#N/A,FALSE,"VARIATIONS";#N/A,#N/A,FALSE,"BUDGET";#N/A,#N/A,FALSE,"CIVIL QNTY VAR";#N/A,#N/A,FALSE,"SUMMARY";#N/A,#N/A,FALSE,"MATERIAL VAR"}</definedName>
    <definedName name="rghsret" localSheetId="7" hidden="1">{#N/A,#N/A,FALSE,"VARIATIONS";#N/A,#N/A,FALSE,"BUDGET";#N/A,#N/A,FALSE,"CIVIL QNTY VAR";#N/A,#N/A,FALSE,"SUMMARY";#N/A,#N/A,FALSE,"MATERIAL VAR"}</definedName>
    <definedName name="rghsret" localSheetId="10" hidden="1">{#N/A,#N/A,FALSE,"VARIATIONS";#N/A,#N/A,FALSE,"BUDGET";#N/A,#N/A,FALSE,"CIVIL QNTY VAR";#N/A,#N/A,FALSE,"SUMMARY";#N/A,#N/A,FALSE,"MATERIAL VAR"}</definedName>
    <definedName name="rghsret" localSheetId="13" hidden="1">{#N/A,#N/A,FALSE,"VARIATIONS";#N/A,#N/A,FALSE,"BUDGET";#N/A,#N/A,FALSE,"CIVIL QNTY VAR";#N/A,#N/A,FALSE,"SUMMARY";#N/A,#N/A,FALSE,"MATERIAL VAR"}</definedName>
    <definedName name="rghsret" localSheetId="5" hidden="1">{#N/A,#N/A,FALSE,"VARIATIONS";#N/A,#N/A,FALSE,"BUDGET";#N/A,#N/A,FALSE,"CIVIL QNTY VAR";#N/A,#N/A,FALSE,"SUMMARY";#N/A,#N/A,FALSE,"MATERIAL VAR"}</definedName>
    <definedName name="rghsret" localSheetId="11" hidden="1">{#N/A,#N/A,FALSE,"VARIATIONS";#N/A,#N/A,FALSE,"BUDGET";#N/A,#N/A,FALSE,"CIVIL QNTY VAR";#N/A,#N/A,FALSE,"SUMMARY";#N/A,#N/A,FALSE,"MATERIAL VAR"}</definedName>
    <definedName name="rghsret" localSheetId="8" hidden="1">{#N/A,#N/A,FALSE,"VARIATIONS";#N/A,#N/A,FALSE,"BUDGET";#N/A,#N/A,FALSE,"CIVIL QNTY VAR";#N/A,#N/A,FALSE,"SUMMARY";#N/A,#N/A,FALSE,"MATERIAL VAR"}</definedName>
    <definedName name="rghsret" localSheetId="14" hidden="1">{#N/A,#N/A,FALSE,"VARIATIONS";#N/A,#N/A,FALSE,"BUDGET";#N/A,#N/A,FALSE,"CIVIL QNTY VAR";#N/A,#N/A,FALSE,"SUMMARY";#N/A,#N/A,FALSE,"MATERIAL VAR"}</definedName>
    <definedName name="rghsret" localSheetId="21" hidden="1">{#N/A,#N/A,FALSE,"VARIATIONS";#N/A,#N/A,FALSE,"BUDGET";#N/A,#N/A,FALSE,"CIVIL QNTY VAR";#N/A,#N/A,FALSE,"SUMMARY";#N/A,#N/A,FALSE,"MATERIAL VAR"}</definedName>
    <definedName name="rghsret" localSheetId="22" hidden="1">{#N/A,#N/A,FALSE,"VARIATIONS";#N/A,#N/A,FALSE,"BUDGET";#N/A,#N/A,FALSE,"CIVIL QNTY VAR";#N/A,#N/A,FALSE,"SUMMARY";#N/A,#N/A,FALSE,"MATERIAL VAR"}</definedName>
    <definedName name="rghsret" localSheetId="3" hidden="1">{#N/A,#N/A,FALSE,"VARIATIONS";#N/A,#N/A,FALSE,"BUDGET";#N/A,#N/A,FALSE,"CIVIL QNTY VAR";#N/A,#N/A,FALSE,"SUMMARY";#N/A,#N/A,FALSE,"MATERIAL VAR"}</definedName>
    <definedName name="rghsret" localSheetId="12" hidden="1">{#N/A,#N/A,FALSE,"VARIATIONS";#N/A,#N/A,FALSE,"BUDGET";#N/A,#N/A,FALSE,"CIVIL QNTY VAR";#N/A,#N/A,FALSE,"SUMMARY";#N/A,#N/A,FALSE,"MATERIAL VAR"}</definedName>
    <definedName name="rghsret" localSheetId="9" hidden="1">{#N/A,#N/A,FALSE,"VARIATIONS";#N/A,#N/A,FALSE,"BUDGET";#N/A,#N/A,FALSE,"CIVIL QNTY VAR";#N/A,#N/A,FALSE,"SUMMARY";#N/A,#N/A,FALSE,"MATERIAL VAR"}</definedName>
    <definedName name="rghsret" localSheetId="6" hidden="1">{#N/A,#N/A,FALSE,"VARIATIONS";#N/A,#N/A,FALSE,"BUDGET";#N/A,#N/A,FALSE,"CIVIL QNTY VAR";#N/A,#N/A,FALSE,"SUMMARY";#N/A,#N/A,FALSE,"MATERIAL VAR"}</definedName>
    <definedName name="rghsret" localSheetId="23" hidden="1">{#N/A,#N/A,FALSE,"VARIATIONS";#N/A,#N/A,FALSE,"BUDGET";#N/A,#N/A,FALSE,"CIVIL QNTY VAR";#N/A,#N/A,FALSE,"SUMMARY";#N/A,#N/A,FALSE,"MATERIAL VAR"}</definedName>
    <definedName name="rghsret" localSheetId="24" hidden="1">{#N/A,#N/A,FALSE,"VARIATIONS";#N/A,#N/A,FALSE,"BUDGET";#N/A,#N/A,FALSE,"CIVIL QNTY VAR";#N/A,#N/A,FALSE,"SUMMARY";#N/A,#N/A,FALSE,"MATERIAL VAR"}</definedName>
    <definedName name="rghsret" hidden="1">{#N/A,#N/A,FALSE,"VARIATIONS";#N/A,#N/A,FALSE,"BUDGET";#N/A,#N/A,FALSE,"CIVIL QNTY VAR";#N/A,#N/A,FALSE,"SUMMARY";#N/A,#N/A,FALSE,"MATERIAL VAR"}</definedName>
    <definedName name="rgrtae" localSheetId="4" hidden="1">{#N/A,#N/A,FALSE,"VARIATIONS";#N/A,#N/A,FALSE,"BUDGET";#N/A,#N/A,FALSE,"CIVIL QNTY VAR";#N/A,#N/A,FALSE,"SUMMARY";#N/A,#N/A,FALSE,"MATERIAL VAR"}</definedName>
    <definedName name="rgrtae" localSheetId="7" hidden="1">{#N/A,#N/A,FALSE,"VARIATIONS";#N/A,#N/A,FALSE,"BUDGET";#N/A,#N/A,FALSE,"CIVIL QNTY VAR";#N/A,#N/A,FALSE,"SUMMARY";#N/A,#N/A,FALSE,"MATERIAL VAR"}</definedName>
    <definedName name="rgrtae" localSheetId="10" hidden="1">{#N/A,#N/A,FALSE,"VARIATIONS";#N/A,#N/A,FALSE,"BUDGET";#N/A,#N/A,FALSE,"CIVIL QNTY VAR";#N/A,#N/A,FALSE,"SUMMARY";#N/A,#N/A,FALSE,"MATERIAL VAR"}</definedName>
    <definedName name="rgrtae" localSheetId="13" hidden="1">{#N/A,#N/A,FALSE,"VARIATIONS";#N/A,#N/A,FALSE,"BUDGET";#N/A,#N/A,FALSE,"CIVIL QNTY VAR";#N/A,#N/A,FALSE,"SUMMARY";#N/A,#N/A,FALSE,"MATERIAL VAR"}</definedName>
    <definedName name="rgrtae" localSheetId="5" hidden="1">{#N/A,#N/A,FALSE,"VARIATIONS";#N/A,#N/A,FALSE,"BUDGET";#N/A,#N/A,FALSE,"CIVIL QNTY VAR";#N/A,#N/A,FALSE,"SUMMARY";#N/A,#N/A,FALSE,"MATERIAL VAR"}</definedName>
    <definedName name="rgrtae" localSheetId="11" hidden="1">{#N/A,#N/A,FALSE,"VARIATIONS";#N/A,#N/A,FALSE,"BUDGET";#N/A,#N/A,FALSE,"CIVIL QNTY VAR";#N/A,#N/A,FALSE,"SUMMARY";#N/A,#N/A,FALSE,"MATERIAL VAR"}</definedName>
    <definedName name="rgrtae" localSheetId="8" hidden="1">{#N/A,#N/A,FALSE,"VARIATIONS";#N/A,#N/A,FALSE,"BUDGET";#N/A,#N/A,FALSE,"CIVIL QNTY VAR";#N/A,#N/A,FALSE,"SUMMARY";#N/A,#N/A,FALSE,"MATERIAL VAR"}</definedName>
    <definedName name="rgrtae" localSheetId="14" hidden="1">{#N/A,#N/A,FALSE,"VARIATIONS";#N/A,#N/A,FALSE,"BUDGET";#N/A,#N/A,FALSE,"CIVIL QNTY VAR";#N/A,#N/A,FALSE,"SUMMARY";#N/A,#N/A,FALSE,"MATERIAL VAR"}</definedName>
    <definedName name="rgrtae" localSheetId="21" hidden="1">{#N/A,#N/A,FALSE,"VARIATIONS";#N/A,#N/A,FALSE,"BUDGET";#N/A,#N/A,FALSE,"CIVIL QNTY VAR";#N/A,#N/A,FALSE,"SUMMARY";#N/A,#N/A,FALSE,"MATERIAL VAR"}</definedName>
    <definedName name="rgrtae" localSheetId="22" hidden="1">{#N/A,#N/A,FALSE,"VARIATIONS";#N/A,#N/A,FALSE,"BUDGET";#N/A,#N/A,FALSE,"CIVIL QNTY VAR";#N/A,#N/A,FALSE,"SUMMARY";#N/A,#N/A,FALSE,"MATERIAL VAR"}</definedName>
    <definedName name="rgrtae" localSheetId="3" hidden="1">{#N/A,#N/A,FALSE,"VARIATIONS";#N/A,#N/A,FALSE,"BUDGET";#N/A,#N/A,FALSE,"CIVIL QNTY VAR";#N/A,#N/A,FALSE,"SUMMARY";#N/A,#N/A,FALSE,"MATERIAL VAR"}</definedName>
    <definedName name="rgrtae" localSheetId="12" hidden="1">{#N/A,#N/A,FALSE,"VARIATIONS";#N/A,#N/A,FALSE,"BUDGET";#N/A,#N/A,FALSE,"CIVIL QNTY VAR";#N/A,#N/A,FALSE,"SUMMARY";#N/A,#N/A,FALSE,"MATERIAL VAR"}</definedName>
    <definedName name="rgrtae" localSheetId="9" hidden="1">{#N/A,#N/A,FALSE,"VARIATIONS";#N/A,#N/A,FALSE,"BUDGET";#N/A,#N/A,FALSE,"CIVIL QNTY VAR";#N/A,#N/A,FALSE,"SUMMARY";#N/A,#N/A,FALSE,"MATERIAL VAR"}</definedName>
    <definedName name="rgrtae" localSheetId="6" hidden="1">{#N/A,#N/A,FALSE,"VARIATIONS";#N/A,#N/A,FALSE,"BUDGET";#N/A,#N/A,FALSE,"CIVIL QNTY VAR";#N/A,#N/A,FALSE,"SUMMARY";#N/A,#N/A,FALSE,"MATERIAL VAR"}</definedName>
    <definedName name="rgrtae" localSheetId="23" hidden="1">{#N/A,#N/A,FALSE,"VARIATIONS";#N/A,#N/A,FALSE,"BUDGET";#N/A,#N/A,FALSE,"CIVIL QNTY VAR";#N/A,#N/A,FALSE,"SUMMARY";#N/A,#N/A,FALSE,"MATERIAL VAR"}</definedName>
    <definedName name="rgrtae" localSheetId="24" hidden="1">{#N/A,#N/A,FALSE,"VARIATIONS";#N/A,#N/A,FALSE,"BUDGET";#N/A,#N/A,FALSE,"CIVIL QNTY VAR";#N/A,#N/A,FALSE,"SUMMARY";#N/A,#N/A,FALSE,"MATERIAL VAR"}</definedName>
    <definedName name="rgrtae" hidden="1">{#N/A,#N/A,FALSE,"VARIATIONS";#N/A,#N/A,FALSE,"BUDGET";#N/A,#N/A,FALSE,"CIVIL QNTY VAR";#N/A,#N/A,FALSE,"SUMMARY";#N/A,#N/A,FALSE,"MATERIAL VAR"}</definedName>
    <definedName name="ROS" localSheetId="4" hidden="1">{"Groupings",#N/A,TRUE,"GROUP_99 ";"Groupings-Comparitive",#N/A,TRUE,"GROUP_99 "}</definedName>
    <definedName name="ROS" localSheetId="7" hidden="1">{"Groupings",#N/A,TRUE,"GROUP_99 ";"Groupings-Comparitive",#N/A,TRUE,"GROUP_99 "}</definedName>
    <definedName name="ROS" localSheetId="10" hidden="1">{"Groupings",#N/A,TRUE,"GROUP_99 ";"Groupings-Comparitive",#N/A,TRUE,"GROUP_99 "}</definedName>
    <definedName name="ROS" localSheetId="13" hidden="1">{"Groupings",#N/A,TRUE,"GROUP_99 ";"Groupings-Comparitive",#N/A,TRUE,"GROUP_99 "}</definedName>
    <definedName name="ROS" localSheetId="5" hidden="1">{"Groupings",#N/A,TRUE,"GROUP_99 ";"Groupings-Comparitive",#N/A,TRUE,"GROUP_99 "}</definedName>
    <definedName name="ROS" localSheetId="11" hidden="1">{"Groupings",#N/A,TRUE,"GROUP_99 ";"Groupings-Comparitive",#N/A,TRUE,"GROUP_99 "}</definedName>
    <definedName name="ROS" localSheetId="8" hidden="1">{"Groupings",#N/A,TRUE,"GROUP_99 ";"Groupings-Comparitive",#N/A,TRUE,"GROUP_99 "}</definedName>
    <definedName name="ROS" localSheetId="14" hidden="1">{"Groupings",#N/A,TRUE,"GROUP_99 ";"Groupings-Comparitive",#N/A,TRUE,"GROUP_99 "}</definedName>
    <definedName name="ROS" localSheetId="21" hidden="1">{"Groupings",#N/A,TRUE,"GROUP_99 ";"Groupings-Comparitive",#N/A,TRUE,"GROUP_99 "}</definedName>
    <definedName name="ROS" localSheetId="22" hidden="1">{"Groupings",#N/A,TRUE,"GROUP_99 ";"Groupings-Comparitive",#N/A,TRUE,"GROUP_99 "}</definedName>
    <definedName name="ROS" localSheetId="3" hidden="1">{"Groupings",#N/A,TRUE,"GROUP_99 ";"Groupings-Comparitive",#N/A,TRUE,"GROUP_99 "}</definedName>
    <definedName name="ROS" localSheetId="12" hidden="1">{"Groupings",#N/A,TRUE,"GROUP_99 ";"Groupings-Comparitive",#N/A,TRUE,"GROUP_99 "}</definedName>
    <definedName name="ROS" localSheetId="9" hidden="1">{"Groupings",#N/A,TRUE,"GROUP_99 ";"Groupings-Comparitive",#N/A,TRUE,"GROUP_99 "}</definedName>
    <definedName name="ROS" localSheetId="6" hidden="1">{"Groupings",#N/A,TRUE,"GROUP_99 ";"Groupings-Comparitive",#N/A,TRUE,"GROUP_99 "}</definedName>
    <definedName name="ROS" localSheetId="23" hidden="1">{"Groupings",#N/A,TRUE,"GROUP_99 ";"Groupings-Comparitive",#N/A,TRUE,"GROUP_99 "}</definedName>
    <definedName name="ROS" localSheetId="24" hidden="1">{"Groupings",#N/A,TRUE,"GROUP_99 ";"Groupings-Comparitive",#N/A,TRUE,"GROUP_99 "}</definedName>
    <definedName name="ROS" hidden="1">{"Groupings",#N/A,TRUE,"GROUP_99 ";"Groupings-Comparitive",#N/A,TRUE,"GROUP_99 "}</definedName>
    <definedName name="Rows_To_Hide_in_Main" hidden="1">OFFSET([13]RowConfig!$B$1,0,0,COUNTA([13]RowConfig!$B$1:$B$65536),1)</definedName>
    <definedName name="rr" localSheetId="4" hidden="1">{#N/A,#N/A,FALSE,"VARIATIONS";#N/A,#N/A,FALSE,"BUDGET";#N/A,#N/A,FALSE,"CIVIL QNTY VAR";#N/A,#N/A,FALSE,"SUMMARY";#N/A,#N/A,FALSE,"MATERIAL VAR"}</definedName>
    <definedName name="rr" localSheetId="7" hidden="1">{#N/A,#N/A,FALSE,"VARIATIONS";#N/A,#N/A,FALSE,"BUDGET";#N/A,#N/A,FALSE,"CIVIL QNTY VAR";#N/A,#N/A,FALSE,"SUMMARY";#N/A,#N/A,FALSE,"MATERIAL VAR"}</definedName>
    <definedName name="rr" localSheetId="10" hidden="1">{#N/A,#N/A,FALSE,"VARIATIONS";#N/A,#N/A,FALSE,"BUDGET";#N/A,#N/A,FALSE,"CIVIL QNTY VAR";#N/A,#N/A,FALSE,"SUMMARY";#N/A,#N/A,FALSE,"MATERIAL VAR"}</definedName>
    <definedName name="rr" localSheetId="13" hidden="1">{#N/A,#N/A,FALSE,"VARIATIONS";#N/A,#N/A,FALSE,"BUDGET";#N/A,#N/A,FALSE,"CIVIL QNTY VAR";#N/A,#N/A,FALSE,"SUMMARY";#N/A,#N/A,FALSE,"MATERIAL VAR"}</definedName>
    <definedName name="rr" localSheetId="5" hidden="1">{#N/A,#N/A,FALSE,"VARIATIONS";#N/A,#N/A,FALSE,"BUDGET";#N/A,#N/A,FALSE,"CIVIL QNTY VAR";#N/A,#N/A,FALSE,"SUMMARY";#N/A,#N/A,FALSE,"MATERIAL VAR"}</definedName>
    <definedName name="rr" localSheetId="11" hidden="1">{#N/A,#N/A,FALSE,"VARIATIONS";#N/A,#N/A,FALSE,"BUDGET";#N/A,#N/A,FALSE,"CIVIL QNTY VAR";#N/A,#N/A,FALSE,"SUMMARY";#N/A,#N/A,FALSE,"MATERIAL VAR"}</definedName>
    <definedName name="rr" localSheetId="8" hidden="1">{#N/A,#N/A,FALSE,"VARIATIONS";#N/A,#N/A,FALSE,"BUDGET";#N/A,#N/A,FALSE,"CIVIL QNTY VAR";#N/A,#N/A,FALSE,"SUMMARY";#N/A,#N/A,FALSE,"MATERIAL VAR"}</definedName>
    <definedName name="rr" localSheetId="14" hidden="1">{#N/A,#N/A,FALSE,"VARIATIONS";#N/A,#N/A,FALSE,"BUDGET";#N/A,#N/A,FALSE,"CIVIL QNTY VAR";#N/A,#N/A,FALSE,"SUMMARY";#N/A,#N/A,FALSE,"MATERIAL VAR"}</definedName>
    <definedName name="rr" localSheetId="21" hidden="1">{#N/A,#N/A,FALSE,"VARIATIONS";#N/A,#N/A,FALSE,"BUDGET";#N/A,#N/A,FALSE,"CIVIL QNTY VAR";#N/A,#N/A,FALSE,"SUMMARY";#N/A,#N/A,FALSE,"MATERIAL VAR"}</definedName>
    <definedName name="rr" localSheetId="22" hidden="1">{#N/A,#N/A,FALSE,"VARIATIONS";#N/A,#N/A,FALSE,"BUDGET";#N/A,#N/A,FALSE,"CIVIL QNTY VAR";#N/A,#N/A,FALSE,"SUMMARY";#N/A,#N/A,FALSE,"MATERIAL VAR"}</definedName>
    <definedName name="rr" localSheetId="3" hidden="1">{#N/A,#N/A,FALSE,"VARIATIONS";#N/A,#N/A,FALSE,"BUDGET";#N/A,#N/A,FALSE,"CIVIL QNTY VAR";#N/A,#N/A,FALSE,"SUMMARY";#N/A,#N/A,FALSE,"MATERIAL VAR"}</definedName>
    <definedName name="rr" localSheetId="12" hidden="1">{#N/A,#N/A,FALSE,"VARIATIONS";#N/A,#N/A,FALSE,"BUDGET";#N/A,#N/A,FALSE,"CIVIL QNTY VAR";#N/A,#N/A,FALSE,"SUMMARY";#N/A,#N/A,FALSE,"MATERIAL VAR"}</definedName>
    <definedName name="rr" localSheetId="9" hidden="1">{#N/A,#N/A,FALSE,"VARIATIONS";#N/A,#N/A,FALSE,"BUDGET";#N/A,#N/A,FALSE,"CIVIL QNTY VAR";#N/A,#N/A,FALSE,"SUMMARY";#N/A,#N/A,FALSE,"MATERIAL VAR"}</definedName>
    <definedName name="rr" localSheetId="6" hidden="1">{#N/A,#N/A,FALSE,"VARIATIONS";#N/A,#N/A,FALSE,"BUDGET";#N/A,#N/A,FALSE,"CIVIL QNTY VAR";#N/A,#N/A,FALSE,"SUMMARY";#N/A,#N/A,FALSE,"MATERIAL VAR"}</definedName>
    <definedName name="rr" localSheetId="23" hidden="1">{#N/A,#N/A,FALSE,"VARIATIONS";#N/A,#N/A,FALSE,"BUDGET";#N/A,#N/A,FALSE,"CIVIL QNTY VAR";#N/A,#N/A,FALSE,"SUMMARY";#N/A,#N/A,FALSE,"MATERIAL VAR"}</definedName>
    <definedName name="rr" localSheetId="24" hidden="1">{#N/A,#N/A,FALSE,"VARIATIONS";#N/A,#N/A,FALSE,"BUDGET";#N/A,#N/A,FALSE,"CIVIL QNTY VAR";#N/A,#N/A,FALSE,"SUMMARY";#N/A,#N/A,FALSE,"MATERIAL VAR"}</definedName>
    <definedName name="rr" hidden="1">{#N/A,#N/A,FALSE,"VARIATIONS";#N/A,#N/A,FALSE,"BUDGET";#N/A,#N/A,FALSE,"CIVIL QNTY VAR";#N/A,#N/A,FALSE,"SUMMARY";#N/A,#N/A,FALSE,"MATERIAL VAR"}</definedName>
    <definedName name="rrrr" localSheetId="4" hidden="1">{#N/A,#N/A,FALSE,"VARIATIONS";#N/A,#N/A,FALSE,"BUDGET";#N/A,#N/A,FALSE,"CIVIL QNTY VAR";#N/A,#N/A,FALSE,"SUMMARY";#N/A,#N/A,FALSE,"MATERIAL VAR"}</definedName>
    <definedName name="rrrr" localSheetId="7" hidden="1">{#N/A,#N/A,FALSE,"VARIATIONS";#N/A,#N/A,FALSE,"BUDGET";#N/A,#N/A,FALSE,"CIVIL QNTY VAR";#N/A,#N/A,FALSE,"SUMMARY";#N/A,#N/A,FALSE,"MATERIAL VAR"}</definedName>
    <definedName name="rrrr" localSheetId="10" hidden="1">{#N/A,#N/A,FALSE,"VARIATIONS";#N/A,#N/A,FALSE,"BUDGET";#N/A,#N/A,FALSE,"CIVIL QNTY VAR";#N/A,#N/A,FALSE,"SUMMARY";#N/A,#N/A,FALSE,"MATERIAL VAR"}</definedName>
    <definedName name="rrrr" localSheetId="13" hidden="1">{#N/A,#N/A,FALSE,"VARIATIONS";#N/A,#N/A,FALSE,"BUDGET";#N/A,#N/A,FALSE,"CIVIL QNTY VAR";#N/A,#N/A,FALSE,"SUMMARY";#N/A,#N/A,FALSE,"MATERIAL VAR"}</definedName>
    <definedName name="rrrr" localSheetId="5" hidden="1">{#N/A,#N/A,FALSE,"VARIATIONS";#N/A,#N/A,FALSE,"BUDGET";#N/A,#N/A,FALSE,"CIVIL QNTY VAR";#N/A,#N/A,FALSE,"SUMMARY";#N/A,#N/A,FALSE,"MATERIAL VAR"}</definedName>
    <definedName name="rrrr" localSheetId="11" hidden="1">{#N/A,#N/A,FALSE,"VARIATIONS";#N/A,#N/A,FALSE,"BUDGET";#N/A,#N/A,FALSE,"CIVIL QNTY VAR";#N/A,#N/A,FALSE,"SUMMARY";#N/A,#N/A,FALSE,"MATERIAL VAR"}</definedName>
    <definedName name="rrrr" localSheetId="8" hidden="1">{#N/A,#N/A,FALSE,"VARIATIONS";#N/A,#N/A,FALSE,"BUDGET";#N/A,#N/A,FALSE,"CIVIL QNTY VAR";#N/A,#N/A,FALSE,"SUMMARY";#N/A,#N/A,FALSE,"MATERIAL VAR"}</definedName>
    <definedName name="rrrr" localSheetId="14" hidden="1">{#N/A,#N/A,FALSE,"VARIATIONS";#N/A,#N/A,FALSE,"BUDGET";#N/A,#N/A,FALSE,"CIVIL QNTY VAR";#N/A,#N/A,FALSE,"SUMMARY";#N/A,#N/A,FALSE,"MATERIAL VAR"}</definedName>
    <definedName name="rrrr" localSheetId="21" hidden="1">{#N/A,#N/A,FALSE,"VARIATIONS";#N/A,#N/A,FALSE,"BUDGET";#N/A,#N/A,FALSE,"CIVIL QNTY VAR";#N/A,#N/A,FALSE,"SUMMARY";#N/A,#N/A,FALSE,"MATERIAL VAR"}</definedName>
    <definedName name="rrrr" localSheetId="22" hidden="1">{#N/A,#N/A,FALSE,"VARIATIONS";#N/A,#N/A,FALSE,"BUDGET";#N/A,#N/A,FALSE,"CIVIL QNTY VAR";#N/A,#N/A,FALSE,"SUMMARY";#N/A,#N/A,FALSE,"MATERIAL VAR"}</definedName>
    <definedName name="rrrr" localSheetId="3" hidden="1">{#N/A,#N/A,FALSE,"VARIATIONS";#N/A,#N/A,FALSE,"BUDGET";#N/A,#N/A,FALSE,"CIVIL QNTY VAR";#N/A,#N/A,FALSE,"SUMMARY";#N/A,#N/A,FALSE,"MATERIAL VAR"}</definedName>
    <definedName name="rrrr" localSheetId="12" hidden="1">{#N/A,#N/A,FALSE,"VARIATIONS";#N/A,#N/A,FALSE,"BUDGET";#N/A,#N/A,FALSE,"CIVIL QNTY VAR";#N/A,#N/A,FALSE,"SUMMARY";#N/A,#N/A,FALSE,"MATERIAL VAR"}</definedName>
    <definedName name="rrrr" localSheetId="9" hidden="1">{#N/A,#N/A,FALSE,"VARIATIONS";#N/A,#N/A,FALSE,"BUDGET";#N/A,#N/A,FALSE,"CIVIL QNTY VAR";#N/A,#N/A,FALSE,"SUMMARY";#N/A,#N/A,FALSE,"MATERIAL VAR"}</definedName>
    <definedName name="rrrr" localSheetId="6" hidden="1">{#N/A,#N/A,FALSE,"VARIATIONS";#N/A,#N/A,FALSE,"BUDGET";#N/A,#N/A,FALSE,"CIVIL QNTY VAR";#N/A,#N/A,FALSE,"SUMMARY";#N/A,#N/A,FALSE,"MATERIAL VAR"}</definedName>
    <definedName name="rrrr" localSheetId="23" hidden="1">{#N/A,#N/A,FALSE,"VARIATIONS";#N/A,#N/A,FALSE,"BUDGET";#N/A,#N/A,FALSE,"CIVIL QNTY VAR";#N/A,#N/A,FALSE,"SUMMARY";#N/A,#N/A,FALSE,"MATERIAL VAR"}</definedName>
    <definedName name="rrrr" localSheetId="24" hidden="1">{#N/A,#N/A,FALSE,"VARIATIONS";#N/A,#N/A,FALSE,"BUDGET";#N/A,#N/A,FALSE,"CIVIL QNTY VAR";#N/A,#N/A,FALSE,"SUMMARY";#N/A,#N/A,FALSE,"MATERIAL VAR"}</definedName>
    <definedName name="rrrr" hidden="1">{#N/A,#N/A,FALSE,"VARIATIONS";#N/A,#N/A,FALSE,"BUDGET";#N/A,#N/A,FALSE,"CIVIL QNTY VAR";#N/A,#N/A,FALSE,"SUMMARY";#N/A,#N/A,FALSE,"MATERIAL VAR"}</definedName>
    <definedName name="rule" localSheetId="4" hidden="1">'[29]final abstract'!#REF!</definedName>
    <definedName name="rule" localSheetId="7" hidden="1">'[29]final abstract'!#REF!</definedName>
    <definedName name="rule" localSheetId="10" hidden="1">'[29]final abstract'!#REF!</definedName>
    <definedName name="rule" localSheetId="19" hidden="1">'[29]final abstract'!#REF!</definedName>
    <definedName name="rule" localSheetId="5" hidden="1">'[29]final abstract'!#REF!</definedName>
    <definedName name="rule" localSheetId="11" hidden="1">'[29]final abstract'!#REF!</definedName>
    <definedName name="rule" localSheetId="8" hidden="1">'[29]final abstract'!#REF!</definedName>
    <definedName name="rule" localSheetId="20" hidden="1">'[29]final abstract'!#REF!</definedName>
    <definedName name="rule" localSheetId="21" hidden="1">'[29]final abstract'!#REF!</definedName>
    <definedName name="rule" localSheetId="22" hidden="1">'[29]final abstract'!#REF!</definedName>
    <definedName name="rule" localSheetId="3" hidden="1">'[29]final abstract'!#REF!</definedName>
    <definedName name="rule" localSheetId="18" hidden="1">'[29]final abstract'!#REF!</definedName>
    <definedName name="rule" localSheetId="9" hidden="1">'[29]final abstract'!#REF!</definedName>
    <definedName name="rule" localSheetId="6" hidden="1">'[29]final abstract'!#REF!</definedName>
    <definedName name="rule" localSheetId="23" hidden="1">'[29]final abstract'!#REF!</definedName>
    <definedName name="rule" localSheetId="24" hidden="1">'[29]final abstract'!#REF!</definedName>
    <definedName name="rule" hidden="1">'[29]final abstract'!#REF!</definedName>
    <definedName name="rwe" localSheetId="4" hidden="1">[21]analysis!#REF!</definedName>
    <definedName name="rwe" localSheetId="7" hidden="1">[21]analysis!#REF!</definedName>
    <definedName name="rwe" localSheetId="10" hidden="1">[21]analysis!#REF!</definedName>
    <definedName name="rwe" localSheetId="19" hidden="1">[21]analysis!#REF!</definedName>
    <definedName name="rwe" localSheetId="5" hidden="1">[21]analysis!#REF!</definedName>
    <definedName name="rwe" localSheetId="11" hidden="1">[21]analysis!#REF!</definedName>
    <definedName name="rwe" localSheetId="8" hidden="1">[21]analysis!#REF!</definedName>
    <definedName name="rwe" localSheetId="20" hidden="1">[21]analysis!#REF!</definedName>
    <definedName name="rwe" localSheetId="21" hidden="1">[21]analysis!#REF!</definedName>
    <definedName name="rwe" localSheetId="22" hidden="1">[21]analysis!#REF!</definedName>
    <definedName name="rwe" localSheetId="3" hidden="1">[21]analysis!#REF!</definedName>
    <definedName name="rwe" localSheetId="18" hidden="1">[21]analysis!#REF!</definedName>
    <definedName name="rwe" localSheetId="9" hidden="1">[21]analysis!#REF!</definedName>
    <definedName name="rwe" localSheetId="6" hidden="1">[21]analysis!#REF!</definedName>
    <definedName name="rwe" localSheetId="23" hidden="1">[21]analysis!#REF!</definedName>
    <definedName name="rwe" localSheetId="24" hidden="1">[21]analysis!#REF!</definedName>
    <definedName name="rwe" hidden="1">[21]analysis!#REF!</definedName>
    <definedName name="rwere" localSheetId="4" hidden="1">{#N/A,#N/A,FALSE,"COVER1.XLS ";#N/A,#N/A,FALSE,"RACT1.XLS";#N/A,#N/A,FALSE,"RACT2.XLS";#N/A,#N/A,FALSE,"ECCMP";#N/A,#N/A,FALSE,"WELDER.XLS"}</definedName>
    <definedName name="rwere" localSheetId="7" hidden="1">{#N/A,#N/A,FALSE,"COVER1.XLS ";#N/A,#N/A,FALSE,"RACT1.XLS";#N/A,#N/A,FALSE,"RACT2.XLS";#N/A,#N/A,FALSE,"ECCMP";#N/A,#N/A,FALSE,"WELDER.XLS"}</definedName>
    <definedName name="rwere" localSheetId="10" hidden="1">{#N/A,#N/A,FALSE,"COVER1.XLS ";#N/A,#N/A,FALSE,"RACT1.XLS";#N/A,#N/A,FALSE,"RACT2.XLS";#N/A,#N/A,FALSE,"ECCMP";#N/A,#N/A,FALSE,"WELDER.XLS"}</definedName>
    <definedName name="rwere" localSheetId="13" hidden="1">{#N/A,#N/A,FALSE,"COVER1.XLS ";#N/A,#N/A,FALSE,"RACT1.XLS";#N/A,#N/A,FALSE,"RACT2.XLS";#N/A,#N/A,FALSE,"ECCMP";#N/A,#N/A,FALSE,"WELDER.XLS"}</definedName>
    <definedName name="rwere" localSheetId="5" hidden="1">{#N/A,#N/A,FALSE,"COVER1.XLS ";#N/A,#N/A,FALSE,"RACT1.XLS";#N/A,#N/A,FALSE,"RACT2.XLS";#N/A,#N/A,FALSE,"ECCMP";#N/A,#N/A,FALSE,"WELDER.XLS"}</definedName>
    <definedName name="rwere" localSheetId="11" hidden="1">{#N/A,#N/A,FALSE,"COVER1.XLS ";#N/A,#N/A,FALSE,"RACT1.XLS";#N/A,#N/A,FALSE,"RACT2.XLS";#N/A,#N/A,FALSE,"ECCMP";#N/A,#N/A,FALSE,"WELDER.XLS"}</definedName>
    <definedName name="rwere" localSheetId="8" hidden="1">{#N/A,#N/A,FALSE,"COVER1.XLS ";#N/A,#N/A,FALSE,"RACT1.XLS";#N/A,#N/A,FALSE,"RACT2.XLS";#N/A,#N/A,FALSE,"ECCMP";#N/A,#N/A,FALSE,"WELDER.XLS"}</definedName>
    <definedName name="rwere" localSheetId="14" hidden="1">{#N/A,#N/A,FALSE,"COVER1.XLS ";#N/A,#N/A,FALSE,"RACT1.XLS";#N/A,#N/A,FALSE,"RACT2.XLS";#N/A,#N/A,FALSE,"ECCMP";#N/A,#N/A,FALSE,"WELDER.XLS"}</definedName>
    <definedName name="rwere" localSheetId="21" hidden="1">{#N/A,#N/A,FALSE,"COVER1.XLS ";#N/A,#N/A,FALSE,"RACT1.XLS";#N/A,#N/A,FALSE,"RACT2.XLS";#N/A,#N/A,FALSE,"ECCMP";#N/A,#N/A,FALSE,"WELDER.XLS"}</definedName>
    <definedName name="rwere" localSheetId="22" hidden="1">{#N/A,#N/A,FALSE,"COVER1.XLS ";#N/A,#N/A,FALSE,"RACT1.XLS";#N/A,#N/A,FALSE,"RACT2.XLS";#N/A,#N/A,FALSE,"ECCMP";#N/A,#N/A,FALSE,"WELDER.XLS"}</definedName>
    <definedName name="rwere" localSheetId="3" hidden="1">{#N/A,#N/A,FALSE,"COVER1.XLS ";#N/A,#N/A,FALSE,"RACT1.XLS";#N/A,#N/A,FALSE,"RACT2.XLS";#N/A,#N/A,FALSE,"ECCMP";#N/A,#N/A,FALSE,"WELDER.XLS"}</definedName>
    <definedName name="rwere" localSheetId="12" hidden="1">{#N/A,#N/A,FALSE,"COVER1.XLS ";#N/A,#N/A,FALSE,"RACT1.XLS";#N/A,#N/A,FALSE,"RACT2.XLS";#N/A,#N/A,FALSE,"ECCMP";#N/A,#N/A,FALSE,"WELDER.XLS"}</definedName>
    <definedName name="rwere" localSheetId="9" hidden="1">{#N/A,#N/A,FALSE,"COVER1.XLS ";#N/A,#N/A,FALSE,"RACT1.XLS";#N/A,#N/A,FALSE,"RACT2.XLS";#N/A,#N/A,FALSE,"ECCMP";#N/A,#N/A,FALSE,"WELDER.XLS"}</definedName>
    <definedName name="rwere" localSheetId="6" hidden="1">{#N/A,#N/A,FALSE,"COVER1.XLS ";#N/A,#N/A,FALSE,"RACT1.XLS";#N/A,#N/A,FALSE,"RACT2.XLS";#N/A,#N/A,FALSE,"ECCMP";#N/A,#N/A,FALSE,"WELDER.XLS"}</definedName>
    <definedName name="rwere" localSheetId="23" hidden="1">{#N/A,#N/A,FALSE,"COVER1.XLS ";#N/A,#N/A,FALSE,"RACT1.XLS";#N/A,#N/A,FALSE,"RACT2.XLS";#N/A,#N/A,FALSE,"ECCMP";#N/A,#N/A,FALSE,"WELDER.XLS"}</definedName>
    <definedName name="rwere" localSheetId="24" hidden="1">{#N/A,#N/A,FALSE,"COVER1.XLS ";#N/A,#N/A,FALSE,"RACT1.XLS";#N/A,#N/A,FALSE,"RACT2.XLS";#N/A,#N/A,FALSE,"ECCMP";#N/A,#N/A,FALSE,"WELDER.XLS"}</definedName>
    <definedName name="rwere" hidden="1">{#N/A,#N/A,FALSE,"COVER1.XLS ";#N/A,#N/A,FALSE,"RACT1.XLS";#N/A,#N/A,FALSE,"RACT2.XLS";#N/A,#N/A,FALSE,"ECCMP";#N/A,#N/A,FALSE,"WELDER.XLS"}</definedName>
    <definedName name="ryrt" localSheetId="4" hidden="1">{#N/A,#N/A,FALSE,"VARIATIONS";#N/A,#N/A,FALSE,"BUDGET";#N/A,#N/A,FALSE,"CIVIL QNTY VAR";#N/A,#N/A,FALSE,"SUMMARY";#N/A,#N/A,FALSE,"MATERIAL VAR"}</definedName>
    <definedName name="ryrt" localSheetId="7" hidden="1">{#N/A,#N/A,FALSE,"VARIATIONS";#N/A,#N/A,FALSE,"BUDGET";#N/A,#N/A,FALSE,"CIVIL QNTY VAR";#N/A,#N/A,FALSE,"SUMMARY";#N/A,#N/A,FALSE,"MATERIAL VAR"}</definedName>
    <definedName name="ryrt" localSheetId="10" hidden="1">{#N/A,#N/A,FALSE,"VARIATIONS";#N/A,#N/A,FALSE,"BUDGET";#N/A,#N/A,FALSE,"CIVIL QNTY VAR";#N/A,#N/A,FALSE,"SUMMARY";#N/A,#N/A,FALSE,"MATERIAL VAR"}</definedName>
    <definedName name="ryrt" localSheetId="13" hidden="1">{#N/A,#N/A,FALSE,"VARIATIONS";#N/A,#N/A,FALSE,"BUDGET";#N/A,#N/A,FALSE,"CIVIL QNTY VAR";#N/A,#N/A,FALSE,"SUMMARY";#N/A,#N/A,FALSE,"MATERIAL VAR"}</definedName>
    <definedName name="ryrt" localSheetId="5" hidden="1">{#N/A,#N/A,FALSE,"VARIATIONS";#N/A,#N/A,FALSE,"BUDGET";#N/A,#N/A,FALSE,"CIVIL QNTY VAR";#N/A,#N/A,FALSE,"SUMMARY";#N/A,#N/A,FALSE,"MATERIAL VAR"}</definedName>
    <definedName name="ryrt" localSheetId="11" hidden="1">{#N/A,#N/A,FALSE,"VARIATIONS";#N/A,#N/A,FALSE,"BUDGET";#N/A,#N/A,FALSE,"CIVIL QNTY VAR";#N/A,#N/A,FALSE,"SUMMARY";#N/A,#N/A,FALSE,"MATERIAL VAR"}</definedName>
    <definedName name="ryrt" localSheetId="8" hidden="1">{#N/A,#N/A,FALSE,"VARIATIONS";#N/A,#N/A,FALSE,"BUDGET";#N/A,#N/A,FALSE,"CIVIL QNTY VAR";#N/A,#N/A,FALSE,"SUMMARY";#N/A,#N/A,FALSE,"MATERIAL VAR"}</definedName>
    <definedName name="ryrt" localSheetId="14" hidden="1">{#N/A,#N/A,FALSE,"VARIATIONS";#N/A,#N/A,FALSE,"BUDGET";#N/A,#N/A,FALSE,"CIVIL QNTY VAR";#N/A,#N/A,FALSE,"SUMMARY";#N/A,#N/A,FALSE,"MATERIAL VAR"}</definedName>
    <definedName name="ryrt" localSheetId="21" hidden="1">{#N/A,#N/A,FALSE,"VARIATIONS";#N/A,#N/A,FALSE,"BUDGET";#N/A,#N/A,FALSE,"CIVIL QNTY VAR";#N/A,#N/A,FALSE,"SUMMARY";#N/A,#N/A,FALSE,"MATERIAL VAR"}</definedName>
    <definedName name="ryrt" localSheetId="22" hidden="1">{#N/A,#N/A,FALSE,"VARIATIONS";#N/A,#N/A,FALSE,"BUDGET";#N/A,#N/A,FALSE,"CIVIL QNTY VAR";#N/A,#N/A,FALSE,"SUMMARY";#N/A,#N/A,FALSE,"MATERIAL VAR"}</definedName>
    <definedName name="ryrt" localSheetId="3" hidden="1">{#N/A,#N/A,FALSE,"VARIATIONS";#N/A,#N/A,FALSE,"BUDGET";#N/A,#N/A,FALSE,"CIVIL QNTY VAR";#N/A,#N/A,FALSE,"SUMMARY";#N/A,#N/A,FALSE,"MATERIAL VAR"}</definedName>
    <definedName name="ryrt" localSheetId="12" hidden="1">{#N/A,#N/A,FALSE,"VARIATIONS";#N/A,#N/A,FALSE,"BUDGET";#N/A,#N/A,FALSE,"CIVIL QNTY VAR";#N/A,#N/A,FALSE,"SUMMARY";#N/A,#N/A,FALSE,"MATERIAL VAR"}</definedName>
    <definedName name="ryrt" localSheetId="9" hidden="1">{#N/A,#N/A,FALSE,"VARIATIONS";#N/A,#N/A,FALSE,"BUDGET";#N/A,#N/A,FALSE,"CIVIL QNTY VAR";#N/A,#N/A,FALSE,"SUMMARY";#N/A,#N/A,FALSE,"MATERIAL VAR"}</definedName>
    <definedName name="ryrt" localSheetId="6" hidden="1">{#N/A,#N/A,FALSE,"VARIATIONS";#N/A,#N/A,FALSE,"BUDGET";#N/A,#N/A,FALSE,"CIVIL QNTY VAR";#N/A,#N/A,FALSE,"SUMMARY";#N/A,#N/A,FALSE,"MATERIAL VAR"}</definedName>
    <definedName name="ryrt" localSheetId="23" hidden="1">{#N/A,#N/A,FALSE,"VARIATIONS";#N/A,#N/A,FALSE,"BUDGET";#N/A,#N/A,FALSE,"CIVIL QNTY VAR";#N/A,#N/A,FALSE,"SUMMARY";#N/A,#N/A,FALSE,"MATERIAL VAR"}</definedName>
    <definedName name="ryrt" localSheetId="24" hidden="1">{#N/A,#N/A,FALSE,"VARIATIONS";#N/A,#N/A,FALSE,"BUDGET";#N/A,#N/A,FALSE,"CIVIL QNTY VAR";#N/A,#N/A,FALSE,"SUMMARY";#N/A,#N/A,FALSE,"MATERIAL VAR"}</definedName>
    <definedName name="ryrt" hidden="1">{#N/A,#N/A,FALSE,"VARIATIONS";#N/A,#N/A,FALSE,"BUDGET";#N/A,#N/A,FALSE,"CIVIL QNTY VAR";#N/A,#N/A,FALSE,"SUMMARY";#N/A,#N/A,FALSE,"MATERIAL VAR"}</definedName>
    <definedName name="rysrt" localSheetId="4" hidden="1">{#N/A,#N/A,FALSE,"VARIATIONS";#N/A,#N/A,FALSE,"BUDGET";#N/A,#N/A,FALSE,"CIVIL QNTY VAR";#N/A,#N/A,FALSE,"SUMMARY";#N/A,#N/A,FALSE,"MATERIAL VAR"}</definedName>
    <definedName name="rysrt" localSheetId="7" hidden="1">{#N/A,#N/A,FALSE,"VARIATIONS";#N/A,#N/A,FALSE,"BUDGET";#N/A,#N/A,FALSE,"CIVIL QNTY VAR";#N/A,#N/A,FALSE,"SUMMARY";#N/A,#N/A,FALSE,"MATERIAL VAR"}</definedName>
    <definedName name="rysrt" localSheetId="10" hidden="1">{#N/A,#N/A,FALSE,"VARIATIONS";#N/A,#N/A,FALSE,"BUDGET";#N/A,#N/A,FALSE,"CIVIL QNTY VAR";#N/A,#N/A,FALSE,"SUMMARY";#N/A,#N/A,FALSE,"MATERIAL VAR"}</definedName>
    <definedName name="rysrt" localSheetId="13" hidden="1">{#N/A,#N/A,FALSE,"VARIATIONS";#N/A,#N/A,FALSE,"BUDGET";#N/A,#N/A,FALSE,"CIVIL QNTY VAR";#N/A,#N/A,FALSE,"SUMMARY";#N/A,#N/A,FALSE,"MATERIAL VAR"}</definedName>
    <definedName name="rysrt" localSheetId="5" hidden="1">{#N/A,#N/A,FALSE,"VARIATIONS";#N/A,#N/A,FALSE,"BUDGET";#N/A,#N/A,FALSE,"CIVIL QNTY VAR";#N/A,#N/A,FALSE,"SUMMARY";#N/A,#N/A,FALSE,"MATERIAL VAR"}</definedName>
    <definedName name="rysrt" localSheetId="11" hidden="1">{#N/A,#N/A,FALSE,"VARIATIONS";#N/A,#N/A,FALSE,"BUDGET";#N/A,#N/A,FALSE,"CIVIL QNTY VAR";#N/A,#N/A,FALSE,"SUMMARY";#N/A,#N/A,FALSE,"MATERIAL VAR"}</definedName>
    <definedName name="rysrt" localSheetId="8" hidden="1">{#N/A,#N/A,FALSE,"VARIATIONS";#N/A,#N/A,FALSE,"BUDGET";#N/A,#N/A,FALSE,"CIVIL QNTY VAR";#N/A,#N/A,FALSE,"SUMMARY";#N/A,#N/A,FALSE,"MATERIAL VAR"}</definedName>
    <definedName name="rysrt" localSheetId="14" hidden="1">{#N/A,#N/A,FALSE,"VARIATIONS";#N/A,#N/A,FALSE,"BUDGET";#N/A,#N/A,FALSE,"CIVIL QNTY VAR";#N/A,#N/A,FALSE,"SUMMARY";#N/A,#N/A,FALSE,"MATERIAL VAR"}</definedName>
    <definedName name="rysrt" localSheetId="21" hidden="1">{#N/A,#N/A,FALSE,"VARIATIONS";#N/A,#N/A,FALSE,"BUDGET";#N/A,#N/A,FALSE,"CIVIL QNTY VAR";#N/A,#N/A,FALSE,"SUMMARY";#N/A,#N/A,FALSE,"MATERIAL VAR"}</definedName>
    <definedName name="rysrt" localSheetId="22" hidden="1">{#N/A,#N/A,FALSE,"VARIATIONS";#N/A,#N/A,FALSE,"BUDGET";#N/A,#N/A,FALSE,"CIVIL QNTY VAR";#N/A,#N/A,FALSE,"SUMMARY";#N/A,#N/A,FALSE,"MATERIAL VAR"}</definedName>
    <definedName name="rysrt" localSheetId="3" hidden="1">{#N/A,#N/A,FALSE,"VARIATIONS";#N/A,#N/A,FALSE,"BUDGET";#N/A,#N/A,FALSE,"CIVIL QNTY VAR";#N/A,#N/A,FALSE,"SUMMARY";#N/A,#N/A,FALSE,"MATERIAL VAR"}</definedName>
    <definedName name="rysrt" localSheetId="12" hidden="1">{#N/A,#N/A,FALSE,"VARIATIONS";#N/A,#N/A,FALSE,"BUDGET";#N/A,#N/A,FALSE,"CIVIL QNTY VAR";#N/A,#N/A,FALSE,"SUMMARY";#N/A,#N/A,FALSE,"MATERIAL VAR"}</definedName>
    <definedName name="rysrt" localSheetId="9" hidden="1">{#N/A,#N/A,FALSE,"VARIATIONS";#N/A,#N/A,FALSE,"BUDGET";#N/A,#N/A,FALSE,"CIVIL QNTY VAR";#N/A,#N/A,FALSE,"SUMMARY";#N/A,#N/A,FALSE,"MATERIAL VAR"}</definedName>
    <definedName name="rysrt" localSheetId="6" hidden="1">{#N/A,#N/A,FALSE,"VARIATIONS";#N/A,#N/A,FALSE,"BUDGET";#N/A,#N/A,FALSE,"CIVIL QNTY VAR";#N/A,#N/A,FALSE,"SUMMARY";#N/A,#N/A,FALSE,"MATERIAL VAR"}</definedName>
    <definedName name="rysrt" localSheetId="23" hidden="1">{#N/A,#N/A,FALSE,"VARIATIONS";#N/A,#N/A,FALSE,"BUDGET";#N/A,#N/A,FALSE,"CIVIL QNTY VAR";#N/A,#N/A,FALSE,"SUMMARY";#N/A,#N/A,FALSE,"MATERIAL VAR"}</definedName>
    <definedName name="rysrt" localSheetId="24" hidden="1">{#N/A,#N/A,FALSE,"VARIATIONS";#N/A,#N/A,FALSE,"BUDGET";#N/A,#N/A,FALSE,"CIVIL QNTY VAR";#N/A,#N/A,FALSE,"SUMMARY";#N/A,#N/A,FALSE,"MATERIAL VAR"}</definedName>
    <definedName name="rysrt" hidden="1">{#N/A,#N/A,FALSE,"VARIATIONS";#N/A,#N/A,FALSE,"BUDGET";#N/A,#N/A,FALSE,"CIVIL QNTY VAR";#N/A,#N/A,FALSE,"SUMMARY";#N/A,#N/A,FALSE,"MATERIAL VAR"}</definedName>
    <definedName name="sachin1" localSheetId="4" hidden="1">#REF!</definedName>
    <definedName name="sachin1" localSheetId="7" hidden="1">#REF!</definedName>
    <definedName name="sachin1" localSheetId="10" hidden="1">#REF!</definedName>
    <definedName name="sachin1" localSheetId="13" hidden="1">#REF!</definedName>
    <definedName name="sachin1" localSheetId="19" hidden="1">#REF!</definedName>
    <definedName name="sachin1" localSheetId="5" hidden="1">#REF!</definedName>
    <definedName name="sachin1" localSheetId="11" hidden="1">#REF!</definedName>
    <definedName name="sachin1" localSheetId="8" hidden="1">#REF!</definedName>
    <definedName name="sachin1" localSheetId="14" hidden="1">#REF!</definedName>
    <definedName name="sachin1" localSheetId="20" hidden="1">#REF!</definedName>
    <definedName name="sachin1" localSheetId="21" hidden="1">#REF!</definedName>
    <definedName name="sachin1" localSheetId="22" hidden="1">#REF!</definedName>
    <definedName name="sachin1" localSheetId="3" hidden="1">#REF!</definedName>
    <definedName name="sachin1" localSheetId="12" hidden="1">#REF!</definedName>
    <definedName name="sachin1" localSheetId="18" hidden="1">#REF!</definedName>
    <definedName name="sachin1" localSheetId="9" hidden="1">#REF!</definedName>
    <definedName name="sachin1" localSheetId="6" hidden="1">#REF!</definedName>
    <definedName name="sachin1" localSheetId="23" hidden="1">#REF!</definedName>
    <definedName name="sachin1" localSheetId="24" hidden="1">#REF!</definedName>
    <definedName name="sachin1" hidden="1">#REF!</definedName>
    <definedName name="sadfdasf" localSheetId="4" hidden="1">#REF!</definedName>
    <definedName name="sadfdasf" localSheetId="7" hidden="1">#REF!</definedName>
    <definedName name="sadfdasf" localSheetId="10" hidden="1">#REF!</definedName>
    <definedName name="sadfdasf" localSheetId="19" hidden="1">#REF!</definedName>
    <definedName name="sadfdasf" localSheetId="5" hidden="1">#REF!</definedName>
    <definedName name="sadfdasf" localSheetId="11" hidden="1">#REF!</definedName>
    <definedName name="sadfdasf" localSheetId="8" hidden="1">#REF!</definedName>
    <definedName name="sadfdasf" localSheetId="20" hidden="1">#REF!</definedName>
    <definedName name="sadfdasf" localSheetId="21" hidden="1">#REF!</definedName>
    <definedName name="sadfdasf" localSheetId="22" hidden="1">#REF!</definedName>
    <definedName name="sadfdasf" localSheetId="3" hidden="1">#REF!</definedName>
    <definedName name="sadfdasf" localSheetId="18" hidden="1">#REF!</definedName>
    <definedName name="sadfdasf" localSheetId="9" hidden="1">#REF!</definedName>
    <definedName name="sadfdasf" localSheetId="6" hidden="1">#REF!</definedName>
    <definedName name="sadfdasf" localSheetId="23" hidden="1">#REF!</definedName>
    <definedName name="sadfdasf" localSheetId="24" hidden="1">#REF!</definedName>
    <definedName name="sadfdasf" hidden="1">#REF!</definedName>
    <definedName name="san.report" localSheetId="4" hidden="1">{#N/A,#N/A,TRUE,"Front";#N/A,#N/A,TRUE,"Simple Letter";#N/A,#N/A,TRUE,"Inside";#N/A,#N/A,TRUE,"Contents";#N/A,#N/A,TRUE,"Basis";#N/A,#N/A,TRUE,"Inclusions";#N/A,#N/A,TRUE,"Exclusions";#N/A,#N/A,TRUE,"Areas";#N/A,#N/A,TRUE,"Summary";#N/A,#N/A,TRUE,"Detail"}</definedName>
    <definedName name="san.report" localSheetId="7" hidden="1">{#N/A,#N/A,TRUE,"Front";#N/A,#N/A,TRUE,"Simple Letter";#N/A,#N/A,TRUE,"Inside";#N/A,#N/A,TRUE,"Contents";#N/A,#N/A,TRUE,"Basis";#N/A,#N/A,TRUE,"Inclusions";#N/A,#N/A,TRUE,"Exclusions";#N/A,#N/A,TRUE,"Areas";#N/A,#N/A,TRUE,"Summary";#N/A,#N/A,TRUE,"Detail"}</definedName>
    <definedName name="san.report" localSheetId="10" hidden="1">{#N/A,#N/A,TRUE,"Front";#N/A,#N/A,TRUE,"Simple Letter";#N/A,#N/A,TRUE,"Inside";#N/A,#N/A,TRUE,"Contents";#N/A,#N/A,TRUE,"Basis";#N/A,#N/A,TRUE,"Inclusions";#N/A,#N/A,TRUE,"Exclusions";#N/A,#N/A,TRUE,"Areas";#N/A,#N/A,TRUE,"Summary";#N/A,#N/A,TRUE,"Detail"}</definedName>
    <definedName name="san.report" localSheetId="13" hidden="1">{#N/A,#N/A,TRUE,"Front";#N/A,#N/A,TRUE,"Simple Letter";#N/A,#N/A,TRUE,"Inside";#N/A,#N/A,TRUE,"Contents";#N/A,#N/A,TRUE,"Basis";#N/A,#N/A,TRUE,"Inclusions";#N/A,#N/A,TRUE,"Exclusions";#N/A,#N/A,TRUE,"Areas";#N/A,#N/A,TRUE,"Summary";#N/A,#N/A,TRUE,"Detail"}</definedName>
    <definedName name="san.report" localSheetId="5" hidden="1">{#N/A,#N/A,TRUE,"Front";#N/A,#N/A,TRUE,"Simple Letter";#N/A,#N/A,TRUE,"Inside";#N/A,#N/A,TRUE,"Contents";#N/A,#N/A,TRUE,"Basis";#N/A,#N/A,TRUE,"Inclusions";#N/A,#N/A,TRUE,"Exclusions";#N/A,#N/A,TRUE,"Areas";#N/A,#N/A,TRUE,"Summary";#N/A,#N/A,TRUE,"Detail"}</definedName>
    <definedName name="san.report" localSheetId="11" hidden="1">{#N/A,#N/A,TRUE,"Front";#N/A,#N/A,TRUE,"Simple Letter";#N/A,#N/A,TRUE,"Inside";#N/A,#N/A,TRUE,"Contents";#N/A,#N/A,TRUE,"Basis";#N/A,#N/A,TRUE,"Inclusions";#N/A,#N/A,TRUE,"Exclusions";#N/A,#N/A,TRUE,"Areas";#N/A,#N/A,TRUE,"Summary";#N/A,#N/A,TRUE,"Detail"}</definedName>
    <definedName name="san.report" localSheetId="8" hidden="1">{#N/A,#N/A,TRUE,"Front";#N/A,#N/A,TRUE,"Simple Letter";#N/A,#N/A,TRUE,"Inside";#N/A,#N/A,TRUE,"Contents";#N/A,#N/A,TRUE,"Basis";#N/A,#N/A,TRUE,"Inclusions";#N/A,#N/A,TRUE,"Exclusions";#N/A,#N/A,TRUE,"Areas";#N/A,#N/A,TRUE,"Summary";#N/A,#N/A,TRUE,"Detail"}</definedName>
    <definedName name="san.report" localSheetId="14" hidden="1">{#N/A,#N/A,TRUE,"Front";#N/A,#N/A,TRUE,"Simple Letter";#N/A,#N/A,TRUE,"Inside";#N/A,#N/A,TRUE,"Contents";#N/A,#N/A,TRUE,"Basis";#N/A,#N/A,TRUE,"Inclusions";#N/A,#N/A,TRUE,"Exclusions";#N/A,#N/A,TRUE,"Areas";#N/A,#N/A,TRUE,"Summary";#N/A,#N/A,TRUE,"Detail"}</definedName>
    <definedName name="san.report" localSheetId="21" hidden="1">{#N/A,#N/A,TRUE,"Front";#N/A,#N/A,TRUE,"Simple Letter";#N/A,#N/A,TRUE,"Inside";#N/A,#N/A,TRUE,"Contents";#N/A,#N/A,TRUE,"Basis";#N/A,#N/A,TRUE,"Inclusions";#N/A,#N/A,TRUE,"Exclusions";#N/A,#N/A,TRUE,"Areas";#N/A,#N/A,TRUE,"Summary";#N/A,#N/A,TRUE,"Detail"}</definedName>
    <definedName name="san.report" localSheetId="22" hidden="1">{#N/A,#N/A,TRUE,"Front";#N/A,#N/A,TRUE,"Simple Letter";#N/A,#N/A,TRUE,"Inside";#N/A,#N/A,TRUE,"Contents";#N/A,#N/A,TRUE,"Basis";#N/A,#N/A,TRUE,"Inclusions";#N/A,#N/A,TRUE,"Exclusions";#N/A,#N/A,TRUE,"Areas";#N/A,#N/A,TRUE,"Summary";#N/A,#N/A,TRUE,"Detail"}</definedName>
    <definedName name="san.report" localSheetId="3" hidden="1">{#N/A,#N/A,TRUE,"Front";#N/A,#N/A,TRUE,"Simple Letter";#N/A,#N/A,TRUE,"Inside";#N/A,#N/A,TRUE,"Contents";#N/A,#N/A,TRUE,"Basis";#N/A,#N/A,TRUE,"Inclusions";#N/A,#N/A,TRUE,"Exclusions";#N/A,#N/A,TRUE,"Areas";#N/A,#N/A,TRUE,"Summary";#N/A,#N/A,TRUE,"Detail"}</definedName>
    <definedName name="san.report" localSheetId="12" hidden="1">{#N/A,#N/A,TRUE,"Front";#N/A,#N/A,TRUE,"Simple Letter";#N/A,#N/A,TRUE,"Inside";#N/A,#N/A,TRUE,"Contents";#N/A,#N/A,TRUE,"Basis";#N/A,#N/A,TRUE,"Inclusions";#N/A,#N/A,TRUE,"Exclusions";#N/A,#N/A,TRUE,"Areas";#N/A,#N/A,TRUE,"Summary";#N/A,#N/A,TRUE,"Detail"}</definedName>
    <definedName name="san.report" localSheetId="9" hidden="1">{#N/A,#N/A,TRUE,"Front";#N/A,#N/A,TRUE,"Simple Letter";#N/A,#N/A,TRUE,"Inside";#N/A,#N/A,TRUE,"Contents";#N/A,#N/A,TRUE,"Basis";#N/A,#N/A,TRUE,"Inclusions";#N/A,#N/A,TRUE,"Exclusions";#N/A,#N/A,TRUE,"Areas";#N/A,#N/A,TRUE,"Summary";#N/A,#N/A,TRUE,"Detail"}</definedName>
    <definedName name="san.report" localSheetId="6" hidden="1">{#N/A,#N/A,TRUE,"Front";#N/A,#N/A,TRUE,"Simple Letter";#N/A,#N/A,TRUE,"Inside";#N/A,#N/A,TRUE,"Contents";#N/A,#N/A,TRUE,"Basis";#N/A,#N/A,TRUE,"Inclusions";#N/A,#N/A,TRUE,"Exclusions";#N/A,#N/A,TRUE,"Areas";#N/A,#N/A,TRUE,"Summary";#N/A,#N/A,TRUE,"Detail"}</definedName>
    <definedName name="san.report" localSheetId="23" hidden="1">{#N/A,#N/A,TRUE,"Front";#N/A,#N/A,TRUE,"Simple Letter";#N/A,#N/A,TRUE,"Inside";#N/A,#N/A,TRUE,"Contents";#N/A,#N/A,TRUE,"Basis";#N/A,#N/A,TRUE,"Inclusions";#N/A,#N/A,TRUE,"Exclusions";#N/A,#N/A,TRUE,"Areas";#N/A,#N/A,TRUE,"Summary";#N/A,#N/A,TRUE,"Detail"}</definedName>
    <definedName name="san.report" localSheetId="24" hidden="1">{#N/A,#N/A,TRUE,"Front";#N/A,#N/A,TRUE,"Simple Letter";#N/A,#N/A,TRUE,"Inside";#N/A,#N/A,TRUE,"Contents";#N/A,#N/A,TRUE,"Basis";#N/A,#N/A,TRUE,"Inclusions";#N/A,#N/A,TRUE,"Exclusions";#N/A,#N/A,TRUE,"Areas";#N/A,#N/A,TRUE,"Summary";#N/A,#N/A,TRUE,"Detail"}</definedName>
    <definedName name="san.report" hidden="1">{#N/A,#N/A,TRUE,"Front";#N/A,#N/A,TRUE,"Simple Letter";#N/A,#N/A,TRUE,"Inside";#N/A,#N/A,TRUE,"Contents";#N/A,#N/A,TRUE,"Basis";#N/A,#N/A,TRUE,"Inclusions";#N/A,#N/A,TRUE,"Exclusions";#N/A,#N/A,TRUE,"Areas";#N/A,#N/A,TRUE,"Summary";#N/A,#N/A,TRUE,"Detail"}</definedName>
    <definedName name="santhosh" localSheetId="4" hidden="1">[15]BHANDUP!#REF!</definedName>
    <definedName name="santhosh" localSheetId="7" hidden="1">[15]BHANDUP!#REF!</definedName>
    <definedName name="santhosh" localSheetId="10" hidden="1">[15]BHANDUP!#REF!</definedName>
    <definedName name="santhosh" localSheetId="19" hidden="1">[15]BHANDUP!#REF!</definedName>
    <definedName name="santhosh" localSheetId="5" hidden="1">[15]BHANDUP!#REF!</definedName>
    <definedName name="santhosh" localSheetId="11" hidden="1">[15]BHANDUP!#REF!</definedName>
    <definedName name="santhosh" localSheetId="8" hidden="1">[15]BHANDUP!#REF!</definedName>
    <definedName name="santhosh" localSheetId="20" hidden="1">[15]BHANDUP!#REF!</definedName>
    <definedName name="santhosh" localSheetId="21" hidden="1">[15]BHANDUP!#REF!</definedName>
    <definedName name="santhosh" localSheetId="22" hidden="1">[15]BHANDUP!#REF!</definedName>
    <definedName name="santhosh" localSheetId="3" hidden="1">[15]BHANDUP!#REF!</definedName>
    <definedName name="santhosh" localSheetId="18" hidden="1">[15]BHANDUP!#REF!</definedName>
    <definedName name="santhosh" localSheetId="9" hidden="1">[15]BHANDUP!#REF!</definedName>
    <definedName name="santhosh" localSheetId="6" hidden="1">[15]BHANDUP!#REF!</definedName>
    <definedName name="santhosh" localSheetId="23" hidden="1">[15]BHANDUP!#REF!</definedName>
    <definedName name="santhosh" localSheetId="24" hidden="1">[15]BHANDUP!#REF!</definedName>
    <definedName name="santhosh" hidden="1">[15]BHANDUP!#REF!</definedName>
    <definedName name="SAPBEXdnldView" hidden="1">"4OHKZ6AAV2M8GZ1QM45X1GV49"</definedName>
    <definedName name="SAPBEXsysID" hidden="1">"PB5"</definedName>
    <definedName name="scaffolding" localSheetId="4" hidden="1">#REF!</definedName>
    <definedName name="scaffolding" localSheetId="7" hidden="1">#REF!</definedName>
    <definedName name="scaffolding" localSheetId="10" hidden="1">#REF!</definedName>
    <definedName name="scaffolding" localSheetId="13" hidden="1">#REF!</definedName>
    <definedName name="scaffolding" localSheetId="19" hidden="1">#REF!</definedName>
    <definedName name="scaffolding" localSheetId="5" hidden="1">#REF!</definedName>
    <definedName name="scaffolding" localSheetId="11" hidden="1">#REF!</definedName>
    <definedName name="scaffolding" localSheetId="8" hidden="1">#REF!</definedName>
    <definedName name="scaffolding" localSheetId="14" hidden="1">#REF!</definedName>
    <definedName name="scaffolding" localSheetId="20" hidden="1">#REF!</definedName>
    <definedName name="scaffolding" localSheetId="21" hidden="1">#REF!</definedName>
    <definedName name="scaffolding" localSheetId="22" hidden="1">#REF!</definedName>
    <definedName name="scaffolding" localSheetId="3" hidden="1">#REF!</definedName>
    <definedName name="scaffolding" localSheetId="12" hidden="1">#REF!</definedName>
    <definedName name="scaffolding" localSheetId="18" hidden="1">#REF!</definedName>
    <definedName name="scaffolding" localSheetId="9" hidden="1">#REF!</definedName>
    <definedName name="scaffolding" localSheetId="6" hidden="1">#REF!</definedName>
    <definedName name="scaffolding" localSheetId="23" hidden="1">#REF!</definedName>
    <definedName name="scaffolding" localSheetId="24" hidden="1">#REF!</definedName>
    <definedName name="scaffolding" hidden="1">#REF!</definedName>
    <definedName name="schedule.nos" hidden="1">'[16]schedule nos'!$A$1:$A$99</definedName>
    <definedName name="SCREED" localSheetId="4" hidden="1">{#N/A,#N/A,TRUE,"Front";#N/A,#N/A,TRUE,"Simple Letter";#N/A,#N/A,TRUE,"Inside";#N/A,#N/A,TRUE,"Contents";#N/A,#N/A,TRUE,"Basis";#N/A,#N/A,TRUE,"Inclusions";#N/A,#N/A,TRUE,"Exclusions";#N/A,#N/A,TRUE,"Areas";#N/A,#N/A,TRUE,"Summary";#N/A,#N/A,TRUE,"Detail"}</definedName>
    <definedName name="SCREED" localSheetId="7" hidden="1">{#N/A,#N/A,TRUE,"Front";#N/A,#N/A,TRUE,"Simple Letter";#N/A,#N/A,TRUE,"Inside";#N/A,#N/A,TRUE,"Contents";#N/A,#N/A,TRUE,"Basis";#N/A,#N/A,TRUE,"Inclusions";#N/A,#N/A,TRUE,"Exclusions";#N/A,#N/A,TRUE,"Areas";#N/A,#N/A,TRUE,"Summary";#N/A,#N/A,TRUE,"Detail"}</definedName>
    <definedName name="SCREED" localSheetId="10" hidden="1">{#N/A,#N/A,TRUE,"Front";#N/A,#N/A,TRUE,"Simple Letter";#N/A,#N/A,TRUE,"Inside";#N/A,#N/A,TRUE,"Contents";#N/A,#N/A,TRUE,"Basis";#N/A,#N/A,TRUE,"Inclusions";#N/A,#N/A,TRUE,"Exclusions";#N/A,#N/A,TRUE,"Areas";#N/A,#N/A,TRUE,"Summary";#N/A,#N/A,TRUE,"Detail"}</definedName>
    <definedName name="SCREED" localSheetId="13" hidden="1">{#N/A,#N/A,TRUE,"Front";#N/A,#N/A,TRUE,"Simple Letter";#N/A,#N/A,TRUE,"Inside";#N/A,#N/A,TRUE,"Contents";#N/A,#N/A,TRUE,"Basis";#N/A,#N/A,TRUE,"Inclusions";#N/A,#N/A,TRUE,"Exclusions";#N/A,#N/A,TRUE,"Areas";#N/A,#N/A,TRUE,"Summary";#N/A,#N/A,TRUE,"Detail"}</definedName>
    <definedName name="SCREED" localSheetId="5" hidden="1">{#N/A,#N/A,TRUE,"Front";#N/A,#N/A,TRUE,"Simple Letter";#N/A,#N/A,TRUE,"Inside";#N/A,#N/A,TRUE,"Contents";#N/A,#N/A,TRUE,"Basis";#N/A,#N/A,TRUE,"Inclusions";#N/A,#N/A,TRUE,"Exclusions";#N/A,#N/A,TRUE,"Areas";#N/A,#N/A,TRUE,"Summary";#N/A,#N/A,TRUE,"Detail"}</definedName>
    <definedName name="SCREED" localSheetId="11" hidden="1">{#N/A,#N/A,TRUE,"Front";#N/A,#N/A,TRUE,"Simple Letter";#N/A,#N/A,TRUE,"Inside";#N/A,#N/A,TRUE,"Contents";#N/A,#N/A,TRUE,"Basis";#N/A,#N/A,TRUE,"Inclusions";#N/A,#N/A,TRUE,"Exclusions";#N/A,#N/A,TRUE,"Areas";#N/A,#N/A,TRUE,"Summary";#N/A,#N/A,TRUE,"Detail"}</definedName>
    <definedName name="SCREED" localSheetId="8" hidden="1">{#N/A,#N/A,TRUE,"Front";#N/A,#N/A,TRUE,"Simple Letter";#N/A,#N/A,TRUE,"Inside";#N/A,#N/A,TRUE,"Contents";#N/A,#N/A,TRUE,"Basis";#N/A,#N/A,TRUE,"Inclusions";#N/A,#N/A,TRUE,"Exclusions";#N/A,#N/A,TRUE,"Areas";#N/A,#N/A,TRUE,"Summary";#N/A,#N/A,TRUE,"Detail"}</definedName>
    <definedName name="SCREED" localSheetId="14" hidden="1">{#N/A,#N/A,TRUE,"Front";#N/A,#N/A,TRUE,"Simple Letter";#N/A,#N/A,TRUE,"Inside";#N/A,#N/A,TRUE,"Contents";#N/A,#N/A,TRUE,"Basis";#N/A,#N/A,TRUE,"Inclusions";#N/A,#N/A,TRUE,"Exclusions";#N/A,#N/A,TRUE,"Areas";#N/A,#N/A,TRUE,"Summary";#N/A,#N/A,TRUE,"Detail"}</definedName>
    <definedName name="SCREED" localSheetId="21" hidden="1">{#N/A,#N/A,TRUE,"Front";#N/A,#N/A,TRUE,"Simple Letter";#N/A,#N/A,TRUE,"Inside";#N/A,#N/A,TRUE,"Contents";#N/A,#N/A,TRUE,"Basis";#N/A,#N/A,TRUE,"Inclusions";#N/A,#N/A,TRUE,"Exclusions";#N/A,#N/A,TRUE,"Areas";#N/A,#N/A,TRUE,"Summary";#N/A,#N/A,TRUE,"Detail"}</definedName>
    <definedName name="SCREED" localSheetId="22" hidden="1">{#N/A,#N/A,TRUE,"Front";#N/A,#N/A,TRUE,"Simple Letter";#N/A,#N/A,TRUE,"Inside";#N/A,#N/A,TRUE,"Contents";#N/A,#N/A,TRUE,"Basis";#N/A,#N/A,TRUE,"Inclusions";#N/A,#N/A,TRUE,"Exclusions";#N/A,#N/A,TRUE,"Areas";#N/A,#N/A,TRUE,"Summary";#N/A,#N/A,TRUE,"Detail"}</definedName>
    <definedName name="SCREED" localSheetId="3" hidden="1">{#N/A,#N/A,TRUE,"Front";#N/A,#N/A,TRUE,"Simple Letter";#N/A,#N/A,TRUE,"Inside";#N/A,#N/A,TRUE,"Contents";#N/A,#N/A,TRUE,"Basis";#N/A,#N/A,TRUE,"Inclusions";#N/A,#N/A,TRUE,"Exclusions";#N/A,#N/A,TRUE,"Areas";#N/A,#N/A,TRUE,"Summary";#N/A,#N/A,TRUE,"Detail"}</definedName>
    <definedName name="SCREED" localSheetId="12" hidden="1">{#N/A,#N/A,TRUE,"Front";#N/A,#N/A,TRUE,"Simple Letter";#N/A,#N/A,TRUE,"Inside";#N/A,#N/A,TRUE,"Contents";#N/A,#N/A,TRUE,"Basis";#N/A,#N/A,TRUE,"Inclusions";#N/A,#N/A,TRUE,"Exclusions";#N/A,#N/A,TRUE,"Areas";#N/A,#N/A,TRUE,"Summary";#N/A,#N/A,TRUE,"Detail"}</definedName>
    <definedName name="SCREED" localSheetId="9" hidden="1">{#N/A,#N/A,TRUE,"Front";#N/A,#N/A,TRUE,"Simple Letter";#N/A,#N/A,TRUE,"Inside";#N/A,#N/A,TRUE,"Contents";#N/A,#N/A,TRUE,"Basis";#N/A,#N/A,TRUE,"Inclusions";#N/A,#N/A,TRUE,"Exclusions";#N/A,#N/A,TRUE,"Areas";#N/A,#N/A,TRUE,"Summary";#N/A,#N/A,TRUE,"Detail"}</definedName>
    <definedName name="SCREED" localSheetId="6" hidden="1">{#N/A,#N/A,TRUE,"Front";#N/A,#N/A,TRUE,"Simple Letter";#N/A,#N/A,TRUE,"Inside";#N/A,#N/A,TRUE,"Contents";#N/A,#N/A,TRUE,"Basis";#N/A,#N/A,TRUE,"Inclusions";#N/A,#N/A,TRUE,"Exclusions";#N/A,#N/A,TRUE,"Areas";#N/A,#N/A,TRUE,"Summary";#N/A,#N/A,TRUE,"Detail"}</definedName>
    <definedName name="SCREED" localSheetId="23" hidden="1">{#N/A,#N/A,TRUE,"Front";#N/A,#N/A,TRUE,"Simple Letter";#N/A,#N/A,TRUE,"Inside";#N/A,#N/A,TRUE,"Contents";#N/A,#N/A,TRUE,"Basis";#N/A,#N/A,TRUE,"Inclusions";#N/A,#N/A,TRUE,"Exclusions";#N/A,#N/A,TRUE,"Areas";#N/A,#N/A,TRUE,"Summary";#N/A,#N/A,TRUE,"Detail"}</definedName>
    <definedName name="SCREED" localSheetId="24" hidden="1">{#N/A,#N/A,TRUE,"Front";#N/A,#N/A,TRUE,"Simple Letter";#N/A,#N/A,TRUE,"Inside";#N/A,#N/A,TRUE,"Contents";#N/A,#N/A,TRUE,"Basis";#N/A,#N/A,TRUE,"Inclusions";#N/A,#N/A,TRUE,"Exclusions";#N/A,#N/A,TRUE,"Areas";#N/A,#N/A,TRUE,"Summary";#N/A,#N/A,TRUE,"Detail"}</definedName>
    <definedName name="SCREED" hidden="1">{#N/A,#N/A,TRUE,"Front";#N/A,#N/A,TRUE,"Simple Letter";#N/A,#N/A,TRUE,"Inside";#N/A,#N/A,TRUE,"Contents";#N/A,#N/A,TRUE,"Basis";#N/A,#N/A,TRUE,"Inclusions";#N/A,#N/A,TRUE,"Exclusions";#N/A,#N/A,TRUE,"Areas";#N/A,#N/A,TRUE,"Summary";#N/A,#N/A,TRUE,"Detail"}</definedName>
    <definedName name="sdaw" localSheetId="4" hidden="1">{#N/A,#N/A,FALSE,"VARIATIONS";#N/A,#N/A,FALSE,"BUDGET";#N/A,#N/A,FALSE,"CIVIL QNTY VAR";#N/A,#N/A,FALSE,"SUMMARY";#N/A,#N/A,FALSE,"MATERIAL VAR"}</definedName>
    <definedName name="sdaw" localSheetId="7" hidden="1">{#N/A,#N/A,FALSE,"VARIATIONS";#N/A,#N/A,FALSE,"BUDGET";#N/A,#N/A,FALSE,"CIVIL QNTY VAR";#N/A,#N/A,FALSE,"SUMMARY";#N/A,#N/A,FALSE,"MATERIAL VAR"}</definedName>
    <definedName name="sdaw" localSheetId="10" hidden="1">{#N/A,#N/A,FALSE,"VARIATIONS";#N/A,#N/A,FALSE,"BUDGET";#N/A,#N/A,FALSE,"CIVIL QNTY VAR";#N/A,#N/A,FALSE,"SUMMARY";#N/A,#N/A,FALSE,"MATERIAL VAR"}</definedName>
    <definedName name="sdaw" localSheetId="13" hidden="1">{#N/A,#N/A,FALSE,"VARIATIONS";#N/A,#N/A,FALSE,"BUDGET";#N/A,#N/A,FALSE,"CIVIL QNTY VAR";#N/A,#N/A,FALSE,"SUMMARY";#N/A,#N/A,FALSE,"MATERIAL VAR"}</definedName>
    <definedName name="sdaw" localSheetId="5" hidden="1">{#N/A,#N/A,FALSE,"VARIATIONS";#N/A,#N/A,FALSE,"BUDGET";#N/A,#N/A,FALSE,"CIVIL QNTY VAR";#N/A,#N/A,FALSE,"SUMMARY";#N/A,#N/A,FALSE,"MATERIAL VAR"}</definedName>
    <definedName name="sdaw" localSheetId="11" hidden="1">{#N/A,#N/A,FALSE,"VARIATIONS";#N/A,#N/A,FALSE,"BUDGET";#N/A,#N/A,FALSE,"CIVIL QNTY VAR";#N/A,#N/A,FALSE,"SUMMARY";#N/A,#N/A,FALSE,"MATERIAL VAR"}</definedName>
    <definedName name="sdaw" localSheetId="8" hidden="1">{#N/A,#N/A,FALSE,"VARIATIONS";#N/A,#N/A,FALSE,"BUDGET";#N/A,#N/A,FALSE,"CIVIL QNTY VAR";#N/A,#N/A,FALSE,"SUMMARY";#N/A,#N/A,FALSE,"MATERIAL VAR"}</definedName>
    <definedName name="sdaw" localSheetId="14" hidden="1">{#N/A,#N/A,FALSE,"VARIATIONS";#N/A,#N/A,FALSE,"BUDGET";#N/A,#N/A,FALSE,"CIVIL QNTY VAR";#N/A,#N/A,FALSE,"SUMMARY";#N/A,#N/A,FALSE,"MATERIAL VAR"}</definedName>
    <definedName name="sdaw" localSheetId="21" hidden="1">{#N/A,#N/A,FALSE,"VARIATIONS";#N/A,#N/A,FALSE,"BUDGET";#N/A,#N/A,FALSE,"CIVIL QNTY VAR";#N/A,#N/A,FALSE,"SUMMARY";#N/A,#N/A,FALSE,"MATERIAL VAR"}</definedName>
    <definedName name="sdaw" localSheetId="22" hidden="1">{#N/A,#N/A,FALSE,"VARIATIONS";#N/A,#N/A,FALSE,"BUDGET";#N/A,#N/A,FALSE,"CIVIL QNTY VAR";#N/A,#N/A,FALSE,"SUMMARY";#N/A,#N/A,FALSE,"MATERIAL VAR"}</definedName>
    <definedName name="sdaw" localSheetId="3" hidden="1">{#N/A,#N/A,FALSE,"VARIATIONS";#N/A,#N/A,FALSE,"BUDGET";#N/A,#N/A,FALSE,"CIVIL QNTY VAR";#N/A,#N/A,FALSE,"SUMMARY";#N/A,#N/A,FALSE,"MATERIAL VAR"}</definedName>
    <definedName name="sdaw" localSheetId="12" hidden="1">{#N/A,#N/A,FALSE,"VARIATIONS";#N/A,#N/A,FALSE,"BUDGET";#N/A,#N/A,FALSE,"CIVIL QNTY VAR";#N/A,#N/A,FALSE,"SUMMARY";#N/A,#N/A,FALSE,"MATERIAL VAR"}</definedName>
    <definedName name="sdaw" localSheetId="9" hidden="1">{#N/A,#N/A,FALSE,"VARIATIONS";#N/A,#N/A,FALSE,"BUDGET";#N/A,#N/A,FALSE,"CIVIL QNTY VAR";#N/A,#N/A,FALSE,"SUMMARY";#N/A,#N/A,FALSE,"MATERIAL VAR"}</definedName>
    <definedName name="sdaw" localSheetId="6" hidden="1">{#N/A,#N/A,FALSE,"VARIATIONS";#N/A,#N/A,FALSE,"BUDGET";#N/A,#N/A,FALSE,"CIVIL QNTY VAR";#N/A,#N/A,FALSE,"SUMMARY";#N/A,#N/A,FALSE,"MATERIAL VAR"}</definedName>
    <definedName name="sdaw" localSheetId="23" hidden="1">{#N/A,#N/A,FALSE,"VARIATIONS";#N/A,#N/A,FALSE,"BUDGET";#N/A,#N/A,FALSE,"CIVIL QNTY VAR";#N/A,#N/A,FALSE,"SUMMARY";#N/A,#N/A,FALSE,"MATERIAL VAR"}</definedName>
    <definedName name="sdaw" localSheetId="24" hidden="1">{#N/A,#N/A,FALSE,"VARIATIONS";#N/A,#N/A,FALSE,"BUDGET";#N/A,#N/A,FALSE,"CIVIL QNTY VAR";#N/A,#N/A,FALSE,"SUMMARY";#N/A,#N/A,FALSE,"MATERIAL VAR"}</definedName>
    <definedName name="sdaw" hidden="1">{#N/A,#N/A,FALSE,"VARIATIONS";#N/A,#N/A,FALSE,"BUDGET";#N/A,#N/A,FALSE,"CIVIL QNTY VAR";#N/A,#N/A,FALSE,"SUMMARY";#N/A,#N/A,FALSE,"MATERIAL VAR"}</definedName>
    <definedName name="sdfsdf" localSheetId="4" hidden="1">#REF!</definedName>
    <definedName name="sdfsdf" localSheetId="7" hidden="1">#REF!</definedName>
    <definedName name="sdfsdf" localSheetId="10" hidden="1">#REF!</definedName>
    <definedName name="sdfsdf" localSheetId="13" hidden="1">#REF!</definedName>
    <definedName name="sdfsdf" localSheetId="19" hidden="1">#REF!</definedName>
    <definedName name="sdfsdf" localSheetId="5" hidden="1">#REF!</definedName>
    <definedName name="sdfsdf" localSheetId="11" hidden="1">#REF!</definedName>
    <definedName name="sdfsdf" localSheetId="8" hidden="1">#REF!</definedName>
    <definedName name="sdfsdf" localSheetId="14" hidden="1">#REF!</definedName>
    <definedName name="sdfsdf" localSheetId="20" hidden="1">#REF!</definedName>
    <definedName name="sdfsdf" localSheetId="21" hidden="1">#REF!</definedName>
    <definedName name="sdfsdf" localSheetId="22" hidden="1">#REF!</definedName>
    <definedName name="sdfsdf" localSheetId="3" hidden="1">#REF!</definedName>
    <definedName name="sdfsdf" localSheetId="12" hidden="1">#REF!</definedName>
    <definedName name="sdfsdf" localSheetId="18" hidden="1">#REF!</definedName>
    <definedName name="sdfsdf" localSheetId="9" hidden="1">#REF!</definedName>
    <definedName name="sdfsdf" localSheetId="6" hidden="1">#REF!</definedName>
    <definedName name="sdfsdf" localSheetId="23" hidden="1">#REF!</definedName>
    <definedName name="sdfsdf" localSheetId="24" hidden="1">#REF!</definedName>
    <definedName name="sdfsdf" hidden="1">#REF!</definedName>
    <definedName name="sdgdg" localSheetId="4" hidden="1">#REF!</definedName>
    <definedName name="sdgdg" localSheetId="7" hidden="1">#REF!</definedName>
    <definedName name="sdgdg" localSheetId="10" hidden="1">#REF!</definedName>
    <definedName name="sdgdg" localSheetId="19" hidden="1">#REF!</definedName>
    <definedName name="sdgdg" localSheetId="5" hidden="1">#REF!</definedName>
    <definedName name="sdgdg" localSheetId="11" hidden="1">#REF!</definedName>
    <definedName name="sdgdg" localSheetId="8" hidden="1">#REF!</definedName>
    <definedName name="sdgdg" localSheetId="20" hidden="1">#REF!</definedName>
    <definedName name="sdgdg" localSheetId="21" hidden="1">#REF!</definedName>
    <definedName name="sdgdg" localSheetId="22" hidden="1">#REF!</definedName>
    <definedName name="sdgdg" localSheetId="3" hidden="1">#REF!</definedName>
    <definedName name="sdgdg" localSheetId="18" hidden="1">#REF!</definedName>
    <definedName name="sdgdg" localSheetId="9" hidden="1">#REF!</definedName>
    <definedName name="sdgdg" localSheetId="6" hidden="1">#REF!</definedName>
    <definedName name="sdgdg" localSheetId="23" hidden="1">#REF!</definedName>
    <definedName name="sdgdg" localSheetId="24" hidden="1">#REF!</definedName>
    <definedName name="sdgdg" hidden="1">#REF!</definedName>
    <definedName name="Segment_desc" hidden="1">OFFSET([13]TMasterSeg!$A$2,0,0,COUNTA([13]TMasterSeg!$A$1:$A$65536)-1,2)</definedName>
    <definedName name="Segment_ID" hidden="1">OFFSET([13]TMasterSeg!$A$2,0,0,COUNTA([13]TMasterSeg!$A$1:$A$65536)-1,1)</definedName>
    <definedName name="sencount" hidden="1">1</definedName>
    <definedName name="sff" localSheetId="4" hidden="1">#REF!</definedName>
    <definedName name="sff" localSheetId="7" hidden="1">#REF!</definedName>
    <definedName name="sff" localSheetId="10" hidden="1">#REF!</definedName>
    <definedName name="sff" localSheetId="13" hidden="1">#REF!</definedName>
    <definedName name="sff" localSheetId="19" hidden="1">#REF!</definedName>
    <definedName name="sff" localSheetId="5" hidden="1">#REF!</definedName>
    <definedName name="sff" localSheetId="11" hidden="1">#REF!</definedName>
    <definedName name="sff" localSheetId="8" hidden="1">#REF!</definedName>
    <definedName name="sff" localSheetId="14" hidden="1">#REF!</definedName>
    <definedName name="sff" localSheetId="20" hidden="1">#REF!</definedName>
    <definedName name="sff" localSheetId="21" hidden="1">#REF!</definedName>
    <definedName name="sff" localSheetId="22" hidden="1">#REF!</definedName>
    <definedName name="sff" localSheetId="3" hidden="1">#REF!</definedName>
    <definedName name="sff" localSheetId="12" hidden="1">#REF!</definedName>
    <definedName name="sff" localSheetId="18" hidden="1">#REF!</definedName>
    <definedName name="sff" localSheetId="9" hidden="1">#REF!</definedName>
    <definedName name="sff" localSheetId="6" hidden="1">#REF!</definedName>
    <definedName name="sff" localSheetId="23" hidden="1">#REF!</definedName>
    <definedName name="sff" localSheetId="24" hidden="1">#REF!</definedName>
    <definedName name="sff" hidden="1">#REF!</definedName>
    <definedName name="sgggggg" localSheetId="4" hidden="1">#REF!</definedName>
    <definedName name="sgggggg" localSheetId="7" hidden="1">#REF!</definedName>
    <definedName name="sgggggg" localSheetId="10" hidden="1">#REF!</definedName>
    <definedName name="sgggggg" localSheetId="19" hidden="1">#REF!</definedName>
    <definedName name="sgggggg" localSheetId="5" hidden="1">#REF!</definedName>
    <definedName name="sgggggg" localSheetId="11" hidden="1">#REF!</definedName>
    <definedName name="sgggggg" localSheetId="8" hidden="1">#REF!</definedName>
    <definedName name="sgggggg" localSheetId="20" hidden="1">#REF!</definedName>
    <definedName name="sgggggg" localSheetId="21" hidden="1">#REF!</definedName>
    <definedName name="sgggggg" localSheetId="22" hidden="1">#REF!</definedName>
    <definedName name="sgggggg" localSheetId="3" hidden="1">#REF!</definedName>
    <definedName name="sgggggg" localSheetId="18" hidden="1">#REF!</definedName>
    <definedName name="sgggggg" localSheetId="9" hidden="1">#REF!</definedName>
    <definedName name="sgggggg" localSheetId="6" hidden="1">#REF!</definedName>
    <definedName name="sgggggg" localSheetId="23" hidden="1">#REF!</definedName>
    <definedName name="sgggggg" localSheetId="24" hidden="1">#REF!</definedName>
    <definedName name="sgggggg" hidden="1">#REF!</definedName>
    <definedName name="sgrg" localSheetId="4" hidden="1">#REF!</definedName>
    <definedName name="sgrg" localSheetId="7" hidden="1">#REF!</definedName>
    <definedName name="sgrg" localSheetId="10" hidden="1">#REF!</definedName>
    <definedName name="sgrg" localSheetId="19" hidden="1">#REF!</definedName>
    <definedName name="sgrg" localSheetId="5" hidden="1">#REF!</definedName>
    <definedName name="sgrg" localSheetId="11" hidden="1">#REF!</definedName>
    <definedName name="sgrg" localSheetId="8" hidden="1">#REF!</definedName>
    <definedName name="sgrg" localSheetId="20" hidden="1">#REF!</definedName>
    <definedName name="sgrg" localSheetId="21" hidden="1">#REF!</definedName>
    <definedName name="sgrg" localSheetId="22" hidden="1">#REF!</definedName>
    <definedName name="sgrg" localSheetId="3" hidden="1">#REF!</definedName>
    <definedName name="sgrg" localSheetId="18" hidden="1">#REF!</definedName>
    <definedName name="sgrg" localSheetId="9" hidden="1">#REF!</definedName>
    <definedName name="sgrg" localSheetId="6" hidden="1">#REF!</definedName>
    <definedName name="sgrg" localSheetId="23" hidden="1">#REF!</definedName>
    <definedName name="sgrg" localSheetId="24" hidden="1">#REF!</definedName>
    <definedName name="sgrg" hidden="1">#REF!</definedName>
    <definedName name="shape.codes" hidden="1">[16]SCHEDULE!$BC$9:$BS$9</definedName>
    <definedName name="Sheet2" localSheetId="4" hidden="1">{#N/A,#N/A,TRUE,"Front";#N/A,#N/A,TRUE,"Simple Letter";#N/A,#N/A,TRUE,"Inside";#N/A,#N/A,TRUE,"Contents";#N/A,#N/A,TRUE,"Basis";#N/A,#N/A,TRUE,"Inclusions";#N/A,#N/A,TRUE,"Exclusions";#N/A,#N/A,TRUE,"Areas";#N/A,#N/A,TRUE,"Summary";#N/A,#N/A,TRUE,"Detail"}</definedName>
    <definedName name="Sheet2" localSheetId="7" hidden="1">{#N/A,#N/A,TRUE,"Front";#N/A,#N/A,TRUE,"Simple Letter";#N/A,#N/A,TRUE,"Inside";#N/A,#N/A,TRUE,"Contents";#N/A,#N/A,TRUE,"Basis";#N/A,#N/A,TRUE,"Inclusions";#N/A,#N/A,TRUE,"Exclusions";#N/A,#N/A,TRUE,"Areas";#N/A,#N/A,TRUE,"Summary";#N/A,#N/A,TRUE,"Detail"}</definedName>
    <definedName name="Sheet2" localSheetId="10" hidden="1">{#N/A,#N/A,TRUE,"Front";#N/A,#N/A,TRUE,"Simple Letter";#N/A,#N/A,TRUE,"Inside";#N/A,#N/A,TRUE,"Contents";#N/A,#N/A,TRUE,"Basis";#N/A,#N/A,TRUE,"Inclusions";#N/A,#N/A,TRUE,"Exclusions";#N/A,#N/A,TRUE,"Areas";#N/A,#N/A,TRUE,"Summary";#N/A,#N/A,TRUE,"Detail"}</definedName>
    <definedName name="Sheet2" localSheetId="13" hidden="1">{#N/A,#N/A,TRUE,"Front";#N/A,#N/A,TRUE,"Simple Letter";#N/A,#N/A,TRUE,"Inside";#N/A,#N/A,TRUE,"Contents";#N/A,#N/A,TRUE,"Basis";#N/A,#N/A,TRUE,"Inclusions";#N/A,#N/A,TRUE,"Exclusions";#N/A,#N/A,TRUE,"Areas";#N/A,#N/A,TRUE,"Summary";#N/A,#N/A,TRUE,"Detail"}</definedName>
    <definedName name="Sheet2" localSheetId="5" hidden="1">{#N/A,#N/A,TRUE,"Front";#N/A,#N/A,TRUE,"Simple Letter";#N/A,#N/A,TRUE,"Inside";#N/A,#N/A,TRUE,"Contents";#N/A,#N/A,TRUE,"Basis";#N/A,#N/A,TRUE,"Inclusions";#N/A,#N/A,TRUE,"Exclusions";#N/A,#N/A,TRUE,"Areas";#N/A,#N/A,TRUE,"Summary";#N/A,#N/A,TRUE,"Detail"}</definedName>
    <definedName name="Sheet2" localSheetId="11" hidden="1">{#N/A,#N/A,TRUE,"Front";#N/A,#N/A,TRUE,"Simple Letter";#N/A,#N/A,TRUE,"Inside";#N/A,#N/A,TRUE,"Contents";#N/A,#N/A,TRUE,"Basis";#N/A,#N/A,TRUE,"Inclusions";#N/A,#N/A,TRUE,"Exclusions";#N/A,#N/A,TRUE,"Areas";#N/A,#N/A,TRUE,"Summary";#N/A,#N/A,TRUE,"Detail"}</definedName>
    <definedName name="Sheet2" localSheetId="8" hidden="1">{#N/A,#N/A,TRUE,"Front";#N/A,#N/A,TRUE,"Simple Letter";#N/A,#N/A,TRUE,"Inside";#N/A,#N/A,TRUE,"Contents";#N/A,#N/A,TRUE,"Basis";#N/A,#N/A,TRUE,"Inclusions";#N/A,#N/A,TRUE,"Exclusions";#N/A,#N/A,TRUE,"Areas";#N/A,#N/A,TRUE,"Summary";#N/A,#N/A,TRUE,"Detail"}</definedName>
    <definedName name="Sheet2" localSheetId="14" hidden="1">{#N/A,#N/A,TRUE,"Front";#N/A,#N/A,TRUE,"Simple Letter";#N/A,#N/A,TRUE,"Inside";#N/A,#N/A,TRUE,"Contents";#N/A,#N/A,TRUE,"Basis";#N/A,#N/A,TRUE,"Inclusions";#N/A,#N/A,TRUE,"Exclusions";#N/A,#N/A,TRUE,"Areas";#N/A,#N/A,TRUE,"Summary";#N/A,#N/A,TRUE,"Detail"}</definedName>
    <definedName name="Sheet2" localSheetId="21" hidden="1">{#N/A,#N/A,TRUE,"Front";#N/A,#N/A,TRUE,"Simple Letter";#N/A,#N/A,TRUE,"Inside";#N/A,#N/A,TRUE,"Contents";#N/A,#N/A,TRUE,"Basis";#N/A,#N/A,TRUE,"Inclusions";#N/A,#N/A,TRUE,"Exclusions";#N/A,#N/A,TRUE,"Areas";#N/A,#N/A,TRUE,"Summary";#N/A,#N/A,TRUE,"Detail"}</definedName>
    <definedName name="Sheet2" localSheetId="22" hidden="1">{#N/A,#N/A,TRUE,"Front";#N/A,#N/A,TRUE,"Simple Letter";#N/A,#N/A,TRUE,"Inside";#N/A,#N/A,TRUE,"Contents";#N/A,#N/A,TRUE,"Basis";#N/A,#N/A,TRUE,"Inclusions";#N/A,#N/A,TRUE,"Exclusions";#N/A,#N/A,TRUE,"Areas";#N/A,#N/A,TRUE,"Summary";#N/A,#N/A,TRUE,"Detail"}</definedName>
    <definedName name="Sheet2" localSheetId="3" hidden="1">{#N/A,#N/A,TRUE,"Front";#N/A,#N/A,TRUE,"Simple Letter";#N/A,#N/A,TRUE,"Inside";#N/A,#N/A,TRUE,"Contents";#N/A,#N/A,TRUE,"Basis";#N/A,#N/A,TRUE,"Inclusions";#N/A,#N/A,TRUE,"Exclusions";#N/A,#N/A,TRUE,"Areas";#N/A,#N/A,TRUE,"Summary";#N/A,#N/A,TRUE,"Detail"}</definedName>
    <definedName name="Sheet2" localSheetId="12" hidden="1">{#N/A,#N/A,TRUE,"Front";#N/A,#N/A,TRUE,"Simple Letter";#N/A,#N/A,TRUE,"Inside";#N/A,#N/A,TRUE,"Contents";#N/A,#N/A,TRUE,"Basis";#N/A,#N/A,TRUE,"Inclusions";#N/A,#N/A,TRUE,"Exclusions";#N/A,#N/A,TRUE,"Areas";#N/A,#N/A,TRUE,"Summary";#N/A,#N/A,TRUE,"Detail"}</definedName>
    <definedName name="Sheet2" localSheetId="9" hidden="1">{#N/A,#N/A,TRUE,"Front";#N/A,#N/A,TRUE,"Simple Letter";#N/A,#N/A,TRUE,"Inside";#N/A,#N/A,TRUE,"Contents";#N/A,#N/A,TRUE,"Basis";#N/A,#N/A,TRUE,"Inclusions";#N/A,#N/A,TRUE,"Exclusions";#N/A,#N/A,TRUE,"Areas";#N/A,#N/A,TRUE,"Summary";#N/A,#N/A,TRUE,"Detail"}</definedName>
    <definedName name="Sheet2" localSheetId="6" hidden="1">{#N/A,#N/A,TRUE,"Front";#N/A,#N/A,TRUE,"Simple Letter";#N/A,#N/A,TRUE,"Inside";#N/A,#N/A,TRUE,"Contents";#N/A,#N/A,TRUE,"Basis";#N/A,#N/A,TRUE,"Inclusions";#N/A,#N/A,TRUE,"Exclusions";#N/A,#N/A,TRUE,"Areas";#N/A,#N/A,TRUE,"Summary";#N/A,#N/A,TRUE,"Detail"}</definedName>
    <definedName name="Sheet2" localSheetId="23" hidden="1">{#N/A,#N/A,TRUE,"Front";#N/A,#N/A,TRUE,"Simple Letter";#N/A,#N/A,TRUE,"Inside";#N/A,#N/A,TRUE,"Contents";#N/A,#N/A,TRUE,"Basis";#N/A,#N/A,TRUE,"Inclusions";#N/A,#N/A,TRUE,"Exclusions";#N/A,#N/A,TRUE,"Areas";#N/A,#N/A,TRUE,"Summary";#N/A,#N/A,TRUE,"Detail"}</definedName>
    <definedName name="Sheet2" localSheetId="24" hidden="1">{#N/A,#N/A,TRUE,"Front";#N/A,#N/A,TRUE,"Simple Letter";#N/A,#N/A,TRUE,"Inside";#N/A,#N/A,TRUE,"Contents";#N/A,#N/A,TRUE,"Basis";#N/A,#N/A,TRUE,"Inclusions";#N/A,#N/A,TRUE,"Exclusions";#N/A,#N/A,TRUE,"Areas";#N/A,#N/A,TRUE,"Summary";#N/A,#N/A,TRUE,"Detail"}</definedName>
    <definedName name="Sheet2" hidden="1">{#N/A,#N/A,TRUE,"Front";#N/A,#N/A,TRUE,"Simple Letter";#N/A,#N/A,TRUE,"Inside";#N/A,#N/A,TRUE,"Contents";#N/A,#N/A,TRUE,"Basis";#N/A,#N/A,TRUE,"Inclusions";#N/A,#N/A,TRUE,"Exclusions";#N/A,#N/A,TRUE,"Areas";#N/A,#N/A,TRUE,"Summary";#N/A,#N/A,TRUE,"Detail"}</definedName>
    <definedName name="Sheet4" localSheetId="4" hidden="1">{#N/A,#N/A,FALSE,"BS"}</definedName>
    <definedName name="Sheet4" localSheetId="7" hidden="1">{#N/A,#N/A,FALSE,"BS"}</definedName>
    <definedName name="Sheet4" localSheetId="10" hidden="1">{#N/A,#N/A,FALSE,"BS"}</definedName>
    <definedName name="Sheet4" localSheetId="13" hidden="1">{#N/A,#N/A,FALSE,"BS"}</definedName>
    <definedName name="Sheet4" localSheetId="5" hidden="1">{#N/A,#N/A,FALSE,"BS"}</definedName>
    <definedName name="Sheet4" localSheetId="11" hidden="1">{#N/A,#N/A,FALSE,"BS"}</definedName>
    <definedName name="Sheet4" localSheetId="8" hidden="1">{#N/A,#N/A,FALSE,"BS"}</definedName>
    <definedName name="Sheet4" localSheetId="14" hidden="1">{#N/A,#N/A,FALSE,"BS"}</definedName>
    <definedName name="Sheet4" localSheetId="21" hidden="1">{#N/A,#N/A,FALSE,"BS"}</definedName>
    <definedName name="Sheet4" localSheetId="22" hidden="1">{#N/A,#N/A,FALSE,"BS"}</definedName>
    <definedName name="Sheet4" localSheetId="3" hidden="1">{#N/A,#N/A,FALSE,"BS"}</definedName>
    <definedName name="Sheet4" localSheetId="12" hidden="1">{#N/A,#N/A,FALSE,"BS"}</definedName>
    <definedName name="Sheet4" localSheetId="9" hidden="1">{#N/A,#N/A,FALSE,"BS"}</definedName>
    <definedName name="Sheet4" localSheetId="6" hidden="1">{#N/A,#N/A,FALSE,"BS"}</definedName>
    <definedName name="Sheet4" localSheetId="23" hidden="1">{#N/A,#N/A,FALSE,"BS"}</definedName>
    <definedName name="Sheet4" localSheetId="24" hidden="1">{#N/A,#N/A,FALSE,"BS"}</definedName>
    <definedName name="Sheet4" hidden="1">{#N/A,#N/A,FALSE,"BS"}</definedName>
    <definedName name="site.ref" hidden="1">[16]Database!$B$6:$B$26</definedName>
    <definedName name="ska" localSheetId="4" hidden="1">{#N/A,#N/A,TRUE,"Front";#N/A,#N/A,TRUE,"Simple Letter";#N/A,#N/A,TRUE,"Inside";#N/A,#N/A,TRUE,"Contents";#N/A,#N/A,TRUE,"Basis";#N/A,#N/A,TRUE,"Inclusions";#N/A,#N/A,TRUE,"Exclusions";#N/A,#N/A,TRUE,"Areas";#N/A,#N/A,TRUE,"Summary";#N/A,#N/A,TRUE,"Detail"}</definedName>
    <definedName name="ska" localSheetId="7" hidden="1">{#N/A,#N/A,TRUE,"Front";#N/A,#N/A,TRUE,"Simple Letter";#N/A,#N/A,TRUE,"Inside";#N/A,#N/A,TRUE,"Contents";#N/A,#N/A,TRUE,"Basis";#N/A,#N/A,TRUE,"Inclusions";#N/A,#N/A,TRUE,"Exclusions";#N/A,#N/A,TRUE,"Areas";#N/A,#N/A,TRUE,"Summary";#N/A,#N/A,TRUE,"Detail"}</definedName>
    <definedName name="ska" localSheetId="10" hidden="1">{#N/A,#N/A,TRUE,"Front";#N/A,#N/A,TRUE,"Simple Letter";#N/A,#N/A,TRUE,"Inside";#N/A,#N/A,TRUE,"Contents";#N/A,#N/A,TRUE,"Basis";#N/A,#N/A,TRUE,"Inclusions";#N/A,#N/A,TRUE,"Exclusions";#N/A,#N/A,TRUE,"Areas";#N/A,#N/A,TRUE,"Summary";#N/A,#N/A,TRUE,"Detail"}</definedName>
    <definedName name="ska" localSheetId="13" hidden="1">{#N/A,#N/A,TRUE,"Front";#N/A,#N/A,TRUE,"Simple Letter";#N/A,#N/A,TRUE,"Inside";#N/A,#N/A,TRUE,"Contents";#N/A,#N/A,TRUE,"Basis";#N/A,#N/A,TRUE,"Inclusions";#N/A,#N/A,TRUE,"Exclusions";#N/A,#N/A,TRUE,"Areas";#N/A,#N/A,TRUE,"Summary";#N/A,#N/A,TRUE,"Detail"}</definedName>
    <definedName name="ska" localSheetId="5" hidden="1">{#N/A,#N/A,TRUE,"Front";#N/A,#N/A,TRUE,"Simple Letter";#N/A,#N/A,TRUE,"Inside";#N/A,#N/A,TRUE,"Contents";#N/A,#N/A,TRUE,"Basis";#N/A,#N/A,TRUE,"Inclusions";#N/A,#N/A,TRUE,"Exclusions";#N/A,#N/A,TRUE,"Areas";#N/A,#N/A,TRUE,"Summary";#N/A,#N/A,TRUE,"Detail"}</definedName>
    <definedName name="ska" localSheetId="11" hidden="1">{#N/A,#N/A,TRUE,"Front";#N/A,#N/A,TRUE,"Simple Letter";#N/A,#N/A,TRUE,"Inside";#N/A,#N/A,TRUE,"Contents";#N/A,#N/A,TRUE,"Basis";#N/A,#N/A,TRUE,"Inclusions";#N/A,#N/A,TRUE,"Exclusions";#N/A,#N/A,TRUE,"Areas";#N/A,#N/A,TRUE,"Summary";#N/A,#N/A,TRUE,"Detail"}</definedName>
    <definedName name="ska" localSheetId="8" hidden="1">{#N/A,#N/A,TRUE,"Front";#N/A,#N/A,TRUE,"Simple Letter";#N/A,#N/A,TRUE,"Inside";#N/A,#N/A,TRUE,"Contents";#N/A,#N/A,TRUE,"Basis";#N/A,#N/A,TRUE,"Inclusions";#N/A,#N/A,TRUE,"Exclusions";#N/A,#N/A,TRUE,"Areas";#N/A,#N/A,TRUE,"Summary";#N/A,#N/A,TRUE,"Detail"}</definedName>
    <definedName name="ska" localSheetId="14" hidden="1">{#N/A,#N/A,TRUE,"Front";#N/A,#N/A,TRUE,"Simple Letter";#N/A,#N/A,TRUE,"Inside";#N/A,#N/A,TRUE,"Contents";#N/A,#N/A,TRUE,"Basis";#N/A,#N/A,TRUE,"Inclusions";#N/A,#N/A,TRUE,"Exclusions";#N/A,#N/A,TRUE,"Areas";#N/A,#N/A,TRUE,"Summary";#N/A,#N/A,TRUE,"Detail"}</definedName>
    <definedName name="ska" localSheetId="21" hidden="1">{#N/A,#N/A,TRUE,"Front";#N/A,#N/A,TRUE,"Simple Letter";#N/A,#N/A,TRUE,"Inside";#N/A,#N/A,TRUE,"Contents";#N/A,#N/A,TRUE,"Basis";#N/A,#N/A,TRUE,"Inclusions";#N/A,#N/A,TRUE,"Exclusions";#N/A,#N/A,TRUE,"Areas";#N/A,#N/A,TRUE,"Summary";#N/A,#N/A,TRUE,"Detail"}</definedName>
    <definedName name="ska" localSheetId="22" hidden="1">{#N/A,#N/A,TRUE,"Front";#N/A,#N/A,TRUE,"Simple Letter";#N/A,#N/A,TRUE,"Inside";#N/A,#N/A,TRUE,"Contents";#N/A,#N/A,TRUE,"Basis";#N/A,#N/A,TRUE,"Inclusions";#N/A,#N/A,TRUE,"Exclusions";#N/A,#N/A,TRUE,"Areas";#N/A,#N/A,TRUE,"Summary";#N/A,#N/A,TRUE,"Detail"}</definedName>
    <definedName name="ska" localSheetId="3" hidden="1">{#N/A,#N/A,TRUE,"Front";#N/A,#N/A,TRUE,"Simple Letter";#N/A,#N/A,TRUE,"Inside";#N/A,#N/A,TRUE,"Contents";#N/A,#N/A,TRUE,"Basis";#N/A,#N/A,TRUE,"Inclusions";#N/A,#N/A,TRUE,"Exclusions";#N/A,#N/A,TRUE,"Areas";#N/A,#N/A,TRUE,"Summary";#N/A,#N/A,TRUE,"Detail"}</definedName>
    <definedName name="ska" localSheetId="12" hidden="1">{#N/A,#N/A,TRUE,"Front";#N/A,#N/A,TRUE,"Simple Letter";#N/A,#N/A,TRUE,"Inside";#N/A,#N/A,TRUE,"Contents";#N/A,#N/A,TRUE,"Basis";#N/A,#N/A,TRUE,"Inclusions";#N/A,#N/A,TRUE,"Exclusions";#N/A,#N/A,TRUE,"Areas";#N/A,#N/A,TRUE,"Summary";#N/A,#N/A,TRUE,"Detail"}</definedName>
    <definedName name="ska" localSheetId="9" hidden="1">{#N/A,#N/A,TRUE,"Front";#N/A,#N/A,TRUE,"Simple Letter";#N/A,#N/A,TRUE,"Inside";#N/A,#N/A,TRUE,"Contents";#N/A,#N/A,TRUE,"Basis";#N/A,#N/A,TRUE,"Inclusions";#N/A,#N/A,TRUE,"Exclusions";#N/A,#N/A,TRUE,"Areas";#N/A,#N/A,TRUE,"Summary";#N/A,#N/A,TRUE,"Detail"}</definedName>
    <definedName name="ska" localSheetId="6" hidden="1">{#N/A,#N/A,TRUE,"Front";#N/A,#N/A,TRUE,"Simple Letter";#N/A,#N/A,TRUE,"Inside";#N/A,#N/A,TRUE,"Contents";#N/A,#N/A,TRUE,"Basis";#N/A,#N/A,TRUE,"Inclusions";#N/A,#N/A,TRUE,"Exclusions";#N/A,#N/A,TRUE,"Areas";#N/A,#N/A,TRUE,"Summary";#N/A,#N/A,TRUE,"Detail"}</definedName>
    <definedName name="ska" localSheetId="23" hidden="1">{#N/A,#N/A,TRUE,"Front";#N/A,#N/A,TRUE,"Simple Letter";#N/A,#N/A,TRUE,"Inside";#N/A,#N/A,TRUE,"Contents";#N/A,#N/A,TRUE,"Basis";#N/A,#N/A,TRUE,"Inclusions";#N/A,#N/A,TRUE,"Exclusions";#N/A,#N/A,TRUE,"Areas";#N/A,#N/A,TRUE,"Summary";#N/A,#N/A,TRUE,"Detail"}</definedName>
    <definedName name="ska" localSheetId="24" hidden="1">{#N/A,#N/A,TRUE,"Front";#N/A,#N/A,TRUE,"Simple Letter";#N/A,#N/A,TRUE,"Inside";#N/A,#N/A,TRUE,"Contents";#N/A,#N/A,TRUE,"Basis";#N/A,#N/A,TRUE,"Inclusions";#N/A,#N/A,TRUE,"Exclusions";#N/A,#N/A,TRUE,"Areas";#N/A,#N/A,TRUE,"Summary";#N/A,#N/A,TRUE,"Detail"}</definedName>
    <definedName name="ska" hidden="1">{#N/A,#N/A,TRUE,"Front";#N/A,#N/A,TRUE,"Simple Letter";#N/A,#N/A,TRUE,"Inside";#N/A,#N/A,TRUE,"Contents";#N/A,#N/A,TRUE,"Basis";#N/A,#N/A,TRUE,"Inclusions";#N/A,#N/A,TRUE,"Exclusions";#N/A,#N/A,TRUE,"Areas";#N/A,#N/A,TRUE,"Summary";#N/A,#N/A,TRUE,"Detail"}</definedName>
    <definedName name="SKPK" localSheetId="4" hidden="1">[15]BHANDUP!#REF!</definedName>
    <definedName name="SKPK" localSheetId="7" hidden="1">[15]BHANDUP!#REF!</definedName>
    <definedName name="SKPK" localSheetId="10" hidden="1">[15]BHANDUP!#REF!</definedName>
    <definedName name="SKPK" localSheetId="19" hidden="1">[15]BHANDUP!#REF!</definedName>
    <definedName name="SKPK" localSheetId="5" hidden="1">[15]BHANDUP!#REF!</definedName>
    <definedName name="SKPK" localSheetId="11" hidden="1">[15]BHANDUP!#REF!</definedName>
    <definedName name="SKPK" localSheetId="8" hidden="1">[15]BHANDUP!#REF!</definedName>
    <definedName name="SKPK" localSheetId="20" hidden="1">[15]BHANDUP!#REF!</definedName>
    <definedName name="SKPK" localSheetId="21" hidden="1">[15]BHANDUP!#REF!</definedName>
    <definedName name="SKPK" localSheetId="22" hidden="1">[15]BHANDUP!#REF!</definedName>
    <definedName name="SKPK" localSheetId="3" hidden="1">[15]BHANDUP!#REF!</definedName>
    <definedName name="SKPK" localSheetId="18" hidden="1">[15]BHANDUP!#REF!</definedName>
    <definedName name="SKPK" localSheetId="9" hidden="1">[15]BHANDUP!#REF!</definedName>
    <definedName name="SKPK" localSheetId="6" hidden="1">[15]BHANDUP!#REF!</definedName>
    <definedName name="SKPK" localSheetId="23" hidden="1">[15]BHANDUP!#REF!</definedName>
    <definedName name="SKPK" localSheetId="24" hidden="1">[15]BHANDUP!#REF!</definedName>
    <definedName name="SKPK" hidden="1">[15]BHANDUP!#REF!</definedName>
    <definedName name="SKPK10" localSheetId="4" hidden="1">[15]BHANDUP!#REF!</definedName>
    <definedName name="SKPK10" localSheetId="7" hidden="1">[15]BHANDUP!#REF!</definedName>
    <definedName name="SKPK10" localSheetId="10" hidden="1">[15]BHANDUP!#REF!</definedName>
    <definedName name="SKPK10" localSheetId="19" hidden="1">[15]BHANDUP!#REF!</definedName>
    <definedName name="SKPK10" localSheetId="5" hidden="1">[15]BHANDUP!#REF!</definedName>
    <definedName name="SKPK10" localSheetId="11" hidden="1">[15]BHANDUP!#REF!</definedName>
    <definedName name="SKPK10" localSheetId="8" hidden="1">[15]BHANDUP!#REF!</definedName>
    <definedName name="SKPK10" localSheetId="20" hidden="1">[15]BHANDUP!#REF!</definedName>
    <definedName name="SKPK10" localSheetId="21" hidden="1">[15]BHANDUP!#REF!</definedName>
    <definedName name="SKPK10" localSheetId="22" hidden="1">[15]BHANDUP!#REF!</definedName>
    <definedName name="SKPK10" localSheetId="3" hidden="1">[15]BHANDUP!#REF!</definedName>
    <definedName name="SKPK10" localSheetId="18" hidden="1">[15]BHANDUP!#REF!</definedName>
    <definedName name="SKPK10" localSheetId="9" hidden="1">[15]BHANDUP!#REF!</definedName>
    <definedName name="SKPK10" localSheetId="6" hidden="1">[15]BHANDUP!#REF!</definedName>
    <definedName name="SKPK10" localSheetId="23" hidden="1">[15]BHANDUP!#REF!</definedName>
    <definedName name="SKPK10" localSheetId="24" hidden="1">[15]BHANDUP!#REF!</definedName>
    <definedName name="SKPK10" hidden="1">[15]BHANDUP!#REF!</definedName>
    <definedName name="SKPK11" localSheetId="4" hidden="1">[15]BHANDUP!#REF!</definedName>
    <definedName name="SKPK11" localSheetId="7" hidden="1">[15]BHANDUP!#REF!</definedName>
    <definedName name="SKPK11" localSheetId="10" hidden="1">[15]BHANDUP!#REF!</definedName>
    <definedName name="SKPK11" localSheetId="19" hidden="1">[15]BHANDUP!#REF!</definedName>
    <definedName name="SKPK11" localSheetId="5" hidden="1">[15]BHANDUP!#REF!</definedName>
    <definedName name="SKPK11" localSheetId="11" hidden="1">[15]BHANDUP!#REF!</definedName>
    <definedName name="SKPK11" localSheetId="8" hidden="1">[15]BHANDUP!#REF!</definedName>
    <definedName name="SKPK11" localSheetId="20" hidden="1">[15]BHANDUP!#REF!</definedName>
    <definedName name="SKPK11" localSheetId="21" hidden="1">[15]BHANDUP!#REF!</definedName>
    <definedName name="SKPK11" localSheetId="22" hidden="1">[15]BHANDUP!#REF!</definedName>
    <definedName name="SKPK11" localSheetId="3" hidden="1">[15]BHANDUP!#REF!</definedName>
    <definedName name="SKPK11" localSheetId="18" hidden="1">[15]BHANDUP!#REF!</definedName>
    <definedName name="SKPK11" localSheetId="9" hidden="1">[15]BHANDUP!#REF!</definedName>
    <definedName name="SKPK11" localSheetId="6" hidden="1">[15]BHANDUP!#REF!</definedName>
    <definedName name="SKPK11" localSheetId="23" hidden="1">[15]BHANDUP!#REF!</definedName>
    <definedName name="SKPK11" localSheetId="24" hidden="1">[15]BHANDUP!#REF!</definedName>
    <definedName name="SKPK11" hidden="1">[15]BHANDUP!#REF!</definedName>
    <definedName name="skpk12" localSheetId="4" hidden="1">[15]BHANDUP!#REF!</definedName>
    <definedName name="skpk12" localSheetId="7" hidden="1">[15]BHANDUP!#REF!</definedName>
    <definedName name="skpk12" localSheetId="10" hidden="1">[15]BHANDUP!#REF!</definedName>
    <definedName name="skpk12" localSheetId="19" hidden="1">[15]BHANDUP!#REF!</definedName>
    <definedName name="skpk12" localSheetId="5" hidden="1">[15]BHANDUP!#REF!</definedName>
    <definedName name="skpk12" localSheetId="11" hidden="1">[15]BHANDUP!#REF!</definedName>
    <definedName name="skpk12" localSheetId="8" hidden="1">[15]BHANDUP!#REF!</definedName>
    <definedName name="skpk12" localSheetId="20" hidden="1">[15]BHANDUP!#REF!</definedName>
    <definedName name="skpk12" localSheetId="21" hidden="1">[15]BHANDUP!#REF!</definedName>
    <definedName name="skpk12" localSheetId="22" hidden="1">[15]BHANDUP!#REF!</definedName>
    <definedName name="skpk12" localSheetId="3" hidden="1">[15]BHANDUP!#REF!</definedName>
    <definedName name="skpk12" localSheetId="18" hidden="1">[15]BHANDUP!#REF!</definedName>
    <definedName name="skpk12" localSheetId="9" hidden="1">[15]BHANDUP!#REF!</definedName>
    <definedName name="skpk12" localSheetId="6" hidden="1">[15]BHANDUP!#REF!</definedName>
    <definedName name="skpk12" localSheetId="23" hidden="1">[15]BHANDUP!#REF!</definedName>
    <definedName name="skpk12" localSheetId="24" hidden="1">[15]BHANDUP!#REF!</definedName>
    <definedName name="skpk12" hidden="1">[15]BHANDUP!#REF!</definedName>
    <definedName name="SKPK13" localSheetId="4" hidden="1">[15]BHANDUP!#REF!</definedName>
    <definedName name="SKPK13" localSheetId="7" hidden="1">[15]BHANDUP!#REF!</definedName>
    <definedName name="SKPK13" localSheetId="10" hidden="1">[15]BHANDUP!#REF!</definedName>
    <definedName name="SKPK13" localSheetId="19" hidden="1">[15]BHANDUP!#REF!</definedName>
    <definedName name="SKPK13" localSheetId="5" hidden="1">[15]BHANDUP!#REF!</definedName>
    <definedName name="SKPK13" localSheetId="11" hidden="1">[15]BHANDUP!#REF!</definedName>
    <definedName name="SKPK13" localSheetId="8" hidden="1">[15]BHANDUP!#REF!</definedName>
    <definedName name="SKPK13" localSheetId="20" hidden="1">[15]BHANDUP!#REF!</definedName>
    <definedName name="SKPK13" localSheetId="21" hidden="1">[15]BHANDUP!#REF!</definedName>
    <definedName name="SKPK13" localSheetId="22" hidden="1">[15]BHANDUP!#REF!</definedName>
    <definedName name="SKPK13" localSheetId="3" hidden="1">[15]BHANDUP!#REF!</definedName>
    <definedName name="SKPK13" localSheetId="18" hidden="1">[15]BHANDUP!#REF!</definedName>
    <definedName name="SKPK13" localSheetId="9" hidden="1">[15]BHANDUP!#REF!</definedName>
    <definedName name="SKPK13" localSheetId="6" hidden="1">[15]BHANDUP!#REF!</definedName>
    <definedName name="SKPK13" localSheetId="23" hidden="1">[15]BHANDUP!#REF!</definedName>
    <definedName name="SKPK13" localSheetId="24" hidden="1">[15]BHANDUP!#REF!</definedName>
    <definedName name="SKPK13" hidden="1">[15]BHANDUP!#REF!</definedName>
    <definedName name="skpk14" localSheetId="4" hidden="1">[15]BHANDUP!#REF!</definedName>
    <definedName name="skpk14" localSheetId="7" hidden="1">[15]BHANDUP!#REF!</definedName>
    <definedName name="skpk14" localSheetId="10" hidden="1">[15]BHANDUP!#REF!</definedName>
    <definedName name="skpk14" localSheetId="19" hidden="1">[15]BHANDUP!#REF!</definedName>
    <definedName name="skpk14" localSheetId="5" hidden="1">[15]BHANDUP!#REF!</definedName>
    <definedName name="skpk14" localSheetId="11" hidden="1">[15]BHANDUP!#REF!</definedName>
    <definedName name="skpk14" localSheetId="8" hidden="1">[15]BHANDUP!#REF!</definedName>
    <definedName name="skpk14" localSheetId="20" hidden="1">[15]BHANDUP!#REF!</definedName>
    <definedName name="skpk14" localSheetId="21" hidden="1">[15]BHANDUP!#REF!</definedName>
    <definedName name="skpk14" localSheetId="22" hidden="1">[15]BHANDUP!#REF!</definedName>
    <definedName name="skpk14" localSheetId="3" hidden="1">[15]BHANDUP!#REF!</definedName>
    <definedName name="skpk14" localSheetId="18" hidden="1">[15]BHANDUP!#REF!</definedName>
    <definedName name="skpk14" localSheetId="9" hidden="1">[15]BHANDUP!#REF!</definedName>
    <definedName name="skpk14" localSheetId="6" hidden="1">[15]BHANDUP!#REF!</definedName>
    <definedName name="skpk14" localSheetId="23" hidden="1">[15]BHANDUP!#REF!</definedName>
    <definedName name="skpk14" localSheetId="24" hidden="1">[15]BHANDUP!#REF!</definedName>
    <definedName name="skpk14" hidden="1">[15]BHANDUP!#REF!</definedName>
    <definedName name="SKPK16" localSheetId="4" hidden="1">{#N/A,#N/A,FALSE,"VARIATIONS";#N/A,#N/A,FALSE,"BUDGET";#N/A,#N/A,FALSE,"CIVIL QNTY VAR";#N/A,#N/A,FALSE,"SUMMARY";#N/A,#N/A,FALSE,"MATERIAL VAR"}</definedName>
    <definedName name="SKPK16" localSheetId="7" hidden="1">{#N/A,#N/A,FALSE,"VARIATIONS";#N/A,#N/A,FALSE,"BUDGET";#N/A,#N/A,FALSE,"CIVIL QNTY VAR";#N/A,#N/A,FALSE,"SUMMARY";#N/A,#N/A,FALSE,"MATERIAL VAR"}</definedName>
    <definedName name="SKPK16" localSheetId="10" hidden="1">{#N/A,#N/A,FALSE,"VARIATIONS";#N/A,#N/A,FALSE,"BUDGET";#N/A,#N/A,FALSE,"CIVIL QNTY VAR";#N/A,#N/A,FALSE,"SUMMARY";#N/A,#N/A,FALSE,"MATERIAL VAR"}</definedName>
    <definedName name="SKPK16" localSheetId="13" hidden="1">{#N/A,#N/A,FALSE,"VARIATIONS";#N/A,#N/A,FALSE,"BUDGET";#N/A,#N/A,FALSE,"CIVIL QNTY VAR";#N/A,#N/A,FALSE,"SUMMARY";#N/A,#N/A,FALSE,"MATERIAL VAR"}</definedName>
    <definedName name="SKPK16" localSheetId="5" hidden="1">{#N/A,#N/A,FALSE,"VARIATIONS";#N/A,#N/A,FALSE,"BUDGET";#N/A,#N/A,FALSE,"CIVIL QNTY VAR";#N/A,#N/A,FALSE,"SUMMARY";#N/A,#N/A,FALSE,"MATERIAL VAR"}</definedName>
    <definedName name="SKPK16" localSheetId="11" hidden="1">{#N/A,#N/A,FALSE,"VARIATIONS";#N/A,#N/A,FALSE,"BUDGET";#N/A,#N/A,FALSE,"CIVIL QNTY VAR";#N/A,#N/A,FALSE,"SUMMARY";#N/A,#N/A,FALSE,"MATERIAL VAR"}</definedName>
    <definedName name="SKPK16" localSheetId="8" hidden="1">{#N/A,#N/A,FALSE,"VARIATIONS";#N/A,#N/A,FALSE,"BUDGET";#N/A,#N/A,FALSE,"CIVIL QNTY VAR";#N/A,#N/A,FALSE,"SUMMARY";#N/A,#N/A,FALSE,"MATERIAL VAR"}</definedName>
    <definedName name="SKPK16" localSheetId="14" hidden="1">{#N/A,#N/A,FALSE,"VARIATIONS";#N/A,#N/A,FALSE,"BUDGET";#N/A,#N/A,FALSE,"CIVIL QNTY VAR";#N/A,#N/A,FALSE,"SUMMARY";#N/A,#N/A,FALSE,"MATERIAL VAR"}</definedName>
    <definedName name="SKPK16" localSheetId="21" hidden="1">{#N/A,#N/A,FALSE,"VARIATIONS";#N/A,#N/A,FALSE,"BUDGET";#N/A,#N/A,FALSE,"CIVIL QNTY VAR";#N/A,#N/A,FALSE,"SUMMARY";#N/A,#N/A,FALSE,"MATERIAL VAR"}</definedName>
    <definedName name="SKPK16" localSheetId="22" hidden="1">{#N/A,#N/A,FALSE,"VARIATIONS";#N/A,#N/A,FALSE,"BUDGET";#N/A,#N/A,FALSE,"CIVIL QNTY VAR";#N/A,#N/A,FALSE,"SUMMARY";#N/A,#N/A,FALSE,"MATERIAL VAR"}</definedName>
    <definedName name="SKPK16" localSheetId="3" hidden="1">{#N/A,#N/A,FALSE,"VARIATIONS";#N/A,#N/A,FALSE,"BUDGET";#N/A,#N/A,FALSE,"CIVIL QNTY VAR";#N/A,#N/A,FALSE,"SUMMARY";#N/A,#N/A,FALSE,"MATERIAL VAR"}</definedName>
    <definedName name="SKPK16" localSheetId="12" hidden="1">{#N/A,#N/A,FALSE,"VARIATIONS";#N/A,#N/A,FALSE,"BUDGET";#N/A,#N/A,FALSE,"CIVIL QNTY VAR";#N/A,#N/A,FALSE,"SUMMARY";#N/A,#N/A,FALSE,"MATERIAL VAR"}</definedName>
    <definedName name="SKPK16" localSheetId="9" hidden="1">{#N/A,#N/A,FALSE,"VARIATIONS";#N/A,#N/A,FALSE,"BUDGET";#N/A,#N/A,FALSE,"CIVIL QNTY VAR";#N/A,#N/A,FALSE,"SUMMARY";#N/A,#N/A,FALSE,"MATERIAL VAR"}</definedName>
    <definedName name="SKPK16" localSheetId="6" hidden="1">{#N/A,#N/A,FALSE,"VARIATIONS";#N/A,#N/A,FALSE,"BUDGET";#N/A,#N/A,FALSE,"CIVIL QNTY VAR";#N/A,#N/A,FALSE,"SUMMARY";#N/A,#N/A,FALSE,"MATERIAL VAR"}</definedName>
    <definedName name="SKPK16" localSheetId="23" hidden="1">{#N/A,#N/A,FALSE,"VARIATIONS";#N/A,#N/A,FALSE,"BUDGET";#N/A,#N/A,FALSE,"CIVIL QNTY VAR";#N/A,#N/A,FALSE,"SUMMARY";#N/A,#N/A,FALSE,"MATERIAL VAR"}</definedName>
    <definedName name="SKPK16" localSheetId="24" hidden="1">{#N/A,#N/A,FALSE,"VARIATIONS";#N/A,#N/A,FALSE,"BUDGET";#N/A,#N/A,FALSE,"CIVIL QNTY VAR";#N/A,#N/A,FALSE,"SUMMARY";#N/A,#N/A,FALSE,"MATERIAL VAR"}</definedName>
    <definedName name="SKPK16" hidden="1">{#N/A,#N/A,FALSE,"VARIATIONS";#N/A,#N/A,FALSE,"BUDGET";#N/A,#N/A,FALSE,"CIVIL QNTY VAR";#N/A,#N/A,FALSE,"SUMMARY";#N/A,#N/A,FALSE,"MATERIAL VAR"}</definedName>
    <definedName name="SKPK3" localSheetId="4" hidden="1">[15]BHANDUP!#REF!</definedName>
    <definedName name="SKPK3" localSheetId="7" hidden="1">[15]BHANDUP!#REF!</definedName>
    <definedName name="SKPK3" localSheetId="10" hidden="1">[15]BHANDUP!#REF!</definedName>
    <definedName name="SKPK3" localSheetId="19" hidden="1">[15]BHANDUP!#REF!</definedName>
    <definedName name="SKPK3" localSheetId="5" hidden="1">[15]BHANDUP!#REF!</definedName>
    <definedName name="SKPK3" localSheetId="11" hidden="1">[15]BHANDUP!#REF!</definedName>
    <definedName name="SKPK3" localSheetId="8" hidden="1">[15]BHANDUP!#REF!</definedName>
    <definedName name="SKPK3" localSheetId="20" hidden="1">[15]BHANDUP!#REF!</definedName>
    <definedName name="SKPK3" localSheetId="21" hidden="1">[15]BHANDUP!#REF!</definedName>
    <definedName name="SKPK3" localSheetId="22" hidden="1">[15]BHANDUP!#REF!</definedName>
    <definedName name="SKPK3" localSheetId="3" hidden="1">[15]BHANDUP!#REF!</definedName>
    <definedName name="SKPK3" localSheetId="18" hidden="1">[15]BHANDUP!#REF!</definedName>
    <definedName name="SKPK3" localSheetId="9" hidden="1">[15]BHANDUP!#REF!</definedName>
    <definedName name="SKPK3" localSheetId="6" hidden="1">[15]BHANDUP!#REF!</definedName>
    <definedName name="SKPK3" localSheetId="23" hidden="1">[15]BHANDUP!#REF!</definedName>
    <definedName name="SKPK3" localSheetId="24" hidden="1">[15]BHANDUP!#REF!</definedName>
    <definedName name="SKPK3" hidden="1">[15]BHANDUP!#REF!</definedName>
    <definedName name="SKPK4" localSheetId="4" hidden="1">[15]BHANDUP!#REF!</definedName>
    <definedName name="SKPK4" localSheetId="7" hidden="1">[15]BHANDUP!#REF!</definedName>
    <definedName name="SKPK4" localSheetId="10" hidden="1">[15]BHANDUP!#REF!</definedName>
    <definedName name="SKPK4" localSheetId="19" hidden="1">[15]BHANDUP!#REF!</definedName>
    <definedName name="SKPK4" localSheetId="5" hidden="1">[15]BHANDUP!#REF!</definedName>
    <definedName name="SKPK4" localSheetId="11" hidden="1">[15]BHANDUP!#REF!</definedName>
    <definedName name="SKPK4" localSheetId="8" hidden="1">[15]BHANDUP!#REF!</definedName>
    <definedName name="SKPK4" localSheetId="20" hidden="1">[15]BHANDUP!#REF!</definedName>
    <definedName name="SKPK4" localSheetId="21" hidden="1">[15]BHANDUP!#REF!</definedName>
    <definedName name="SKPK4" localSheetId="22" hidden="1">[15]BHANDUP!#REF!</definedName>
    <definedName name="SKPK4" localSheetId="3" hidden="1">[15]BHANDUP!#REF!</definedName>
    <definedName name="SKPK4" localSheetId="18" hidden="1">[15]BHANDUP!#REF!</definedName>
    <definedName name="SKPK4" localSheetId="9" hidden="1">[15]BHANDUP!#REF!</definedName>
    <definedName name="SKPK4" localSheetId="6" hidden="1">[15]BHANDUP!#REF!</definedName>
    <definedName name="SKPK4" localSheetId="23" hidden="1">[15]BHANDUP!#REF!</definedName>
    <definedName name="SKPK4" localSheetId="24" hidden="1">[15]BHANDUP!#REF!</definedName>
    <definedName name="SKPK4" hidden="1">[15]BHANDUP!#REF!</definedName>
    <definedName name="SKPK5" localSheetId="4" hidden="1">[15]BHANDUP!#REF!</definedName>
    <definedName name="SKPK5" localSheetId="7" hidden="1">[15]BHANDUP!#REF!</definedName>
    <definedName name="SKPK5" localSheetId="10" hidden="1">[15]BHANDUP!#REF!</definedName>
    <definedName name="SKPK5" localSheetId="19" hidden="1">[15]BHANDUP!#REF!</definedName>
    <definedName name="SKPK5" localSheetId="5" hidden="1">[15]BHANDUP!#REF!</definedName>
    <definedName name="SKPK5" localSheetId="11" hidden="1">[15]BHANDUP!#REF!</definedName>
    <definedName name="SKPK5" localSheetId="8" hidden="1">[15]BHANDUP!#REF!</definedName>
    <definedName name="SKPK5" localSheetId="20" hidden="1">[15]BHANDUP!#REF!</definedName>
    <definedName name="SKPK5" localSheetId="21" hidden="1">[15]BHANDUP!#REF!</definedName>
    <definedName name="SKPK5" localSheetId="22" hidden="1">[15]BHANDUP!#REF!</definedName>
    <definedName name="SKPK5" localSheetId="3" hidden="1">[15]BHANDUP!#REF!</definedName>
    <definedName name="SKPK5" localSheetId="18" hidden="1">[15]BHANDUP!#REF!</definedName>
    <definedName name="SKPK5" localSheetId="9" hidden="1">[15]BHANDUP!#REF!</definedName>
    <definedName name="SKPK5" localSheetId="6" hidden="1">[15]BHANDUP!#REF!</definedName>
    <definedName name="SKPK5" localSheetId="23" hidden="1">[15]BHANDUP!#REF!</definedName>
    <definedName name="SKPK5" localSheetId="24" hidden="1">[15]BHANDUP!#REF!</definedName>
    <definedName name="SKPK5" hidden="1">[15]BHANDUP!#REF!</definedName>
    <definedName name="SKPK6" localSheetId="4" hidden="1">[15]BHANDUP!#REF!</definedName>
    <definedName name="SKPK6" localSheetId="7" hidden="1">[15]BHANDUP!#REF!</definedName>
    <definedName name="SKPK6" localSheetId="10" hidden="1">[15]BHANDUP!#REF!</definedName>
    <definedName name="SKPK6" localSheetId="19" hidden="1">[15]BHANDUP!#REF!</definedName>
    <definedName name="SKPK6" localSheetId="5" hidden="1">[15]BHANDUP!#REF!</definedName>
    <definedName name="SKPK6" localSheetId="11" hidden="1">[15]BHANDUP!#REF!</definedName>
    <definedName name="SKPK6" localSheetId="8" hidden="1">[15]BHANDUP!#REF!</definedName>
    <definedName name="SKPK6" localSheetId="20" hidden="1">[15]BHANDUP!#REF!</definedName>
    <definedName name="SKPK6" localSheetId="21" hidden="1">[15]BHANDUP!#REF!</definedName>
    <definedName name="SKPK6" localSheetId="22" hidden="1">[15]BHANDUP!#REF!</definedName>
    <definedName name="SKPK6" localSheetId="3" hidden="1">[15]BHANDUP!#REF!</definedName>
    <definedName name="SKPK6" localSheetId="18" hidden="1">[15]BHANDUP!#REF!</definedName>
    <definedName name="SKPK6" localSheetId="9" hidden="1">[15]BHANDUP!#REF!</definedName>
    <definedName name="SKPK6" localSheetId="6" hidden="1">[15]BHANDUP!#REF!</definedName>
    <definedName name="SKPK6" localSheetId="23" hidden="1">[15]BHANDUP!#REF!</definedName>
    <definedName name="SKPK6" localSheetId="24" hidden="1">[15]BHANDUP!#REF!</definedName>
    <definedName name="SKPK6" hidden="1">[15]BHANDUP!#REF!</definedName>
    <definedName name="SKPK7" localSheetId="4" hidden="1">[15]BHANDUP!#REF!</definedName>
    <definedName name="SKPK7" localSheetId="7" hidden="1">[15]BHANDUP!#REF!</definedName>
    <definedName name="SKPK7" localSheetId="10" hidden="1">[15]BHANDUP!#REF!</definedName>
    <definedName name="SKPK7" localSheetId="19" hidden="1">[15]BHANDUP!#REF!</definedName>
    <definedName name="SKPK7" localSheetId="5" hidden="1">[15]BHANDUP!#REF!</definedName>
    <definedName name="SKPK7" localSheetId="11" hidden="1">[15]BHANDUP!#REF!</definedName>
    <definedName name="SKPK7" localSheetId="8" hidden="1">[15]BHANDUP!#REF!</definedName>
    <definedName name="SKPK7" localSheetId="20" hidden="1">[15]BHANDUP!#REF!</definedName>
    <definedName name="SKPK7" localSheetId="21" hidden="1">[15]BHANDUP!#REF!</definedName>
    <definedName name="SKPK7" localSheetId="22" hidden="1">[15]BHANDUP!#REF!</definedName>
    <definedName name="SKPK7" localSheetId="3" hidden="1">[15]BHANDUP!#REF!</definedName>
    <definedName name="SKPK7" localSheetId="18" hidden="1">[15]BHANDUP!#REF!</definedName>
    <definedName name="SKPK7" localSheetId="9" hidden="1">[15]BHANDUP!#REF!</definedName>
    <definedName name="SKPK7" localSheetId="6" hidden="1">[15]BHANDUP!#REF!</definedName>
    <definedName name="SKPK7" localSheetId="23" hidden="1">[15]BHANDUP!#REF!</definedName>
    <definedName name="SKPK7" localSheetId="24" hidden="1">[15]BHANDUP!#REF!</definedName>
    <definedName name="SKPK7" hidden="1">[15]BHANDUP!#REF!</definedName>
    <definedName name="SKPK8" localSheetId="4" hidden="1">[15]BHANDUP!#REF!</definedName>
    <definedName name="SKPK8" localSheetId="7" hidden="1">[15]BHANDUP!#REF!</definedName>
    <definedName name="SKPK8" localSheetId="10" hidden="1">[15]BHANDUP!#REF!</definedName>
    <definedName name="SKPK8" localSheetId="19" hidden="1">[15]BHANDUP!#REF!</definedName>
    <definedName name="SKPK8" localSheetId="5" hidden="1">[15]BHANDUP!#REF!</definedName>
    <definedName name="SKPK8" localSheetId="11" hidden="1">[15]BHANDUP!#REF!</definedName>
    <definedName name="SKPK8" localSheetId="8" hidden="1">[15]BHANDUP!#REF!</definedName>
    <definedName name="SKPK8" localSheetId="20" hidden="1">[15]BHANDUP!#REF!</definedName>
    <definedName name="SKPK8" localSheetId="21" hidden="1">[15]BHANDUP!#REF!</definedName>
    <definedName name="SKPK8" localSheetId="22" hidden="1">[15]BHANDUP!#REF!</definedName>
    <definedName name="SKPK8" localSheetId="3" hidden="1">[15]BHANDUP!#REF!</definedName>
    <definedName name="SKPK8" localSheetId="18" hidden="1">[15]BHANDUP!#REF!</definedName>
    <definedName name="SKPK8" localSheetId="9" hidden="1">[15]BHANDUP!#REF!</definedName>
    <definedName name="SKPK8" localSheetId="6" hidden="1">[15]BHANDUP!#REF!</definedName>
    <definedName name="SKPK8" localSheetId="23" hidden="1">[15]BHANDUP!#REF!</definedName>
    <definedName name="SKPK8" localSheetId="24" hidden="1">[15]BHANDUP!#REF!</definedName>
    <definedName name="SKPK8" hidden="1">[15]BHANDUP!#REF!</definedName>
    <definedName name="SKPK9" localSheetId="4" hidden="1">[15]BHANDUP!#REF!</definedName>
    <definedName name="SKPK9" localSheetId="7" hidden="1">[15]BHANDUP!#REF!</definedName>
    <definedName name="SKPK9" localSheetId="10" hidden="1">[15]BHANDUP!#REF!</definedName>
    <definedName name="SKPK9" localSheetId="19" hidden="1">[15]BHANDUP!#REF!</definedName>
    <definedName name="SKPK9" localSheetId="5" hidden="1">[15]BHANDUP!#REF!</definedName>
    <definedName name="SKPK9" localSheetId="11" hidden="1">[15]BHANDUP!#REF!</definedName>
    <definedName name="SKPK9" localSheetId="8" hidden="1">[15]BHANDUP!#REF!</definedName>
    <definedName name="SKPK9" localSheetId="20" hidden="1">[15]BHANDUP!#REF!</definedName>
    <definedName name="SKPK9" localSheetId="21" hidden="1">[15]BHANDUP!#REF!</definedName>
    <definedName name="SKPK9" localSheetId="22" hidden="1">[15]BHANDUP!#REF!</definedName>
    <definedName name="SKPK9" localSheetId="3" hidden="1">[15]BHANDUP!#REF!</definedName>
    <definedName name="SKPK9" localSheetId="18" hidden="1">[15]BHANDUP!#REF!</definedName>
    <definedName name="SKPK9" localSheetId="9" hidden="1">[15]BHANDUP!#REF!</definedName>
    <definedName name="SKPK9" localSheetId="6" hidden="1">[15]BHANDUP!#REF!</definedName>
    <definedName name="SKPK9" localSheetId="23" hidden="1">[15]BHANDUP!#REF!</definedName>
    <definedName name="SKPK9" localSheetId="24" hidden="1">[15]BHANDUP!#REF!</definedName>
    <definedName name="SKPK9" hidden="1">[15]BHANDUP!#REF!</definedName>
    <definedName name="skq" localSheetId="4" hidden="1">{#N/A,#N/A,TRUE,"Front";#N/A,#N/A,TRUE,"Simple Letter";#N/A,#N/A,TRUE,"Inside";#N/A,#N/A,TRUE,"Contents";#N/A,#N/A,TRUE,"Basis";#N/A,#N/A,TRUE,"Inclusions";#N/A,#N/A,TRUE,"Exclusions";#N/A,#N/A,TRUE,"Areas";#N/A,#N/A,TRUE,"Summary";#N/A,#N/A,TRUE,"Detail"}</definedName>
    <definedName name="skq" localSheetId="7" hidden="1">{#N/A,#N/A,TRUE,"Front";#N/A,#N/A,TRUE,"Simple Letter";#N/A,#N/A,TRUE,"Inside";#N/A,#N/A,TRUE,"Contents";#N/A,#N/A,TRUE,"Basis";#N/A,#N/A,TRUE,"Inclusions";#N/A,#N/A,TRUE,"Exclusions";#N/A,#N/A,TRUE,"Areas";#N/A,#N/A,TRUE,"Summary";#N/A,#N/A,TRUE,"Detail"}</definedName>
    <definedName name="skq" localSheetId="10" hidden="1">{#N/A,#N/A,TRUE,"Front";#N/A,#N/A,TRUE,"Simple Letter";#N/A,#N/A,TRUE,"Inside";#N/A,#N/A,TRUE,"Contents";#N/A,#N/A,TRUE,"Basis";#N/A,#N/A,TRUE,"Inclusions";#N/A,#N/A,TRUE,"Exclusions";#N/A,#N/A,TRUE,"Areas";#N/A,#N/A,TRUE,"Summary";#N/A,#N/A,TRUE,"Detail"}</definedName>
    <definedName name="skq" localSheetId="13" hidden="1">{#N/A,#N/A,TRUE,"Front";#N/A,#N/A,TRUE,"Simple Letter";#N/A,#N/A,TRUE,"Inside";#N/A,#N/A,TRUE,"Contents";#N/A,#N/A,TRUE,"Basis";#N/A,#N/A,TRUE,"Inclusions";#N/A,#N/A,TRUE,"Exclusions";#N/A,#N/A,TRUE,"Areas";#N/A,#N/A,TRUE,"Summary";#N/A,#N/A,TRUE,"Detail"}</definedName>
    <definedName name="skq" localSheetId="5" hidden="1">{#N/A,#N/A,TRUE,"Front";#N/A,#N/A,TRUE,"Simple Letter";#N/A,#N/A,TRUE,"Inside";#N/A,#N/A,TRUE,"Contents";#N/A,#N/A,TRUE,"Basis";#N/A,#N/A,TRUE,"Inclusions";#N/A,#N/A,TRUE,"Exclusions";#N/A,#N/A,TRUE,"Areas";#N/A,#N/A,TRUE,"Summary";#N/A,#N/A,TRUE,"Detail"}</definedName>
    <definedName name="skq" localSheetId="11" hidden="1">{#N/A,#N/A,TRUE,"Front";#N/A,#N/A,TRUE,"Simple Letter";#N/A,#N/A,TRUE,"Inside";#N/A,#N/A,TRUE,"Contents";#N/A,#N/A,TRUE,"Basis";#N/A,#N/A,TRUE,"Inclusions";#N/A,#N/A,TRUE,"Exclusions";#N/A,#N/A,TRUE,"Areas";#N/A,#N/A,TRUE,"Summary";#N/A,#N/A,TRUE,"Detail"}</definedName>
    <definedName name="skq" localSheetId="8" hidden="1">{#N/A,#N/A,TRUE,"Front";#N/A,#N/A,TRUE,"Simple Letter";#N/A,#N/A,TRUE,"Inside";#N/A,#N/A,TRUE,"Contents";#N/A,#N/A,TRUE,"Basis";#N/A,#N/A,TRUE,"Inclusions";#N/A,#N/A,TRUE,"Exclusions";#N/A,#N/A,TRUE,"Areas";#N/A,#N/A,TRUE,"Summary";#N/A,#N/A,TRUE,"Detail"}</definedName>
    <definedName name="skq" localSheetId="14" hidden="1">{#N/A,#N/A,TRUE,"Front";#N/A,#N/A,TRUE,"Simple Letter";#N/A,#N/A,TRUE,"Inside";#N/A,#N/A,TRUE,"Contents";#N/A,#N/A,TRUE,"Basis";#N/A,#N/A,TRUE,"Inclusions";#N/A,#N/A,TRUE,"Exclusions";#N/A,#N/A,TRUE,"Areas";#N/A,#N/A,TRUE,"Summary";#N/A,#N/A,TRUE,"Detail"}</definedName>
    <definedName name="skq" localSheetId="21" hidden="1">{#N/A,#N/A,TRUE,"Front";#N/A,#N/A,TRUE,"Simple Letter";#N/A,#N/A,TRUE,"Inside";#N/A,#N/A,TRUE,"Contents";#N/A,#N/A,TRUE,"Basis";#N/A,#N/A,TRUE,"Inclusions";#N/A,#N/A,TRUE,"Exclusions";#N/A,#N/A,TRUE,"Areas";#N/A,#N/A,TRUE,"Summary";#N/A,#N/A,TRUE,"Detail"}</definedName>
    <definedName name="skq" localSheetId="22" hidden="1">{#N/A,#N/A,TRUE,"Front";#N/A,#N/A,TRUE,"Simple Letter";#N/A,#N/A,TRUE,"Inside";#N/A,#N/A,TRUE,"Contents";#N/A,#N/A,TRUE,"Basis";#N/A,#N/A,TRUE,"Inclusions";#N/A,#N/A,TRUE,"Exclusions";#N/A,#N/A,TRUE,"Areas";#N/A,#N/A,TRUE,"Summary";#N/A,#N/A,TRUE,"Detail"}</definedName>
    <definedName name="skq" localSheetId="3" hidden="1">{#N/A,#N/A,TRUE,"Front";#N/A,#N/A,TRUE,"Simple Letter";#N/A,#N/A,TRUE,"Inside";#N/A,#N/A,TRUE,"Contents";#N/A,#N/A,TRUE,"Basis";#N/A,#N/A,TRUE,"Inclusions";#N/A,#N/A,TRUE,"Exclusions";#N/A,#N/A,TRUE,"Areas";#N/A,#N/A,TRUE,"Summary";#N/A,#N/A,TRUE,"Detail"}</definedName>
    <definedName name="skq" localSheetId="12" hidden="1">{#N/A,#N/A,TRUE,"Front";#N/A,#N/A,TRUE,"Simple Letter";#N/A,#N/A,TRUE,"Inside";#N/A,#N/A,TRUE,"Contents";#N/A,#N/A,TRUE,"Basis";#N/A,#N/A,TRUE,"Inclusions";#N/A,#N/A,TRUE,"Exclusions";#N/A,#N/A,TRUE,"Areas";#N/A,#N/A,TRUE,"Summary";#N/A,#N/A,TRUE,"Detail"}</definedName>
    <definedName name="skq" localSheetId="9" hidden="1">{#N/A,#N/A,TRUE,"Front";#N/A,#N/A,TRUE,"Simple Letter";#N/A,#N/A,TRUE,"Inside";#N/A,#N/A,TRUE,"Contents";#N/A,#N/A,TRUE,"Basis";#N/A,#N/A,TRUE,"Inclusions";#N/A,#N/A,TRUE,"Exclusions";#N/A,#N/A,TRUE,"Areas";#N/A,#N/A,TRUE,"Summary";#N/A,#N/A,TRUE,"Detail"}</definedName>
    <definedName name="skq" localSheetId="6" hidden="1">{#N/A,#N/A,TRUE,"Front";#N/A,#N/A,TRUE,"Simple Letter";#N/A,#N/A,TRUE,"Inside";#N/A,#N/A,TRUE,"Contents";#N/A,#N/A,TRUE,"Basis";#N/A,#N/A,TRUE,"Inclusions";#N/A,#N/A,TRUE,"Exclusions";#N/A,#N/A,TRUE,"Areas";#N/A,#N/A,TRUE,"Summary";#N/A,#N/A,TRUE,"Detail"}</definedName>
    <definedName name="skq" localSheetId="23" hidden="1">{#N/A,#N/A,TRUE,"Front";#N/A,#N/A,TRUE,"Simple Letter";#N/A,#N/A,TRUE,"Inside";#N/A,#N/A,TRUE,"Contents";#N/A,#N/A,TRUE,"Basis";#N/A,#N/A,TRUE,"Inclusions";#N/A,#N/A,TRUE,"Exclusions";#N/A,#N/A,TRUE,"Areas";#N/A,#N/A,TRUE,"Summary";#N/A,#N/A,TRUE,"Detail"}</definedName>
    <definedName name="skq" localSheetId="24" hidden="1">{#N/A,#N/A,TRUE,"Front";#N/A,#N/A,TRUE,"Simple Letter";#N/A,#N/A,TRUE,"Inside";#N/A,#N/A,TRUE,"Contents";#N/A,#N/A,TRUE,"Basis";#N/A,#N/A,TRUE,"Inclusions";#N/A,#N/A,TRUE,"Exclusions";#N/A,#N/A,TRUE,"Areas";#N/A,#N/A,TRUE,"Summary";#N/A,#N/A,TRUE,"Detail"}</definedName>
    <definedName name="skq" hidden="1">{#N/A,#N/A,TRUE,"Front";#N/A,#N/A,TRUE,"Simple Letter";#N/A,#N/A,TRUE,"Inside";#N/A,#N/A,TRUE,"Contents";#N/A,#N/A,TRUE,"Basis";#N/A,#N/A,TRUE,"Inclusions";#N/A,#N/A,TRUE,"Exclusions";#N/A,#N/A,TRUE,"Areas";#N/A,#N/A,TRUE,"Summary";#N/A,#N/A,TRUE,"Detail"}</definedName>
    <definedName name="soasia" localSheetId="4" hidden="1">#REF!</definedName>
    <definedName name="soasia" localSheetId="7" hidden="1">#REF!</definedName>
    <definedName name="soasia" localSheetId="10" hidden="1">#REF!</definedName>
    <definedName name="soasia" localSheetId="13" hidden="1">#REF!</definedName>
    <definedName name="soasia" localSheetId="19" hidden="1">#REF!</definedName>
    <definedName name="soasia" localSheetId="5" hidden="1">#REF!</definedName>
    <definedName name="soasia" localSheetId="11" hidden="1">#REF!</definedName>
    <definedName name="soasia" localSheetId="8" hidden="1">#REF!</definedName>
    <definedName name="soasia" localSheetId="14" hidden="1">#REF!</definedName>
    <definedName name="soasia" localSheetId="20" hidden="1">#REF!</definedName>
    <definedName name="soasia" localSheetId="21" hidden="1">#REF!</definedName>
    <definedName name="soasia" localSheetId="22" hidden="1">#REF!</definedName>
    <definedName name="soasia" localSheetId="3" hidden="1">#REF!</definedName>
    <definedName name="soasia" localSheetId="12" hidden="1">#REF!</definedName>
    <definedName name="soasia" localSheetId="18" hidden="1">#REF!</definedName>
    <definedName name="soasia" localSheetId="9" hidden="1">#REF!</definedName>
    <definedName name="soasia" localSheetId="6" hidden="1">#REF!</definedName>
    <definedName name="soasia" localSheetId="23" hidden="1">#REF!</definedName>
    <definedName name="soasia" localSheetId="24" hidden="1">#REF!</definedName>
    <definedName name="soasia" hidden="1">#REF!</definedName>
    <definedName name="sobha" localSheetId="4" hidden="1">{#N/A,#N/A,TRUE,"Front";#N/A,#N/A,TRUE,"Simple Letter";#N/A,#N/A,TRUE,"Inside";#N/A,#N/A,TRUE,"Contents";#N/A,#N/A,TRUE,"Basis";#N/A,#N/A,TRUE,"Inclusions";#N/A,#N/A,TRUE,"Exclusions";#N/A,#N/A,TRUE,"Areas";#N/A,#N/A,TRUE,"Summary";#N/A,#N/A,TRUE,"Detail"}</definedName>
    <definedName name="sobha" localSheetId="7" hidden="1">{#N/A,#N/A,TRUE,"Front";#N/A,#N/A,TRUE,"Simple Letter";#N/A,#N/A,TRUE,"Inside";#N/A,#N/A,TRUE,"Contents";#N/A,#N/A,TRUE,"Basis";#N/A,#N/A,TRUE,"Inclusions";#N/A,#N/A,TRUE,"Exclusions";#N/A,#N/A,TRUE,"Areas";#N/A,#N/A,TRUE,"Summary";#N/A,#N/A,TRUE,"Detail"}</definedName>
    <definedName name="sobha" localSheetId="10" hidden="1">{#N/A,#N/A,TRUE,"Front";#N/A,#N/A,TRUE,"Simple Letter";#N/A,#N/A,TRUE,"Inside";#N/A,#N/A,TRUE,"Contents";#N/A,#N/A,TRUE,"Basis";#N/A,#N/A,TRUE,"Inclusions";#N/A,#N/A,TRUE,"Exclusions";#N/A,#N/A,TRUE,"Areas";#N/A,#N/A,TRUE,"Summary";#N/A,#N/A,TRUE,"Detail"}</definedName>
    <definedName name="sobha" localSheetId="13" hidden="1">{#N/A,#N/A,TRUE,"Front";#N/A,#N/A,TRUE,"Simple Letter";#N/A,#N/A,TRUE,"Inside";#N/A,#N/A,TRUE,"Contents";#N/A,#N/A,TRUE,"Basis";#N/A,#N/A,TRUE,"Inclusions";#N/A,#N/A,TRUE,"Exclusions";#N/A,#N/A,TRUE,"Areas";#N/A,#N/A,TRUE,"Summary";#N/A,#N/A,TRUE,"Detail"}</definedName>
    <definedName name="sobha" localSheetId="5" hidden="1">{#N/A,#N/A,TRUE,"Front";#N/A,#N/A,TRUE,"Simple Letter";#N/A,#N/A,TRUE,"Inside";#N/A,#N/A,TRUE,"Contents";#N/A,#N/A,TRUE,"Basis";#N/A,#N/A,TRUE,"Inclusions";#N/A,#N/A,TRUE,"Exclusions";#N/A,#N/A,TRUE,"Areas";#N/A,#N/A,TRUE,"Summary";#N/A,#N/A,TRUE,"Detail"}</definedName>
    <definedName name="sobha" localSheetId="11" hidden="1">{#N/A,#N/A,TRUE,"Front";#N/A,#N/A,TRUE,"Simple Letter";#N/A,#N/A,TRUE,"Inside";#N/A,#N/A,TRUE,"Contents";#N/A,#N/A,TRUE,"Basis";#N/A,#N/A,TRUE,"Inclusions";#N/A,#N/A,TRUE,"Exclusions";#N/A,#N/A,TRUE,"Areas";#N/A,#N/A,TRUE,"Summary";#N/A,#N/A,TRUE,"Detail"}</definedName>
    <definedName name="sobha" localSheetId="8" hidden="1">{#N/A,#N/A,TRUE,"Front";#N/A,#N/A,TRUE,"Simple Letter";#N/A,#N/A,TRUE,"Inside";#N/A,#N/A,TRUE,"Contents";#N/A,#N/A,TRUE,"Basis";#N/A,#N/A,TRUE,"Inclusions";#N/A,#N/A,TRUE,"Exclusions";#N/A,#N/A,TRUE,"Areas";#N/A,#N/A,TRUE,"Summary";#N/A,#N/A,TRUE,"Detail"}</definedName>
    <definedName name="sobha" localSheetId="14" hidden="1">{#N/A,#N/A,TRUE,"Front";#N/A,#N/A,TRUE,"Simple Letter";#N/A,#N/A,TRUE,"Inside";#N/A,#N/A,TRUE,"Contents";#N/A,#N/A,TRUE,"Basis";#N/A,#N/A,TRUE,"Inclusions";#N/A,#N/A,TRUE,"Exclusions";#N/A,#N/A,TRUE,"Areas";#N/A,#N/A,TRUE,"Summary";#N/A,#N/A,TRUE,"Detail"}</definedName>
    <definedName name="sobha" localSheetId="21" hidden="1">{#N/A,#N/A,TRUE,"Front";#N/A,#N/A,TRUE,"Simple Letter";#N/A,#N/A,TRUE,"Inside";#N/A,#N/A,TRUE,"Contents";#N/A,#N/A,TRUE,"Basis";#N/A,#N/A,TRUE,"Inclusions";#N/A,#N/A,TRUE,"Exclusions";#N/A,#N/A,TRUE,"Areas";#N/A,#N/A,TRUE,"Summary";#N/A,#N/A,TRUE,"Detail"}</definedName>
    <definedName name="sobha" localSheetId="22" hidden="1">{#N/A,#N/A,TRUE,"Front";#N/A,#N/A,TRUE,"Simple Letter";#N/A,#N/A,TRUE,"Inside";#N/A,#N/A,TRUE,"Contents";#N/A,#N/A,TRUE,"Basis";#N/A,#N/A,TRUE,"Inclusions";#N/A,#N/A,TRUE,"Exclusions";#N/A,#N/A,TRUE,"Areas";#N/A,#N/A,TRUE,"Summary";#N/A,#N/A,TRUE,"Detail"}</definedName>
    <definedName name="sobha" localSheetId="3" hidden="1">{#N/A,#N/A,TRUE,"Front";#N/A,#N/A,TRUE,"Simple Letter";#N/A,#N/A,TRUE,"Inside";#N/A,#N/A,TRUE,"Contents";#N/A,#N/A,TRUE,"Basis";#N/A,#N/A,TRUE,"Inclusions";#N/A,#N/A,TRUE,"Exclusions";#N/A,#N/A,TRUE,"Areas";#N/A,#N/A,TRUE,"Summary";#N/A,#N/A,TRUE,"Detail"}</definedName>
    <definedName name="sobha" localSheetId="12" hidden="1">{#N/A,#N/A,TRUE,"Front";#N/A,#N/A,TRUE,"Simple Letter";#N/A,#N/A,TRUE,"Inside";#N/A,#N/A,TRUE,"Contents";#N/A,#N/A,TRUE,"Basis";#N/A,#N/A,TRUE,"Inclusions";#N/A,#N/A,TRUE,"Exclusions";#N/A,#N/A,TRUE,"Areas";#N/A,#N/A,TRUE,"Summary";#N/A,#N/A,TRUE,"Detail"}</definedName>
    <definedName name="sobha" localSheetId="9" hidden="1">{#N/A,#N/A,TRUE,"Front";#N/A,#N/A,TRUE,"Simple Letter";#N/A,#N/A,TRUE,"Inside";#N/A,#N/A,TRUE,"Contents";#N/A,#N/A,TRUE,"Basis";#N/A,#N/A,TRUE,"Inclusions";#N/A,#N/A,TRUE,"Exclusions";#N/A,#N/A,TRUE,"Areas";#N/A,#N/A,TRUE,"Summary";#N/A,#N/A,TRUE,"Detail"}</definedName>
    <definedName name="sobha" localSheetId="6" hidden="1">{#N/A,#N/A,TRUE,"Front";#N/A,#N/A,TRUE,"Simple Letter";#N/A,#N/A,TRUE,"Inside";#N/A,#N/A,TRUE,"Contents";#N/A,#N/A,TRUE,"Basis";#N/A,#N/A,TRUE,"Inclusions";#N/A,#N/A,TRUE,"Exclusions";#N/A,#N/A,TRUE,"Areas";#N/A,#N/A,TRUE,"Summary";#N/A,#N/A,TRUE,"Detail"}</definedName>
    <definedName name="sobha" localSheetId="23" hidden="1">{#N/A,#N/A,TRUE,"Front";#N/A,#N/A,TRUE,"Simple Letter";#N/A,#N/A,TRUE,"Inside";#N/A,#N/A,TRUE,"Contents";#N/A,#N/A,TRUE,"Basis";#N/A,#N/A,TRUE,"Inclusions";#N/A,#N/A,TRUE,"Exclusions";#N/A,#N/A,TRUE,"Areas";#N/A,#N/A,TRUE,"Summary";#N/A,#N/A,TRUE,"Detail"}</definedName>
    <definedName name="sobha" localSheetId="24" hidden="1">{#N/A,#N/A,TRUE,"Front";#N/A,#N/A,TRUE,"Simple Letter";#N/A,#N/A,TRUE,"Inside";#N/A,#N/A,TRUE,"Contents";#N/A,#N/A,TRUE,"Basis";#N/A,#N/A,TRUE,"Inclusions";#N/A,#N/A,TRUE,"Exclusions";#N/A,#N/A,TRUE,"Areas";#N/A,#N/A,TRUE,"Summary";#N/A,#N/A,TRUE,"Detail"}</definedName>
    <definedName name="sobha" hidden="1">{#N/A,#N/A,TRUE,"Front";#N/A,#N/A,TRUE,"Simple Letter";#N/A,#N/A,TRUE,"Inside";#N/A,#N/A,TRUE,"Contents";#N/A,#N/A,TRUE,"Basis";#N/A,#N/A,TRUE,"Inclusions";#N/A,#N/A,TRUE,"Exclusions";#N/A,#N/A,TRUE,"Areas";#N/A,#N/A,TRUE,"Summary";#N/A,#N/A,TRUE,"Detail"}</definedName>
    <definedName name="soo" localSheetId="4" hidden="1">#REF!</definedName>
    <definedName name="soo" localSheetId="7" hidden="1">#REF!</definedName>
    <definedName name="soo" localSheetId="10" hidden="1">#REF!</definedName>
    <definedName name="soo" localSheetId="13" hidden="1">#REF!</definedName>
    <definedName name="soo" localSheetId="19" hidden="1">#REF!</definedName>
    <definedName name="soo" localSheetId="5" hidden="1">#REF!</definedName>
    <definedName name="soo" localSheetId="11" hidden="1">#REF!</definedName>
    <definedName name="soo" localSheetId="8" hidden="1">#REF!</definedName>
    <definedName name="soo" localSheetId="14" hidden="1">#REF!</definedName>
    <definedName name="soo" localSheetId="20" hidden="1">#REF!</definedName>
    <definedName name="soo" localSheetId="21" hidden="1">#REF!</definedName>
    <definedName name="soo" localSheetId="22" hidden="1">#REF!</definedName>
    <definedName name="soo" localSheetId="3" hidden="1">#REF!</definedName>
    <definedName name="soo" localSheetId="12" hidden="1">#REF!</definedName>
    <definedName name="soo" localSheetId="18" hidden="1">#REF!</definedName>
    <definedName name="soo" localSheetId="9" hidden="1">#REF!</definedName>
    <definedName name="soo" localSheetId="6" hidden="1">#REF!</definedName>
    <definedName name="soo" localSheetId="23" hidden="1">#REF!</definedName>
    <definedName name="soo" localSheetId="24" hidden="1">#REF!</definedName>
    <definedName name="soo" hidden="1">#REF!</definedName>
    <definedName name="sort" localSheetId="4" hidden="1">#REF!</definedName>
    <definedName name="sort" localSheetId="7" hidden="1">#REF!</definedName>
    <definedName name="sort" localSheetId="10" hidden="1">#REF!</definedName>
    <definedName name="sort" localSheetId="19" hidden="1">#REF!</definedName>
    <definedName name="sort" localSheetId="5" hidden="1">#REF!</definedName>
    <definedName name="sort" localSheetId="11" hidden="1">#REF!</definedName>
    <definedName name="sort" localSheetId="8" hidden="1">#REF!</definedName>
    <definedName name="sort" localSheetId="20" hidden="1">#REF!</definedName>
    <definedName name="sort" localSheetId="21" hidden="1">#REF!</definedName>
    <definedName name="sort" localSheetId="22" hidden="1">#REF!</definedName>
    <definedName name="sort" localSheetId="3" hidden="1">#REF!</definedName>
    <definedName name="sort" localSheetId="18" hidden="1">#REF!</definedName>
    <definedName name="sort" localSheetId="9" hidden="1">#REF!</definedName>
    <definedName name="sort" localSheetId="6" hidden="1">#REF!</definedName>
    <definedName name="sort" localSheetId="23" hidden="1">#REF!</definedName>
    <definedName name="sort" localSheetId="24" hidden="1">#REF!</definedName>
    <definedName name="sort" hidden="1">#REF!</definedName>
    <definedName name="SpecialPrice" localSheetId="4" hidden="1">#REF!</definedName>
    <definedName name="SpecialPrice" localSheetId="7" hidden="1">#REF!</definedName>
    <definedName name="SpecialPrice" localSheetId="10" hidden="1">#REF!</definedName>
    <definedName name="SpecialPrice" localSheetId="19" hidden="1">#REF!</definedName>
    <definedName name="SpecialPrice" localSheetId="5" hidden="1">#REF!</definedName>
    <definedName name="SpecialPrice" localSheetId="11" hidden="1">#REF!</definedName>
    <definedName name="SpecialPrice" localSheetId="8" hidden="1">#REF!</definedName>
    <definedName name="SpecialPrice" localSheetId="20" hidden="1">#REF!</definedName>
    <definedName name="SpecialPrice" localSheetId="21" hidden="1">#REF!</definedName>
    <definedName name="SpecialPrice" localSheetId="22" hidden="1">#REF!</definedName>
    <definedName name="SpecialPrice" localSheetId="3" hidden="1">#REF!</definedName>
    <definedName name="SpecialPrice" localSheetId="18" hidden="1">#REF!</definedName>
    <definedName name="SpecialPrice" localSheetId="9" hidden="1">#REF!</definedName>
    <definedName name="SpecialPrice" localSheetId="6" hidden="1">#REF!</definedName>
    <definedName name="SpecialPrice" localSheetId="23" hidden="1">#REF!</definedName>
    <definedName name="SpecialPrice" localSheetId="24" hidden="1">#REF!</definedName>
    <definedName name="SpecialPrice" hidden="1">#REF!</definedName>
    <definedName name="SRB" localSheetId="4" hidden="1">{"'Sheet1'!$A$4386:$N$4591"}</definedName>
    <definedName name="SRB" localSheetId="7" hidden="1">{"'Sheet1'!$A$4386:$N$4591"}</definedName>
    <definedName name="SRB" localSheetId="10" hidden="1">{"'Sheet1'!$A$4386:$N$4591"}</definedName>
    <definedName name="SRB" localSheetId="13" hidden="1">{"'Sheet1'!$A$4386:$N$4591"}</definedName>
    <definedName name="SRB" localSheetId="5" hidden="1">{"'Sheet1'!$A$4386:$N$4591"}</definedName>
    <definedName name="SRB" localSheetId="11" hidden="1">{"'Sheet1'!$A$4386:$N$4591"}</definedName>
    <definedName name="SRB" localSheetId="8" hidden="1">{"'Sheet1'!$A$4386:$N$4591"}</definedName>
    <definedName name="SRB" localSheetId="14" hidden="1">{"'Sheet1'!$A$4386:$N$4591"}</definedName>
    <definedName name="SRB" localSheetId="21" hidden="1">{"'Sheet1'!$A$4386:$N$4591"}</definedName>
    <definedName name="SRB" localSheetId="22" hidden="1">{"'Sheet1'!$A$4386:$N$4591"}</definedName>
    <definedName name="SRB" localSheetId="3" hidden="1">{"'Sheet1'!$A$4386:$N$4591"}</definedName>
    <definedName name="SRB" localSheetId="12" hidden="1">{"'Sheet1'!$A$4386:$N$4591"}</definedName>
    <definedName name="SRB" localSheetId="9" hidden="1">{"'Sheet1'!$A$4386:$N$4591"}</definedName>
    <definedName name="SRB" localSheetId="6" hidden="1">{"'Sheet1'!$A$4386:$N$4591"}</definedName>
    <definedName name="SRB" localSheetId="23" hidden="1">{"'Sheet1'!$A$4386:$N$4591"}</definedName>
    <definedName name="SRB" localSheetId="24" hidden="1">{"'Sheet1'!$A$4386:$N$4591"}</definedName>
    <definedName name="SRB" hidden="1">{"'Sheet1'!$A$4386:$N$4591"}</definedName>
    <definedName name="sryesrt" localSheetId="4" hidden="1">{#N/A,#N/A,FALSE,"VARIATIONS";#N/A,#N/A,FALSE,"BUDGET";#N/A,#N/A,FALSE,"CIVIL QNTY VAR";#N/A,#N/A,FALSE,"SUMMARY";#N/A,#N/A,FALSE,"MATERIAL VAR"}</definedName>
    <definedName name="sryesrt" localSheetId="7" hidden="1">{#N/A,#N/A,FALSE,"VARIATIONS";#N/A,#N/A,FALSE,"BUDGET";#N/A,#N/A,FALSE,"CIVIL QNTY VAR";#N/A,#N/A,FALSE,"SUMMARY";#N/A,#N/A,FALSE,"MATERIAL VAR"}</definedName>
    <definedName name="sryesrt" localSheetId="10" hidden="1">{#N/A,#N/A,FALSE,"VARIATIONS";#N/A,#N/A,FALSE,"BUDGET";#N/A,#N/A,FALSE,"CIVIL QNTY VAR";#N/A,#N/A,FALSE,"SUMMARY";#N/A,#N/A,FALSE,"MATERIAL VAR"}</definedName>
    <definedName name="sryesrt" localSheetId="13" hidden="1">{#N/A,#N/A,FALSE,"VARIATIONS";#N/A,#N/A,FALSE,"BUDGET";#N/A,#N/A,FALSE,"CIVIL QNTY VAR";#N/A,#N/A,FALSE,"SUMMARY";#N/A,#N/A,FALSE,"MATERIAL VAR"}</definedName>
    <definedName name="sryesrt" localSheetId="5" hidden="1">{#N/A,#N/A,FALSE,"VARIATIONS";#N/A,#N/A,FALSE,"BUDGET";#N/A,#N/A,FALSE,"CIVIL QNTY VAR";#N/A,#N/A,FALSE,"SUMMARY";#N/A,#N/A,FALSE,"MATERIAL VAR"}</definedName>
    <definedName name="sryesrt" localSheetId="11" hidden="1">{#N/A,#N/A,FALSE,"VARIATIONS";#N/A,#N/A,FALSE,"BUDGET";#N/A,#N/A,FALSE,"CIVIL QNTY VAR";#N/A,#N/A,FALSE,"SUMMARY";#N/A,#N/A,FALSE,"MATERIAL VAR"}</definedName>
    <definedName name="sryesrt" localSheetId="8" hidden="1">{#N/A,#N/A,FALSE,"VARIATIONS";#N/A,#N/A,FALSE,"BUDGET";#N/A,#N/A,FALSE,"CIVIL QNTY VAR";#N/A,#N/A,FALSE,"SUMMARY";#N/A,#N/A,FALSE,"MATERIAL VAR"}</definedName>
    <definedName name="sryesrt" localSheetId="14" hidden="1">{#N/A,#N/A,FALSE,"VARIATIONS";#N/A,#N/A,FALSE,"BUDGET";#N/A,#N/A,FALSE,"CIVIL QNTY VAR";#N/A,#N/A,FALSE,"SUMMARY";#N/A,#N/A,FALSE,"MATERIAL VAR"}</definedName>
    <definedName name="sryesrt" localSheetId="21" hidden="1">{#N/A,#N/A,FALSE,"VARIATIONS";#N/A,#N/A,FALSE,"BUDGET";#N/A,#N/A,FALSE,"CIVIL QNTY VAR";#N/A,#N/A,FALSE,"SUMMARY";#N/A,#N/A,FALSE,"MATERIAL VAR"}</definedName>
    <definedName name="sryesrt" localSheetId="22" hidden="1">{#N/A,#N/A,FALSE,"VARIATIONS";#N/A,#N/A,FALSE,"BUDGET";#N/A,#N/A,FALSE,"CIVIL QNTY VAR";#N/A,#N/A,FALSE,"SUMMARY";#N/A,#N/A,FALSE,"MATERIAL VAR"}</definedName>
    <definedName name="sryesrt" localSheetId="3" hidden="1">{#N/A,#N/A,FALSE,"VARIATIONS";#N/A,#N/A,FALSE,"BUDGET";#N/A,#N/A,FALSE,"CIVIL QNTY VAR";#N/A,#N/A,FALSE,"SUMMARY";#N/A,#N/A,FALSE,"MATERIAL VAR"}</definedName>
    <definedName name="sryesrt" localSheetId="12" hidden="1">{#N/A,#N/A,FALSE,"VARIATIONS";#N/A,#N/A,FALSE,"BUDGET";#N/A,#N/A,FALSE,"CIVIL QNTY VAR";#N/A,#N/A,FALSE,"SUMMARY";#N/A,#N/A,FALSE,"MATERIAL VAR"}</definedName>
    <definedName name="sryesrt" localSheetId="9" hidden="1">{#N/A,#N/A,FALSE,"VARIATIONS";#N/A,#N/A,FALSE,"BUDGET";#N/A,#N/A,FALSE,"CIVIL QNTY VAR";#N/A,#N/A,FALSE,"SUMMARY";#N/A,#N/A,FALSE,"MATERIAL VAR"}</definedName>
    <definedName name="sryesrt" localSheetId="6" hidden="1">{#N/A,#N/A,FALSE,"VARIATIONS";#N/A,#N/A,FALSE,"BUDGET";#N/A,#N/A,FALSE,"CIVIL QNTY VAR";#N/A,#N/A,FALSE,"SUMMARY";#N/A,#N/A,FALSE,"MATERIAL VAR"}</definedName>
    <definedName name="sryesrt" localSheetId="23" hidden="1">{#N/A,#N/A,FALSE,"VARIATIONS";#N/A,#N/A,FALSE,"BUDGET";#N/A,#N/A,FALSE,"CIVIL QNTY VAR";#N/A,#N/A,FALSE,"SUMMARY";#N/A,#N/A,FALSE,"MATERIAL VAR"}</definedName>
    <definedName name="sryesrt" localSheetId="24" hidden="1">{#N/A,#N/A,FALSE,"VARIATIONS";#N/A,#N/A,FALSE,"BUDGET";#N/A,#N/A,FALSE,"CIVIL QNTY VAR";#N/A,#N/A,FALSE,"SUMMARY";#N/A,#N/A,FALSE,"MATERIAL VAR"}</definedName>
    <definedName name="sryesrt" hidden="1">{#N/A,#N/A,FALSE,"VARIATIONS";#N/A,#N/A,FALSE,"BUDGET";#N/A,#N/A,FALSE,"CIVIL QNTY VAR";#N/A,#N/A,FALSE,"SUMMARY";#N/A,#N/A,FALSE,"MATERIAL VAR"}</definedName>
    <definedName name="ssds" localSheetId="4" hidden="1">{#N/A,#N/A,FALSE,"배수2"}</definedName>
    <definedName name="ssds" localSheetId="7" hidden="1">{#N/A,#N/A,FALSE,"배수2"}</definedName>
    <definedName name="ssds" localSheetId="10" hidden="1">{#N/A,#N/A,FALSE,"배수2"}</definedName>
    <definedName name="ssds" localSheetId="13" hidden="1">{#N/A,#N/A,FALSE,"배수2"}</definedName>
    <definedName name="ssds" localSheetId="5" hidden="1">{#N/A,#N/A,FALSE,"배수2"}</definedName>
    <definedName name="ssds" localSheetId="11" hidden="1">{#N/A,#N/A,FALSE,"배수2"}</definedName>
    <definedName name="ssds" localSheetId="8" hidden="1">{#N/A,#N/A,FALSE,"배수2"}</definedName>
    <definedName name="ssds" localSheetId="14" hidden="1">{#N/A,#N/A,FALSE,"배수2"}</definedName>
    <definedName name="ssds" localSheetId="21" hidden="1">{#N/A,#N/A,FALSE,"배수2"}</definedName>
    <definedName name="ssds" localSheetId="22" hidden="1">{#N/A,#N/A,FALSE,"배수2"}</definedName>
    <definedName name="ssds" localSheetId="3" hidden="1">{#N/A,#N/A,FALSE,"배수2"}</definedName>
    <definedName name="ssds" localSheetId="12" hidden="1">{#N/A,#N/A,FALSE,"배수2"}</definedName>
    <definedName name="ssds" localSheetId="9" hidden="1">{#N/A,#N/A,FALSE,"배수2"}</definedName>
    <definedName name="ssds" localSheetId="6" hidden="1">{#N/A,#N/A,FALSE,"배수2"}</definedName>
    <definedName name="ssds" localSheetId="23" hidden="1">{#N/A,#N/A,FALSE,"배수2"}</definedName>
    <definedName name="ssds" localSheetId="24" hidden="1">{#N/A,#N/A,FALSE,"배수2"}</definedName>
    <definedName name="ssds" hidden="1">{#N/A,#N/A,FALSE,"배수2"}</definedName>
    <definedName name="ssfdfd" localSheetId="4" hidden="1">{#N/A,#N/A,FALSE,"Sheet1";#N/A,#N/A,FALSE,"Sheet1";#N/A,#N/A,FALSE,"Sheet1";#N/A,#N/A,FALSE,"Sheet1"}</definedName>
    <definedName name="ssfdfd" localSheetId="7" hidden="1">{#N/A,#N/A,FALSE,"Sheet1";#N/A,#N/A,FALSE,"Sheet1";#N/A,#N/A,FALSE,"Sheet1";#N/A,#N/A,FALSE,"Sheet1"}</definedName>
    <definedName name="ssfdfd" localSheetId="10" hidden="1">{#N/A,#N/A,FALSE,"Sheet1";#N/A,#N/A,FALSE,"Sheet1";#N/A,#N/A,FALSE,"Sheet1";#N/A,#N/A,FALSE,"Sheet1"}</definedName>
    <definedName name="ssfdfd" localSheetId="13" hidden="1">{#N/A,#N/A,FALSE,"Sheet1";#N/A,#N/A,FALSE,"Sheet1";#N/A,#N/A,FALSE,"Sheet1";#N/A,#N/A,FALSE,"Sheet1"}</definedName>
    <definedName name="ssfdfd" localSheetId="5" hidden="1">{#N/A,#N/A,FALSE,"Sheet1";#N/A,#N/A,FALSE,"Sheet1";#N/A,#N/A,FALSE,"Sheet1";#N/A,#N/A,FALSE,"Sheet1"}</definedName>
    <definedName name="ssfdfd" localSheetId="11" hidden="1">{#N/A,#N/A,FALSE,"Sheet1";#N/A,#N/A,FALSE,"Sheet1";#N/A,#N/A,FALSE,"Sheet1";#N/A,#N/A,FALSE,"Sheet1"}</definedName>
    <definedName name="ssfdfd" localSheetId="8" hidden="1">{#N/A,#N/A,FALSE,"Sheet1";#N/A,#N/A,FALSE,"Sheet1";#N/A,#N/A,FALSE,"Sheet1";#N/A,#N/A,FALSE,"Sheet1"}</definedName>
    <definedName name="ssfdfd" localSheetId="14" hidden="1">{#N/A,#N/A,FALSE,"Sheet1";#N/A,#N/A,FALSE,"Sheet1";#N/A,#N/A,FALSE,"Sheet1";#N/A,#N/A,FALSE,"Sheet1"}</definedName>
    <definedName name="ssfdfd" localSheetId="21" hidden="1">{#N/A,#N/A,FALSE,"Sheet1";#N/A,#N/A,FALSE,"Sheet1";#N/A,#N/A,FALSE,"Sheet1";#N/A,#N/A,FALSE,"Sheet1"}</definedName>
    <definedName name="ssfdfd" localSheetId="22" hidden="1">{#N/A,#N/A,FALSE,"Sheet1";#N/A,#N/A,FALSE,"Sheet1";#N/A,#N/A,FALSE,"Sheet1";#N/A,#N/A,FALSE,"Sheet1"}</definedName>
    <definedName name="ssfdfd" localSheetId="3" hidden="1">{#N/A,#N/A,FALSE,"Sheet1";#N/A,#N/A,FALSE,"Sheet1";#N/A,#N/A,FALSE,"Sheet1";#N/A,#N/A,FALSE,"Sheet1"}</definedName>
    <definedName name="ssfdfd" localSheetId="12" hidden="1">{#N/A,#N/A,FALSE,"Sheet1";#N/A,#N/A,FALSE,"Sheet1";#N/A,#N/A,FALSE,"Sheet1";#N/A,#N/A,FALSE,"Sheet1"}</definedName>
    <definedName name="ssfdfd" localSheetId="9" hidden="1">{#N/A,#N/A,FALSE,"Sheet1";#N/A,#N/A,FALSE,"Sheet1";#N/A,#N/A,FALSE,"Sheet1";#N/A,#N/A,FALSE,"Sheet1"}</definedName>
    <definedName name="ssfdfd" localSheetId="6" hidden="1">{#N/A,#N/A,FALSE,"Sheet1";#N/A,#N/A,FALSE,"Sheet1";#N/A,#N/A,FALSE,"Sheet1";#N/A,#N/A,FALSE,"Sheet1"}</definedName>
    <definedName name="ssfdfd" localSheetId="23" hidden="1">{#N/A,#N/A,FALSE,"Sheet1";#N/A,#N/A,FALSE,"Sheet1";#N/A,#N/A,FALSE,"Sheet1";#N/A,#N/A,FALSE,"Sheet1"}</definedName>
    <definedName name="ssfdfd" localSheetId="24" hidden="1">{#N/A,#N/A,FALSE,"Sheet1";#N/A,#N/A,FALSE,"Sheet1";#N/A,#N/A,FALSE,"Sheet1";#N/A,#N/A,FALSE,"Sheet1"}</definedName>
    <definedName name="ssfdfd" hidden="1">{#N/A,#N/A,FALSE,"Sheet1";#N/A,#N/A,FALSE,"Sheet1";#N/A,#N/A,FALSE,"Sheet1";#N/A,#N/A,FALSE,"Sheet1"}</definedName>
    <definedName name="ssh" localSheetId="4" hidden="1">#REF!</definedName>
    <definedName name="ssh" localSheetId="7" hidden="1">#REF!</definedName>
    <definedName name="ssh" localSheetId="10" hidden="1">#REF!</definedName>
    <definedName name="ssh" localSheetId="13" hidden="1">#REF!</definedName>
    <definedName name="ssh" localSheetId="19" hidden="1">#REF!</definedName>
    <definedName name="ssh" localSheetId="5" hidden="1">#REF!</definedName>
    <definedName name="ssh" localSheetId="11" hidden="1">#REF!</definedName>
    <definedName name="ssh" localSheetId="8" hidden="1">#REF!</definedName>
    <definedName name="ssh" localSheetId="14" hidden="1">#REF!</definedName>
    <definedName name="ssh" localSheetId="20" hidden="1">#REF!</definedName>
    <definedName name="ssh" localSheetId="21" hidden="1">#REF!</definedName>
    <definedName name="ssh" localSheetId="22" hidden="1">#REF!</definedName>
    <definedName name="ssh" localSheetId="3" hidden="1">#REF!</definedName>
    <definedName name="ssh" localSheetId="12" hidden="1">#REF!</definedName>
    <definedName name="ssh" localSheetId="18" hidden="1">#REF!</definedName>
    <definedName name="ssh" localSheetId="9" hidden="1">#REF!</definedName>
    <definedName name="ssh" localSheetId="6" hidden="1">#REF!</definedName>
    <definedName name="ssh" localSheetId="23" hidden="1">#REF!</definedName>
    <definedName name="ssh" localSheetId="24" hidden="1">#REF!</definedName>
    <definedName name="ssh" hidden="1">#REF!</definedName>
    <definedName name="sssssss" localSheetId="4" hidden="1">[15]BHANDUP!#REF!</definedName>
    <definedName name="sssssss" localSheetId="7" hidden="1">[15]BHANDUP!#REF!</definedName>
    <definedName name="sssssss" localSheetId="10" hidden="1">[15]BHANDUP!#REF!</definedName>
    <definedName name="sssssss" localSheetId="13" hidden="1">[15]BHANDUP!#REF!</definedName>
    <definedName name="sssssss" localSheetId="19" hidden="1">[15]BHANDUP!#REF!</definedName>
    <definedName name="sssssss" localSheetId="5" hidden="1">[15]BHANDUP!#REF!</definedName>
    <definedName name="sssssss" localSheetId="11" hidden="1">[15]BHANDUP!#REF!</definedName>
    <definedName name="sssssss" localSheetId="8" hidden="1">[15]BHANDUP!#REF!</definedName>
    <definedName name="sssssss" localSheetId="14" hidden="1">[15]BHANDUP!#REF!</definedName>
    <definedName name="sssssss" localSheetId="20" hidden="1">[15]BHANDUP!#REF!</definedName>
    <definedName name="sssssss" localSheetId="21" hidden="1">[15]BHANDUP!#REF!</definedName>
    <definedName name="sssssss" localSheetId="22" hidden="1">[15]BHANDUP!#REF!</definedName>
    <definedName name="sssssss" localSheetId="3" hidden="1">[15]BHANDUP!#REF!</definedName>
    <definedName name="sssssss" localSheetId="12" hidden="1">[15]BHANDUP!#REF!</definedName>
    <definedName name="sssssss" localSheetId="18" hidden="1">[15]BHANDUP!#REF!</definedName>
    <definedName name="sssssss" localSheetId="9" hidden="1">[15]BHANDUP!#REF!</definedName>
    <definedName name="sssssss" localSheetId="6" hidden="1">[15]BHANDUP!#REF!</definedName>
    <definedName name="sssssss" localSheetId="23" hidden="1">[15]BHANDUP!#REF!</definedName>
    <definedName name="sssssss" localSheetId="24" hidden="1">[15]BHANDUP!#REF!</definedName>
    <definedName name="sssssss" hidden="1">[15]BHANDUP!#REF!</definedName>
    <definedName name="ssssssssssssssssss" localSheetId="4" hidden="1">[15]BHANDUP!#REF!</definedName>
    <definedName name="ssssssssssssssssss" localSheetId="7" hidden="1">[15]BHANDUP!#REF!</definedName>
    <definedName name="ssssssssssssssssss" localSheetId="10" hidden="1">[15]BHANDUP!#REF!</definedName>
    <definedName name="ssssssssssssssssss" localSheetId="13" hidden="1">[15]BHANDUP!#REF!</definedName>
    <definedName name="ssssssssssssssssss" localSheetId="19" hidden="1">[15]BHANDUP!#REF!</definedName>
    <definedName name="ssssssssssssssssss" localSheetId="5" hidden="1">[15]BHANDUP!#REF!</definedName>
    <definedName name="ssssssssssssssssss" localSheetId="11" hidden="1">[15]BHANDUP!#REF!</definedName>
    <definedName name="ssssssssssssssssss" localSheetId="8" hidden="1">[15]BHANDUP!#REF!</definedName>
    <definedName name="ssssssssssssssssss" localSheetId="14" hidden="1">[15]BHANDUP!#REF!</definedName>
    <definedName name="ssssssssssssssssss" localSheetId="20" hidden="1">[15]BHANDUP!#REF!</definedName>
    <definedName name="ssssssssssssssssss" localSheetId="21" hidden="1">[15]BHANDUP!#REF!</definedName>
    <definedName name="ssssssssssssssssss" localSheetId="22" hidden="1">[15]BHANDUP!#REF!</definedName>
    <definedName name="ssssssssssssssssss" localSheetId="3" hidden="1">[15]BHANDUP!#REF!</definedName>
    <definedName name="ssssssssssssssssss" localSheetId="12" hidden="1">[15]BHANDUP!#REF!</definedName>
    <definedName name="ssssssssssssssssss" localSheetId="18" hidden="1">[15]BHANDUP!#REF!</definedName>
    <definedName name="ssssssssssssssssss" localSheetId="9" hidden="1">[15]BHANDUP!#REF!</definedName>
    <definedName name="ssssssssssssssssss" localSheetId="6" hidden="1">[15]BHANDUP!#REF!</definedName>
    <definedName name="ssssssssssssssssss" localSheetId="23" hidden="1">[15]BHANDUP!#REF!</definedName>
    <definedName name="ssssssssssssssssss" localSheetId="24" hidden="1">[15]BHANDUP!#REF!</definedName>
    <definedName name="ssssssssssssssssss" hidden="1">[15]BHANDUP!#REF!</definedName>
    <definedName name="SSWEWE" localSheetId="4" hidden="1">#REF!</definedName>
    <definedName name="SSWEWE" localSheetId="7" hidden="1">#REF!</definedName>
    <definedName name="SSWEWE" localSheetId="10" hidden="1">#REF!</definedName>
    <definedName name="SSWEWE" localSheetId="13" hidden="1">#REF!</definedName>
    <definedName name="SSWEWE" localSheetId="19" hidden="1">#REF!</definedName>
    <definedName name="SSWEWE" localSheetId="5" hidden="1">#REF!</definedName>
    <definedName name="SSWEWE" localSheetId="11" hidden="1">#REF!</definedName>
    <definedName name="SSWEWE" localSheetId="8" hidden="1">#REF!</definedName>
    <definedName name="SSWEWE" localSheetId="14" hidden="1">#REF!</definedName>
    <definedName name="SSWEWE" localSheetId="20" hidden="1">#REF!</definedName>
    <definedName name="SSWEWE" localSheetId="21" hidden="1">#REF!</definedName>
    <definedName name="SSWEWE" localSheetId="22" hidden="1">#REF!</definedName>
    <definedName name="SSWEWE" localSheetId="3" hidden="1">#REF!</definedName>
    <definedName name="SSWEWE" localSheetId="12" hidden="1">#REF!</definedName>
    <definedName name="SSWEWE" localSheetId="18" hidden="1">#REF!</definedName>
    <definedName name="SSWEWE" localSheetId="9" hidden="1">#REF!</definedName>
    <definedName name="SSWEWE" localSheetId="6" hidden="1">#REF!</definedName>
    <definedName name="SSWEWE" localSheetId="23" hidden="1">#REF!</definedName>
    <definedName name="SSWEWE" localSheetId="24" hidden="1">#REF!</definedName>
    <definedName name="SSWEWE" hidden="1">#REF!</definedName>
    <definedName name="StdWorking" localSheetId="4" hidden="1">#REF!</definedName>
    <definedName name="StdWorking" localSheetId="7" hidden="1">#REF!</definedName>
    <definedName name="StdWorking" localSheetId="10" hidden="1">#REF!</definedName>
    <definedName name="StdWorking" localSheetId="19" hidden="1">#REF!</definedName>
    <definedName name="StdWorking" localSheetId="5" hidden="1">#REF!</definedName>
    <definedName name="StdWorking" localSheetId="11" hidden="1">#REF!</definedName>
    <definedName name="StdWorking" localSheetId="8" hidden="1">#REF!</definedName>
    <definedName name="StdWorking" localSheetId="20" hidden="1">#REF!</definedName>
    <definedName name="StdWorking" localSheetId="21" hidden="1">#REF!</definedName>
    <definedName name="StdWorking" localSheetId="22" hidden="1">#REF!</definedName>
    <definedName name="StdWorking" localSheetId="3" hidden="1">#REF!</definedName>
    <definedName name="StdWorking" localSheetId="18" hidden="1">#REF!</definedName>
    <definedName name="StdWorking" localSheetId="9" hidden="1">#REF!</definedName>
    <definedName name="StdWorking" localSheetId="6" hidden="1">#REF!</definedName>
    <definedName name="StdWorking" localSheetId="23" hidden="1">#REF!</definedName>
    <definedName name="StdWorking" localSheetId="24" hidden="1">#REF!</definedName>
    <definedName name="StdWorking" hidden="1">#REF!</definedName>
    <definedName name="STEEL" localSheetId="4" hidden="1">{#N/A,#N/A,TRUE,"Front";#N/A,#N/A,TRUE,"Simple Letter";#N/A,#N/A,TRUE,"Inside";#N/A,#N/A,TRUE,"Contents";#N/A,#N/A,TRUE,"Basis";#N/A,#N/A,TRUE,"Inclusions";#N/A,#N/A,TRUE,"Exclusions";#N/A,#N/A,TRUE,"Areas";#N/A,#N/A,TRUE,"Summary";#N/A,#N/A,TRUE,"Detail"}</definedName>
    <definedName name="STEEL" localSheetId="7" hidden="1">{#N/A,#N/A,TRUE,"Front";#N/A,#N/A,TRUE,"Simple Letter";#N/A,#N/A,TRUE,"Inside";#N/A,#N/A,TRUE,"Contents";#N/A,#N/A,TRUE,"Basis";#N/A,#N/A,TRUE,"Inclusions";#N/A,#N/A,TRUE,"Exclusions";#N/A,#N/A,TRUE,"Areas";#N/A,#N/A,TRUE,"Summary";#N/A,#N/A,TRUE,"Detail"}</definedName>
    <definedName name="STEEL" localSheetId="10" hidden="1">{#N/A,#N/A,TRUE,"Front";#N/A,#N/A,TRUE,"Simple Letter";#N/A,#N/A,TRUE,"Inside";#N/A,#N/A,TRUE,"Contents";#N/A,#N/A,TRUE,"Basis";#N/A,#N/A,TRUE,"Inclusions";#N/A,#N/A,TRUE,"Exclusions";#N/A,#N/A,TRUE,"Areas";#N/A,#N/A,TRUE,"Summary";#N/A,#N/A,TRUE,"Detail"}</definedName>
    <definedName name="STEEL" localSheetId="13" hidden="1">{#N/A,#N/A,TRUE,"Front";#N/A,#N/A,TRUE,"Simple Letter";#N/A,#N/A,TRUE,"Inside";#N/A,#N/A,TRUE,"Contents";#N/A,#N/A,TRUE,"Basis";#N/A,#N/A,TRUE,"Inclusions";#N/A,#N/A,TRUE,"Exclusions";#N/A,#N/A,TRUE,"Areas";#N/A,#N/A,TRUE,"Summary";#N/A,#N/A,TRUE,"Detail"}</definedName>
    <definedName name="STEEL" localSheetId="5" hidden="1">{#N/A,#N/A,TRUE,"Front";#N/A,#N/A,TRUE,"Simple Letter";#N/A,#N/A,TRUE,"Inside";#N/A,#N/A,TRUE,"Contents";#N/A,#N/A,TRUE,"Basis";#N/A,#N/A,TRUE,"Inclusions";#N/A,#N/A,TRUE,"Exclusions";#N/A,#N/A,TRUE,"Areas";#N/A,#N/A,TRUE,"Summary";#N/A,#N/A,TRUE,"Detail"}</definedName>
    <definedName name="STEEL" localSheetId="11" hidden="1">{#N/A,#N/A,TRUE,"Front";#N/A,#N/A,TRUE,"Simple Letter";#N/A,#N/A,TRUE,"Inside";#N/A,#N/A,TRUE,"Contents";#N/A,#N/A,TRUE,"Basis";#N/A,#N/A,TRUE,"Inclusions";#N/A,#N/A,TRUE,"Exclusions";#N/A,#N/A,TRUE,"Areas";#N/A,#N/A,TRUE,"Summary";#N/A,#N/A,TRUE,"Detail"}</definedName>
    <definedName name="STEEL" localSheetId="8" hidden="1">{#N/A,#N/A,TRUE,"Front";#N/A,#N/A,TRUE,"Simple Letter";#N/A,#N/A,TRUE,"Inside";#N/A,#N/A,TRUE,"Contents";#N/A,#N/A,TRUE,"Basis";#N/A,#N/A,TRUE,"Inclusions";#N/A,#N/A,TRUE,"Exclusions";#N/A,#N/A,TRUE,"Areas";#N/A,#N/A,TRUE,"Summary";#N/A,#N/A,TRUE,"Detail"}</definedName>
    <definedName name="STEEL" localSheetId="14" hidden="1">{#N/A,#N/A,TRUE,"Front";#N/A,#N/A,TRUE,"Simple Letter";#N/A,#N/A,TRUE,"Inside";#N/A,#N/A,TRUE,"Contents";#N/A,#N/A,TRUE,"Basis";#N/A,#N/A,TRUE,"Inclusions";#N/A,#N/A,TRUE,"Exclusions";#N/A,#N/A,TRUE,"Areas";#N/A,#N/A,TRUE,"Summary";#N/A,#N/A,TRUE,"Detail"}</definedName>
    <definedName name="STEEL" localSheetId="21" hidden="1">{#N/A,#N/A,TRUE,"Front";#N/A,#N/A,TRUE,"Simple Letter";#N/A,#N/A,TRUE,"Inside";#N/A,#N/A,TRUE,"Contents";#N/A,#N/A,TRUE,"Basis";#N/A,#N/A,TRUE,"Inclusions";#N/A,#N/A,TRUE,"Exclusions";#N/A,#N/A,TRUE,"Areas";#N/A,#N/A,TRUE,"Summary";#N/A,#N/A,TRUE,"Detail"}</definedName>
    <definedName name="STEEL" localSheetId="22" hidden="1">{#N/A,#N/A,TRUE,"Front";#N/A,#N/A,TRUE,"Simple Letter";#N/A,#N/A,TRUE,"Inside";#N/A,#N/A,TRUE,"Contents";#N/A,#N/A,TRUE,"Basis";#N/A,#N/A,TRUE,"Inclusions";#N/A,#N/A,TRUE,"Exclusions";#N/A,#N/A,TRUE,"Areas";#N/A,#N/A,TRUE,"Summary";#N/A,#N/A,TRUE,"Detail"}</definedName>
    <definedName name="STEEL" localSheetId="3" hidden="1">{#N/A,#N/A,TRUE,"Front";#N/A,#N/A,TRUE,"Simple Letter";#N/A,#N/A,TRUE,"Inside";#N/A,#N/A,TRUE,"Contents";#N/A,#N/A,TRUE,"Basis";#N/A,#N/A,TRUE,"Inclusions";#N/A,#N/A,TRUE,"Exclusions";#N/A,#N/A,TRUE,"Areas";#N/A,#N/A,TRUE,"Summary";#N/A,#N/A,TRUE,"Detail"}</definedName>
    <definedName name="STEEL" localSheetId="12" hidden="1">{#N/A,#N/A,TRUE,"Front";#N/A,#N/A,TRUE,"Simple Letter";#N/A,#N/A,TRUE,"Inside";#N/A,#N/A,TRUE,"Contents";#N/A,#N/A,TRUE,"Basis";#N/A,#N/A,TRUE,"Inclusions";#N/A,#N/A,TRUE,"Exclusions";#N/A,#N/A,TRUE,"Areas";#N/A,#N/A,TRUE,"Summary";#N/A,#N/A,TRUE,"Detail"}</definedName>
    <definedName name="STEEL" localSheetId="9" hidden="1">{#N/A,#N/A,TRUE,"Front";#N/A,#N/A,TRUE,"Simple Letter";#N/A,#N/A,TRUE,"Inside";#N/A,#N/A,TRUE,"Contents";#N/A,#N/A,TRUE,"Basis";#N/A,#N/A,TRUE,"Inclusions";#N/A,#N/A,TRUE,"Exclusions";#N/A,#N/A,TRUE,"Areas";#N/A,#N/A,TRUE,"Summary";#N/A,#N/A,TRUE,"Detail"}</definedName>
    <definedName name="STEEL" localSheetId="6" hidden="1">{#N/A,#N/A,TRUE,"Front";#N/A,#N/A,TRUE,"Simple Letter";#N/A,#N/A,TRUE,"Inside";#N/A,#N/A,TRUE,"Contents";#N/A,#N/A,TRUE,"Basis";#N/A,#N/A,TRUE,"Inclusions";#N/A,#N/A,TRUE,"Exclusions";#N/A,#N/A,TRUE,"Areas";#N/A,#N/A,TRUE,"Summary";#N/A,#N/A,TRUE,"Detail"}</definedName>
    <definedName name="STEEL" localSheetId="23" hidden="1">{#N/A,#N/A,TRUE,"Front";#N/A,#N/A,TRUE,"Simple Letter";#N/A,#N/A,TRUE,"Inside";#N/A,#N/A,TRUE,"Contents";#N/A,#N/A,TRUE,"Basis";#N/A,#N/A,TRUE,"Inclusions";#N/A,#N/A,TRUE,"Exclusions";#N/A,#N/A,TRUE,"Areas";#N/A,#N/A,TRUE,"Summary";#N/A,#N/A,TRUE,"Detail"}</definedName>
    <definedName name="STEEL" localSheetId="24" hidden="1">{#N/A,#N/A,TRUE,"Front";#N/A,#N/A,TRUE,"Simple Letter";#N/A,#N/A,TRUE,"Inside";#N/A,#N/A,TRUE,"Contents";#N/A,#N/A,TRUE,"Basis";#N/A,#N/A,TRUE,"Inclusions";#N/A,#N/A,TRUE,"Exclusions";#N/A,#N/A,TRUE,"Areas";#N/A,#N/A,TRUE,"Summary";#N/A,#N/A,TRUE,"Detail"}</definedName>
    <definedName name="STEEL" hidden="1">{#N/A,#N/A,TRUE,"Front";#N/A,#N/A,TRUE,"Simple Letter";#N/A,#N/A,TRUE,"Inside";#N/A,#N/A,TRUE,"Contents";#N/A,#N/A,TRUE,"Basis";#N/A,#N/A,TRUE,"Inclusions";#N/A,#N/A,TRUE,"Exclusions";#N/A,#N/A,TRUE,"Areas";#N/A,#N/A,TRUE,"Summary";#N/A,#N/A,TRUE,"Detail"}</definedName>
    <definedName name="stysr" localSheetId="4" hidden="1">{#N/A,#N/A,FALSE,"VARIATIONS";#N/A,#N/A,FALSE,"BUDGET";#N/A,#N/A,FALSE,"CIVIL QNTY VAR";#N/A,#N/A,FALSE,"SUMMARY";#N/A,#N/A,FALSE,"MATERIAL VAR"}</definedName>
    <definedName name="stysr" localSheetId="7" hidden="1">{#N/A,#N/A,FALSE,"VARIATIONS";#N/A,#N/A,FALSE,"BUDGET";#N/A,#N/A,FALSE,"CIVIL QNTY VAR";#N/A,#N/A,FALSE,"SUMMARY";#N/A,#N/A,FALSE,"MATERIAL VAR"}</definedName>
    <definedName name="stysr" localSheetId="10" hidden="1">{#N/A,#N/A,FALSE,"VARIATIONS";#N/A,#N/A,FALSE,"BUDGET";#N/A,#N/A,FALSE,"CIVIL QNTY VAR";#N/A,#N/A,FALSE,"SUMMARY";#N/A,#N/A,FALSE,"MATERIAL VAR"}</definedName>
    <definedName name="stysr" localSheetId="13" hidden="1">{#N/A,#N/A,FALSE,"VARIATIONS";#N/A,#N/A,FALSE,"BUDGET";#N/A,#N/A,FALSE,"CIVIL QNTY VAR";#N/A,#N/A,FALSE,"SUMMARY";#N/A,#N/A,FALSE,"MATERIAL VAR"}</definedName>
    <definedName name="stysr" localSheetId="5" hidden="1">{#N/A,#N/A,FALSE,"VARIATIONS";#N/A,#N/A,FALSE,"BUDGET";#N/A,#N/A,FALSE,"CIVIL QNTY VAR";#N/A,#N/A,FALSE,"SUMMARY";#N/A,#N/A,FALSE,"MATERIAL VAR"}</definedName>
    <definedName name="stysr" localSheetId="11" hidden="1">{#N/A,#N/A,FALSE,"VARIATIONS";#N/A,#N/A,FALSE,"BUDGET";#N/A,#N/A,FALSE,"CIVIL QNTY VAR";#N/A,#N/A,FALSE,"SUMMARY";#N/A,#N/A,FALSE,"MATERIAL VAR"}</definedName>
    <definedName name="stysr" localSheetId="8" hidden="1">{#N/A,#N/A,FALSE,"VARIATIONS";#N/A,#N/A,FALSE,"BUDGET";#N/A,#N/A,FALSE,"CIVIL QNTY VAR";#N/A,#N/A,FALSE,"SUMMARY";#N/A,#N/A,FALSE,"MATERIAL VAR"}</definedName>
    <definedName name="stysr" localSheetId="14" hidden="1">{#N/A,#N/A,FALSE,"VARIATIONS";#N/A,#N/A,FALSE,"BUDGET";#N/A,#N/A,FALSE,"CIVIL QNTY VAR";#N/A,#N/A,FALSE,"SUMMARY";#N/A,#N/A,FALSE,"MATERIAL VAR"}</definedName>
    <definedName name="stysr" localSheetId="21" hidden="1">{#N/A,#N/A,FALSE,"VARIATIONS";#N/A,#N/A,FALSE,"BUDGET";#N/A,#N/A,FALSE,"CIVIL QNTY VAR";#N/A,#N/A,FALSE,"SUMMARY";#N/A,#N/A,FALSE,"MATERIAL VAR"}</definedName>
    <definedName name="stysr" localSheetId="22" hidden="1">{#N/A,#N/A,FALSE,"VARIATIONS";#N/A,#N/A,FALSE,"BUDGET";#N/A,#N/A,FALSE,"CIVIL QNTY VAR";#N/A,#N/A,FALSE,"SUMMARY";#N/A,#N/A,FALSE,"MATERIAL VAR"}</definedName>
    <definedName name="stysr" localSheetId="3" hidden="1">{#N/A,#N/A,FALSE,"VARIATIONS";#N/A,#N/A,FALSE,"BUDGET";#N/A,#N/A,FALSE,"CIVIL QNTY VAR";#N/A,#N/A,FALSE,"SUMMARY";#N/A,#N/A,FALSE,"MATERIAL VAR"}</definedName>
    <definedName name="stysr" localSheetId="12" hidden="1">{#N/A,#N/A,FALSE,"VARIATIONS";#N/A,#N/A,FALSE,"BUDGET";#N/A,#N/A,FALSE,"CIVIL QNTY VAR";#N/A,#N/A,FALSE,"SUMMARY";#N/A,#N/A,FALSE,"MATERIAL VAR"}</definedName>
    <definedName name="stysr" localSheetId="9" hidden="1">{#N/A,#N/A,FALSE,"VARIATIONS";#N/A,#N/A,FALSE,"BUDGET";#N/A,#N/A,FALSE,"CIVIL QNTY VAR";#N/A,#N/A,FALSE,"SUMMARY";#N/A,#N/A,FALSE,"MATERIAL VAR"}</definedName>
    <definedName name="stysr" localSheetId="6" hidden="1">{#N/A,#N/A,FALSE,"VARIATIONS";#N/A,#N/A,FALSE,"BUDGET";#N/A,#N/A,FALSE,"CIVIL QNTY VAR";#N/A,#N/A,FALSE,"SUMMARY";#N/A,#N/A,FALSE,"MATERIAL VAR"}</definedName>
    <definedName name="stysr" localSheetId="23" hidden="1">{#N/A,#N/A,FALSE,"VARIATIONS";#N/A,#N/A,FALSE,"BUDGET";#N/A,#N/A,FALSE,"CIVIL QNTY VAR";#N/A,#N/A,FALSE,"SUMMARY";#N/A,#N/A,FALSE,"MATERIAL VAR"}</definedName>
    <definedName name="stysr" localSheetId="24" hidden="1">{#N/A,#N/A,FALSE,"VARIATIONS";#N/A,#N/A,FALSE,"BUDGET";#N/A,#N/A,FALSE,"CIVIL QNTY VAR";#N/A,#N/A,FALSE,"SUMMARY";#N/A,#N/A,FALSE,"MATERIAL VAR"}</definedName>
    <definedName name="stysr" hidden="1">{#N/A,#N/A,FALSE,"VARIATIONS";#N/A,#N/A,FALSE,"BUDGET";#N/A,#N/A,FALSE,"CIVIL QNTY VAR";#N/A,#N/A,FALSE,"SUMMARY";#N/A,#N/A,FALSE,"MATERIAL VAR"}</definedName>
    <definedName name="suite" localSheetId="4" hidden="1">[21]analysis!#REF!</definedName>
    <definedName name="suite" localSheetId="7" hidden="1">[21]analysis!#REF!</definedName>
    <definedName name="suite" localSheetId="10" hidden="1">[21]analysis!#REF!</definedName>
    <definedName name="suite" localSheetId="19" hidden="1">[21]analysis!#REF!</definedName>
    <definedName name="suite" localSheetId="5" hidden="1">[21]analysis!#REF!</definedName>
    <definedName name="suite" localSheetId="11" hidden="1">[21]analysis!#REF!</definedName>
    <definedName name="suite" localSheetId="8" hidden="1">[21]analysis!#REF!</definedName>
    <definedName name="suite" localSheetId="20" hidden="1">[21]analysis!#REF!</definedName>
    <definedName name="suite" localSheetId="21" hidden="1">[21]analysis!#REF!</definedName>
    <definedName name="suite" localSheetId="22" hidden="1">[21]analysis!#REF!</definedName>
    <definedName name="suite" localSheetId="3" hidden="1">[21]analysis!#REF!</definedName>
    <definedName name="suite" localSheetId="18" hidden="1">[21]analysis!#REF!</definedName>
    <definedName name="suite" localSheetId="9" hidden="1">[21]analysis!#REF!</definedName>
    <definedName name="suite" localSheetId="6" hidden="1">[21]analysis!#REF!</definedName>
    <definedName name="suite" localSheetId="23" hidden="1">[21]analysis!#REF!</definedName>
    <definedName name="suite" localSheetId="24" hidden="1">[21]analysis!#REF!</definedName>
    <definedName name="suite" hidden="1">[21]analysis!#REF!</definedName>
    <definedName name="sumJan12" localSheetId="4" hidden="1">{#N/A,#N/A,FALSE,"VARIATIONS";#N/A,#N/A,FALSE,"BUDGET";#N/A,#N/A,FALSE,"CIVIL QNTY VAR";#N/A,#N/A,FALSE,"SUMMARY";#N/A,#N/A,FALSE,"MATERIAL VAR"}</definedName>
    <definedName name="sumJan12" localSheetId="7" hidden="1">{#N/A,#N/A,FALSE,"VARIATIONS";#N/A,#N/A,FALSE,"BUDGET";#N/A,#N/A,FALSE,"CIVIL QNTY VAR";#N/A,#N/A,FALSE,"SUMMARY";#N/A,#N/A,FALSE,"MATERIAL VAR"}</definedName>
    <definedName name="sumJan12" localSheetId="10" hidden="1">{#N/A,#N/A,FALSE,"VARIATIONS";#N/A,#N/A,FALSE,"BUDGET";#N/A,#N/A,FALSE,"CIVIL QNTY VAR";#N/A,#N/A,FALSE,"SUMMARY";#N/A,#N/A,FALSE,"MATERIAL VAR"}</definedName>
    <definedName name="sumJan12" localSheetId="13" hidden="1">{#N/A,#N/A,FALSE,"VARIATIONS";#N/A,#N/A,FALSE,"BUDGET";#N/A,#N/A,FALSE,"CIVIL QNTY VAR";#N/A,#N/A,FALSE,"SUMMARY";#N/A,#N/A,FALSE,"MATERIAL VAR"}</definedName>
    <definedName name="sumJan12" localSheetId="5" hidden="1">{#N/A,#N/A,FALSE,"VARIATIONS";#N/A,#N/A,FALSE,"BUDGET";#N/A,#N/A,FALSE,"CIVIL QNTY VAR";#N/A,#N/A,FALSE,"SUMMARY";#N/A,#N/A,FALSE,"MATERIAL VAR"}</definedName>
    <definedName name="sumJan12" localSheetId="11" hidden="1">{#N/A,#N/A,FALSE,"VARIATIONS";#N/A,#N/A,FALSE,"BUDGET";#N/A,#N/A,FALSE,"CIVIL QNTY VAR";#N/A,#N/A,FALSE,"SUMMARY";#N/A,#N/A,FALSE,"MATERIAL VAR"}</definedName>
    <definedName name="sumJan12" localSheetId="8" hidden="1">{#N/A,#N/A,FALSE,"VARIATIONS";#N/A,#N/A,FALSE,"BUDGET";#N/A,#N/A,FALSE,"CIVIL QNTY VAR";#N/A,#N/A,FALSE,"SUMMARY";#N/A,#N/A,FALSE,"MATERIAL VAR"}</definedName>
    <definedName name="sumJan12" localSheetId="14" hidden="1">{#N/A,#N/A,FALSE,"VARIATIONS";#N/A,#N/A,FALSE,"BUDGET";#N/A,#N/A,FALSE,"CIVIL QNTY VAR";#N/A,#N/A,FALSE,"SUMMARY";#N/A,#N/A,FALSE,"MATERIAL VAR"}</definedName>
    <definedName name="sumJan12" localSheetId="21" hidden="1">{#N/A,#N/A,FALSE,"VARIATIONS";#N/A,#N/A,FALSE,"BUDGET";#N/A,#N/A,FALSE,"CIVIL QNTY VAR";#N/A,#N/A,FALSE,"SUMMARY";#N/A,#N/A,FALSE,"MATERIAL VAR"}</definedName>
    <definedName name="sumJan12" localSheetId="22" hidden="1">{#N/A,#N/A,FALSE,"VARIATIONS";#N/A,#N/A,FALSE,"BUDGET";#N/A,#N/A,FALSE,"CIVIL QNTY VAR";#N/A,#N/A,FALSE,"SUMMARY";#N/A,#N/A,FALSE,"MATERIAL VAR"}</definedName>
    <definedName name="sumJan12" localSheetId="3" hidden="1">{#N/A,#N/A,FALSE,"VARIATIONS";#N/A,#N/A,FALSE,"BUDGET";#N/A,#N/A,FALSE,"CIVIL QNTY VAR";#N/A,#N/A,FALSE,"SUMMARY";#N/A,#N/A,FALSE,"MATERIAL VAR"}</definedName>
    <definedName name="sumJan12" localSheetId="12" hidden="1">{#N/A,#N/A,FALSE,"VARIATIONS";#N/A,#N/A,FALSE,"BUDGET";#N/A,#N/A,FALSE,"CIVIL QNTY VAR";#N/A,#N/A,FALSE,"SUMMARY";#N/A,#N/A,FALSE,"MATERIAL VAR"}</definedName>
    <definedName name="sumJan12" localSheetId="9" hidden="1">{#N/A,#N/A,FALSE,"VARIATIONS";#N/A,#N/A,FALSE,"BUDGET";#N/A,#N/A,FALSE,"CIVIL QNTY VAR";#N/A,#N/A,FALSE,"SUMMARY";#N/A,#N/A,FALSE,"MATERIAL VAR"}</definedName>
    <definedName name="sumJan12" localSheetId="6" hidden="1">{#N/A,#N/A,FALSE,"VARIATIONS";#N/A,#N/A,FALSE,"BUDGET";#N/A,#N/A,FALSE,"CIVIL QNTY VAR";#N/A,#N/A,FALSE,"SUMMARY";#N/A,#N/A,FALSE,"MATERIAL VAR"}</definedName>
    <definedName name="sumJan12" localSheetId="23" hidden="1">{#N/A,#N/A,FALSE,"VARIATIONS";#N/A,#N/A,FALSE,"BUDGET";#N/A,#N/A,FALSE,"CIVIL QNTY VAR";#N/A,#N/A,FALSE,"SUMMARY";#N/A,#N/A,FALSE,"MATERIAL VAR"}</definedName>
    <definedName name="sumJan12" localSheetId="24" hidden="1">{#N/A,#N/A,FALSE,"VARIATIONS";#N/A,#N/A,FALSE,"BUDGET";#N/A,#N/A,FALSE,"CIVIL QNTY VAR";#N/A,#N/A,FALSE,"SUMMARY";#N/A,#N/A,FALSE,"MATERIAL VAR"}</definedName>
    <definedName name="sumJan12" hidden="1">{#N/A,#N/A,FALSE,"VARIATIONS";#N/A,#N/A,FALSE,"BUDGET";#N/A,#N/A,FALSE,"CIVIL QNTY VAR";#N/A,#N/A,FALSE,"SUMMARY";#N/A,#N/A,FALSE,"MATERIAL VAR"}</definedName>
    <definedName name="SW" localSheetId="4" hidden="1">{#N/A,#N/A,TRUE,"Front";#N/A,#N/A,TRUE,"Simple Letter";#N/A,#N/A,TRUE,"Inside";#N/A,#N/A,TRUE,"Contents";#N/A,#N/A,TRUE,"Basis";#N/A,#N/A,TRUE,"Inclusions";#N/A,#N/A,TRUE,"Exclusions";#N/A,#N/A,TRUE,"Areas";#N/A,#N/A,TRUE,"Summary";#N/A,#N/A,TRUE,"Detail"}</definedName>
    <definedName name="SW" localSheetId="7" hidden="1">{#N/A,#N/A,TRUE,"Front";#N/A,#N/A,TRUE,"Simple Letter";#N/A,#N/A,TRUE,"Inside";#N/A,#N/A,TRUE,"Contents";#N/A,#N/A,TRUE,"Basis";#N/A,#N/A,TRUE,"Inclusions";#N/A,#N/A,TRUE,"Exclusions";#N/A,#N/A,TRUE,"Areas";#N/A,#N/A,TRUE,"Summary";#N/A,#N/A,TRUE,"Detail"}</definedName>
    <definedName name="SW" localSheetId="10" hidden="1">{#N/A,#N/A,TRUE,"Front";#N/A,#N/A,TRUE,"Simple Letter";#N/A,#N/A,TRUE,"Inside";#N/A,#N/A,TRUE,"Contents";#N/A,#N/A,TRUE,"Basis";#N/A,#N/A,TRUE,"Inclusions";#N/A,#N/A,TRUE,"Exclusions";#N/A,#N/A,TRUE,"Areas";#N/A,#N/A,TRUE,"Summary";#N/A,#N/A,TRUE,"Detail"}</definedName>
    <definedName name="SW" localSheetId="13" hidden="1">{#N/A,#N/A,TRUE,"Front";#N/A,#N/A,TRUE,"Simple Letter";#N/A,#N/A,TRUE,"Inside";#N/A,#N/A,TRUE,"Contents";#N/A,#N/A,TRUE,"Basis";#N/A,#N/A,TRUE,"Inclusions";#N/A,#N/A,TRUE,"Exclusions";#N/A,#N/A,TRUE,"Areas";#N/A,#N/A,TRUE,"Summary";#N/A,#N/A,TRUE,"Detail"}</definedName>
    <definedName name="SW" localSheetId="5" hidden="1">{#N/A,#N/A,TRUE,"Front";#N/A,#N/A,TRUE,"Simple Letter";#N/A,#N/A,TRUE,"Inside";#N/A,#N/A,TRUE,"Contents";#N/A,#N/A,TRUE,"Basis";#N/A,#N/A,TRUE,"Inclusions";#N/A,#N/A,TRUE,"Exclusions";#N/A,#N/A,TRUE,"Areas";#N/A,#N/A,TRUE,"Summary";#N/A,#N/A,TRUE,"Detail"}</definedName>
    <definedName name="SW" localSheetId="11" hidden="1">{#N/A,#N/A,TRUE,"Front";#N/A,#N/A,TRUE,"Simple Letter";#N/A,#N/A,TRUE,"Inside";#N/A,#N/A,TRUE,"Contents";#N/A,#N/A,TRUE,"Basis";#N/A,#N/A,TRUE,"Inclusions";#N/A,#N/A,TRUE,"Exclusions";#N/A,#N/A,TRUE,"Areas";#N/A,#N/A,TRUE,"Summary";#N/A,#N/A,TRUE,"Detail"}</definedName>
    <definedName name="SW" localSheetId="8" hidden="1">{#N/A,#N/A,TRUE,"Front";#N/A,#N/A,TRUE,"Simple Letter";#N/A,#N/A,TRUE,"Inside";#N/A,#N/A,TRUE,"Contents";#N/A,#N/A,TRUE,"Basis";#N/A,#N/A,TRUE,"Inclusions";#N/A,#N/A,TRUE,"Exclusions";#N/A,#N/A,TRUE,"Areas";#N/A,#N/A,TRUE,"Summary";#N/A,#N/A,TRUE,"Detail"}</definedName>
    <definedName name="SW" localSheetId="14" hidden="1">{#N/A,#N/A,TRUE,"Front";#N/A,#N/A,TRUE,"Simple Letter";#N/A,#N/A,TRUE,"Inside";#N/A,#N/A,TRUE,"Contents";#N/A,#N/A,TRUE,"Basis";#N/A,#N/A,TRUE,"Inclusions";#N/A,#N/A,TRUE,"Exclusions";#N/A,#N/A,TRUE,"Areas";#N/A,#N/A,TRUE,"Summary";#N/A,#N/A,TRUE,"Detail"}</definedName>
    <definedName name="SW" localSheetId="21" hidden="1">{#N/A,#N/A,TRUE,"Front";#N/A,#N/A,TRUE,"Simple Letter";#N/A,#N/A,TRUE,"Inside";#N/A,#N/A,TRUE,"Contents";#N/A,#N/A,TRUE,"Basis";#N/A,#N/A,TRUE,"Inclusions";#N/A,#N/A,TRUE,"Exclusions";#N/A,#N/A,TRUE,"Areas";#N/A,#N/A,TRUE,"Summary";#N/A,#N/A,TRUE,"Detail"}</definedName>
    <definedName name="SW" localSheetId="22" hidden="1">{#N/A,#N/A,TRUE,"Front";#N/A,#N/A,TRUE,"Simple Letter";#N/A,#N/A,TRUE,"Inside";#N/A,#N/A,TRUE,"Contents";#N/A,#N/A,TRUE,"Basis";#N/A,#N/A,TRUE,"Inclusions";#N/A,#N/A,TRUE,"Exclusions";#N/A,#N/A,TRUE,"Areas";#N/A,#N/A,TRUE,"Summary";#N/A,#N/A,TRUE,"Detail"}</definedName>
    <definedName name="SW" localSheetId="3" hidden="1">{#N/A,#N/A,TRUE,"Front";#N/A,#N/A,TRUE,"Simple Letter";#N/A,#N/A,TRUE,"Inside";#N/A,#N/A,TRUE,"Contents";#N/A,#N/A,TRUE,"Basis";#N/A,#N/A,TRUE,"Inclusions";#N/A,#N/A,TRUE,"Exclusions";#N/A,#N/A,TRUE,"Areas";#N/A,#N/A,TRUE,"Summary";#N/A,#N/A,TRUE,"Detail"}</definedName>
    <definedName name="SW" localSheetId="12" hidden="1">{#N/A,#N/A,TRUE,"Front";#N/A,#N/A,TRUE,"Simple Letter";#N/A,#N/A,TRUE,"Inside";#N/A,#N/A,TRUE,"Contents";#N/A,#N/A,TRUE,"Basis";#N/A,#N/A,TRUE,"Inclusions";#N/A,#N/A,TRUE,"Exclusions";#N/A,#N/A,TRUE,"Areas";#N/A,#N/A,TRUE,"Summary";#N/A,#N/A,TRUE,"Detail"}</definedName>
    <definedName name="SW" localSheetId="9" hidden="1">{#N/A,#N/A,TRUE,"Front";#N/A,#N/A,TRUE,"Simple Letter";#N/A,#N/A,TRUE,"Inside";#N/A,#N/A,TRUE,"Contents";#N/A,#N/A,TRUE,"Basis";#N/A,#N/A,TRUE,"Inclusions";#N/A,#N/A,TRUE,"Exclusions";#N/A,#N/A,TRUE,"Areas";#N/A,#N/A,TRUE,"Summary";#N/A,#N/A,TRUE,"Detail"}</definedName>
    <definedName name="SW" localSheetId="6" hidden="1">{#N/A,#N/A,TRUE,"Front";#N/A,#N/A,TRUE,"Simple Letter";#N/A,#N/A,TRUE,"Inside";#N/A,#N/A,TRUE,"Contents";#N/A,#N/A,TRUE,"Basis";#N/A,#N/A,TRUE,"Inclusions";#N/A,#N/A,TRUE,"Exclusions";#N/A,#N/A,TRUE,"Areas";#N/A,#N/A,TRUE,"Summary";#N/A,#N/A,TRUE,"Detail"}</definedName>
    <definedName name="SW" localSheetId="23" hidden="1">{#N/A,#N/A,TRUE,"Front";#N/A,#N/A,TRUE,"Simple Letter";#N/A,#N/A,TRUE,"Inside";#N/A,#N/A,TRUE,"Contents";#N/A,#N/A,TRUE,"Basis";#N/A,#N/A,TRUE,"Inclusions";#N/A,#N/A,TRUE,"Exclusions";#N/A,#N/A,TRUE,"Areas";#N/A,#N/A,TRUE,"Summary";#N/A,#N/A,TRUE,"Detail"}</definedName>
    <definedName name="SW" localSheetId="24" hidden="1">{#N/A,#N/A,TRUE,"Front";#N/A,#N/A,TRUE,"Simple Letter";#N/A,#N/A,TRUE,"Inside";#N/A,#N/A,TRUE,"Contents";#N/A,#N/A,TRUE,"Basis";#N/A,#N/A,TRUE,"Inclusions";#N/A,#N/A,TRUE,"Exclusions";#N/A,#N/A,TRUE,"Areas";#N/A,#N/A,TRUE,"Summary";#N/A,#N/A,TRUE,"Detail"}</definedName>
    <definedName name="SW" hidden="1">{#N/A,#N/A,TRUE,"Front";#N/A,#N/A,TRUE,"Simple Letter";#N/A,#N/A,TRUE,"Inside";#N/A,#N/A,TRUE,"Contents";#N/A,#N/A,TRUE,"Basis";#N/A,#N/A,TRUE,"Inclusions";#N/A,#N/A,TRUE,"Exclusions";#N/A,#N/A,TRUE,"Areas";#N/A,#N/A,TRUE,"Summary";#N/A,#N/A,TRUE,"Detail"}</definedName>
    <definedName name="t" localSheetId="4" hidden="1">{#N/A,#N/A,FALSE,"VARIATIONS";#N/A,#N/A,FALSE,"BUDGET";#N/A,#N/A,FALSE,"CIVIL QNTY VAR";#N/A,#N/A,FALSE,"SUMMARY";#N/A,#N/A,FALSE,"MATERIAL VAR"}</definedName>
    <definedName name="t" localSheetId="7" hidden="1">{#N/A,#N/A,FALSE,"VARIATIONS";#N/A,#N/A,FALSE,"BUDGET";#N/A,#N/A,FALSE,"CIVIL QNTY VAR";#N/A,#N/A,FALSE,"SUMMARY";#N/A,#N/A,FALSE,"MATERIAL VAR"}</definedName>
    <definedName name="t" localSheetId="10" hidden="1">{#N/A,#N/A,FALSE,"VARIATIONS";#N/A,#N/A,FALSE,"BUDGET";#N/A,#N/A,FALSE,"CIVIL QNTY VAR";#N/A,#N/A,FALSE,"SUMMARY";#N/A,#N/A,FALSE,"MATERIAL VAR"}</definedName>
    <definedName name="t" localSheetId="13" hidden="1">{#N/A,#N/A,FALSE,"VARIATIONS";#N/A,#N/A,FALSE,"BUDGET";#N/A,#N/A,FALSE,"CIVIL QNTY VAR";#N/A,#N/A,FALSE,"SUMMARY";#N/A,#N/A,FALSE,"MATERIAL VAR"}</definedName>
    <definedName name="t" localSheetId="5" hidden="1">{#N/A,#N/A,FALSE,"VARIATIONS";#N/A,#N/A,FALSE,"BUDGET";#N/A,#N/A,FALSE,"CIVIL QNTY VAR";#N/A,#N/A,FALSE,"SUMMARY";#N/A,#N/A,FALSE,"MATERIAL VAR"}</definedName>
    <definedName name="t" localSheetId="11" hidden="1">{#N/A,#N/A,FALSE,"VARIATIONS";#N/A,#N/A,FALSE,"BUDGET";#N/A,#N/A,FALSE,"CIVIL QNTY VAR";#N/A,#N/A,FALSE,"SUMMARY";#N/A,#N/A,FALSE,"MATERIAL VAR"}</definedName>
    <definedName name="t" localSheetId="8" hidden="1">{#N/A,#N/A,FALSE,"VARIATIONS";#N/A,#N/A,FALSE,"BUDGET";#N/A,#N/A,FALSE,"CIVIL QNTY VAR";#N/A,#N/A,FALSE,"SUMMARY";#N/A,#N/A,FALSE,"MATERIAL VAR"}</definedName>
    <definedName name="t" localSheetId="14" hidden="1">{#N/A,#N/A,FALSE,"VARIATIONS";#N/A,#N/A,FALSE,"BUDGET";#N/A,#N/A,FALSE,"CIVIL QNTY VAR";#N/A,#N/A,FALSE,"SUMMARY";#N/A,#N/A,FALSE,"MATERIAL VAR"}</definedName>
    <definedName name="t" localSheetId="21" hidden="1">{#N/A,#N/A,FALSE,"VARIATIONS";#N/A,#N/A,FALSE,"BUDGET";#N/A,#N/A,FALSE,"CIVIL QNTY VAR";#N/A,#N/A,FALSE,"SUMMARY";#N/A,#N/A,FALSE,"MATERIAL VAR"}</definedName>
    <definedName name="t" localSheetId="22" hidden="1">{#N/A,#N/A,FALSE,"VARIATIONS";#N/A,#N/A,FALSE,"BUDGET";#N/A,#N/A,FALSE,"CIVIL QNTY VAR";#N/A,#N/A,FALSE,"SUMMARY";#N/A,#N/A,FALSE,"MATERIAL VAR"}</definedName>
    <definedName name="t" localSheetId="3" hidden="1">{#N/A,#N/A,FALSE,"VARIATIONS";#N/A,#N/A,FALSE,"BUDGET";#N/A,#N/A,FALSE,"CIVIL QNTY VAR";#N/A,#N/A,FALSE,"SUMMARY";#N/A,#N/A,FALSE,"MATERIAL VAR"}</definedName>
    <definedName name="t" localSheetId="12" hidden="1">{#N/A,#N/A,FALSE,"VARIATIONS";#N/A,#N/A,FALSE,"BUDGET";#N/A,#N/A,FALSE,"CIVIL QNTY VAR";#N/A,#N/A,FALSE,"SUMMARY";#N/A,#N/A,FALSE,"MATERIAL VAR"}</definedName>
    <definedName name="t" localSheetId="9" hidden="1">{#N/A,#N/A,FALSE,"VARIATIONS";#N/A,#N/A,FALSE,"BUDGET";#N/A,#N/A,FALSE,"CIVIL QNTY VAR";#N/A,#N/A,FALSE,"SUMMARY";#N/A,#N/A,FALSE,"MATERIAL VAR"}</definedName>
    <definedName name="t" localSheetId="6" hidden="1">{#N/A,#N/A,FALSE,"VARIATIONS";#N/A,#N/A,FALSE,"BUDGET";#N/A,#N/A,FALSE,"CIVIL QNTY VAR";#N/A,#N/A,FALSE,"SUMMARY";#N/A,#N/A,FALSE,"MATERIAL VAR"}</definedName>
    <definedName name="t" localSheetId="23" hidden="1">{#N/A,#N/A,FALSE,"VARIATIONS";#N/A,#N/A,FALSE,"BUDGET";#N/A,#N/A,FALSE,"CIVIL QNTY VAR";#N/A,#N/A,FALSE,"SUMMARY";#N/A,#N/A,FALSE,"MATERIAL VAR"}</definedName>
    <definedName name="t" localSheetId="24" hidden="1">{#N/A,#N/A,FALSE,"VARIATIONS";#N/A,#N/A,FALSE,"BUDGET";#N/A,#N/A,FALSE,"CIVIL QNTY VAR";#N/A,#N/A,FALSE,"SUMMARY";#N/A,#N/A,FALSE,"MATERIAL VAR"}</definedName>
    <definedName name="t" hidden="1">{#N/A,#N/A,FALSE,"VARIATIONS";#N/A,#N/A,FALSE,"BUDGET";#N/A,#N/A,FALSE,"CIVIL QNTY VAR";#N/A,#N/A,FALSE,"SUMMARY";#N/A,#N/A,FALSE,"MATERIAL VAR"}</definedName>
    <definedName name="tb" localSheetId="4" hidden="1">{#N/A,#N/A,FALSE,"VARIATIONS";#N/A,#N/A,FALSE,"BUDGET";#N/A,#N/A,FALSE,"CIVIL QNTY VAR";#N/A,#N/A,FALSE,"SUMMARY";#N/A,#N/A,FALSE,"MATERIAL VAR"}</definedName>
    <definedName name="tb" localSheetId="7" hidden="1">{#N/A,#N/A,FALSE,"VARIATIONS";#N/A,#N/A,FALSE,"BUDGET";#N/A,#N/A,FALSE,"CIVIL QNTY VAR";#N/A,#N/A,FALSE,"SUMMARY";#N/A,#N/A,FALSE,"MATERIAL VAR"}</definedName>
    <definedName name="tb" localSheetId="10" hidden="1">{#N/A,#N/A,FALSE,"VARIATIONS";#N/A,#N/A,FALSE,"BUDGET";#N/A,#N/A,FALSE,"CIVIL QNTY VAR";#N/A,#N/A,FALSE,"SUMMARY";#N/A,#N/A,FALSE,"MATERIAL VAR"}</definedName>
    <definedName name="tb" localSheetId="13" hidden="1">{#N/A,#N/A,FALSE,"VARIATIONS";#N/A,#N/A,FALSE,"BUDGET";#N/A,#N/A,FALSE,"CIVIL QNTY VAR";#N/A,#N/A,FALSE,"SUMMARY";#N/A,#N/A,FALSE,"MATERIAL VAR"}</definedName>
    <definedName name="tb" localSheetId="5" hidden="1">{#N/A,#N/A,FALSE,"VARIATIONS";#N/A,#N/A,FALSE,"BUDGET";#N/A,#N/A,FALSE,"CIVIL QNTY VAR";#N/A,#N/A,FALSE,"SUMMARY";#N/A,#N/A,FALSE,"MATERIAL VAR"}</definedName>
    <definedName name="tb" localSheetId="11" hidden="1">{#N/A,#N/A,FALSE,"VARIATIONS";#N/A,#N/A,FALSE,"BUDGET";#N/A,#N/A,FALSE,"CIVIL QNTY VAR";#N/A,#N/A,FALSE,"SUMMARY";#N/A,#N/A,FALSE,"MATERIAL VAR"}</definedName>
    <definedName name="tb" localSheetId="8" hidden="1">{#N/A,#N/A,FALSE,"VARIATIONS";#N/A,#N/A,FALSE,"BUDGET";#N/A,#N/A,FALSE,"CIVIL QNTY VAR";#N/A,#N/A,FALSE,"SUMMARY";#N/A,#N/A,FALSE,"MATERIAL VAR"}</definedName>
    <definedName name="tb" localSheetId="14" hidden="1">{#N/A,#N/A,FALSE,"VARIATIONS";#N/A,#N/A,FALSE,"BUDGET";#N/A,#N/A,FALSE,"CIVIL QNTY VAR";#N/A,#N/A,FALSE,"SUMMARY";#N/A,#N/A,FALSE,"MATERIAL VAR"}</definedName>
    <definedName name="tb" localSheetId="21" hidden="1">{#N/A,#N/A,FALSE,"VARIATIONS";#N/A,#N/A,FALSE,"BUDGET";#N/A,#N/A,FALSE,"CIVIL QNTY VAR";#N/A,#N/A,FALSE,"SUMMARY";#N/A,#N/A,FALSE,"MATERIAL VAR"}</definedName>
    <definedName name="tb" localSheetId="22" hidden="1">{#N/A,#N/A,FALSE,"VARIATIONS";#N/A,#N/A,FALSE,"BUDGET";#N/A,#N/A,FALSE,"CIVIL QNTY VAR";#N/A,#N/A,FALSE,"SUMMARY";#N/A,#N/A,FALSE,"MATERIAL VAR"}</definedName>
    <definedName name="tb" localSheetId="3" hidden="1">{#N/A,#N/A,FALSE,"VARIATIONS";#N/A,#N/A,FALSE,"BUDGET";#N/A,#N/A,FALSE,"CIVIL QNTY VAR";#N/A,#N/A,FALSE,"SUMMARY";#N/A,#N/A,FALSE,"MATERIAL VAR"}</definedName>
    <definedName name="tb" localSheetId="12" hidden="1">{#N/A,#N/A,FALSE,"VARIATIONS";#N/A,#N/A,FALSE,"BUDGET";#N/A,#N/A,FALSE,"CIVIL QNTY VAR";#N/A,#N/A,FALSE,"SUMMARY";#N/A,#N/A,FALSE,"MATERIAL VAR"}</definedName>
    <definedName name="tb" localSheetId="9" hidden="1">{#N/A,#N/A,FALSE,"VARIATIONS";#N/A,#N/A,FALSE,"BUDGET";#N/A,#N/A,FALSE,"CIVIL QNTY VAR";#N/A,#N/A,FALSE,"SUMMARY";#N/A,#N/A,FALSE,"MATERIAL VAR"}</definedName>
    <definedName name="tb" localSheetId="6" hidden="1">{#N/A,#N/A,FALSE,"VARIATIONS";#N/A,#N/A,FALSE,"BUDGET";#N/A,#N/A,FALSE,"CIVIL QNTY VAR";#N/A,#N/A,FALSE,"SUMMARY";#N/A,#N/A,FALSE,"MATERIAL VAR"}</definedName>
    <definedName name="tb" localSheetId="23" hidden="1">{#N/A,#N/A,FALSE,"VARIATIONS";#N/A,#N/A,FALSE,"BUDGET";#N/A,#N/A,FALSE,"CIVIL QNTY VAR";#N/A,#N/A,FALSE,"SUMMARY";#N/A,#N/A,FALSE,"MATERIAL VAR"}</definedName>
    <definedName name="tb" localSheetId="24" hidden="1">{#N/A,#N/A,FALSE,"VARIATIONS";#N/A,#N/A,FALSE,"BUDGET";#N/A,#N/A,FALSE,"CIVIL QNTY VAR";#N/A,#N/A,FALSE,"SUMMARY";#N/A,#N/A,FALSE,"MATERIAL VAR"}</definedName>
    <definedName name="tb" hidden="1">{#N/A,#N/A,FALSE,"VARIATIONS";#N/A,#N/A,FALSE,"BUDGET";#N/A,#N/A,FALSE,"CIVIL QNTY VAR";#N/A,#N/A,FALSE,"SUMMARY";#N/A,#N/A,FALSE,"MATERIAL VAR"}</definedName>
    <definedName name="tbl_ProdInfo" localSheetId="4" hidden="1">#REF!</definedName>
    <definedName name="tbl_ProdInfo" localSheetId="7" hidden="1">#REF!</definedName>
    <definedName name="tbl_ProdInfo" localSheetId="10" hidden="1">#REF!</definedName>
    <definedName name="tbl_ProdInfo" localSheetId="13" hidden="1">#REF!</definedName>
    <definedName name="tbl_ProdInfo" localSheetId="19" hidden="1">#REF!</definedName>
    <definedName name="tbl_ProdInfo" localSheetId="5" hidden="1">#REF!</definedName>
    <definedName name="tbl_ProdInfo" localSheetId="11" hidden="1">#REF!</definedName>
    <definedName name="tbl_ProdInfo" localSheetId="8" hidden="1">#REF!</definedName>
    <definedName name="tbl_ProdInfo" localSheetId="14" hidden="1">#REF!</definedName>
    <definedName name="tbl_ProdInfo" localSheetId="20" hidden="1">#REF!</definedName>
    <definedName name="tbl_ProdInfo" localSheetId="21" hidden="1">#REF!</definedName>
    <definedName name="tbl_ProdInfo" localSheetId="22" hidden="1">#REF!</definedName>
    <definedName name="tbl_ProdInfo" localSheetId="3" hidden="1">#REF!</definedName>
    <definedName name="tbl_ProdInfo" localSheetId="12" hidden="1">#REF!</definedName>
    <definedName name="tbl_ProdInfo" localSheetId="18" hidden="1">#REF!</definedName>
    <definedName name="tbl_ProdInfo" localSheetId="9" hidden="1">#REF!</definedName>
    <definedName name="tbl_ProdInfo" localSheetId="6" hidden="1">#REF!</definedName>
    <definedName name="tbl_ProdInfo" localSheetId="23" hidden="1">#REF!</definedName>
    <definedName name="tbl_ProdInfo" localSheetId="24" hidden="1">#REF!</definedName>
    <definedName name="tbl_ProdInfo" hidden="1">#REF!</definedName>
    <definedName name="te" localSheetId="4" hidden="1">{#N/A,#N/A,TRUE,"Front";#N/A,#N/A,TRUE,"Simple Letter";#N/A,#N/A,TRUE,"Inside";#N/A,#N/A,TRUE,"Contents";#N/A,#N/A,TRUE,"Basis";#N/A,#N/A,TRUE,"Inclusions";#N/A,#N/A,TRUE,"Exclusions";#N/A,#N/A,TRUE,"Areas";#N/A,#N/A,TRUE,"Summary";#N/A,#N/A,TRUE,"Detail"}</definedName>
    <definedName name="te" localSheetId="7" hidden="1">{#N/A,#N/A,TRUE,"Front";#N/A,#N/A,TRUE,"Simple Letter";#N/A,#N/A,TRUE,"Inside";#N/A,#N/A,TRUE,"Contents";#N/A,#N/A,TRUE,"Basis";#N/A,#N/A,TRUE,"Inclusions";#N/A,#N/A,TRUE,"Exclusions";#N/A,#N/A,TRUE,"Areas";#N/A,#N/A,TRUE,"Summary";#N/A,#N/A,TRUE,"Detail"}</definedName>
    <definedName name="te" localSheetId="10" hidden="1">{#N/A,#N/A,TRUE,"Front";#N/A,#N/A,TRUE,"Simple Letter";#N/A,#N/A,TRUE,"Inside";#N/A,#N/A,TRUE,"Contents";#N/A,#N/A,TRUE,"Basis";#N/A,#N/A,TRUE,"Inclusions";#N/A,#N/A,TRUE,"Exclusions";#N/A,#N/A,TRUE,"Areas";#N/A,#N/A,TRUE,"Summary";#N/A,#N/A,TRUE,"Detail"}</definedName>
    <definedName name="te" localSheetId="13" hidden="1">{#N/A,#N/A,TRUE,"Front";#N/A,#N/A,TRUE,"Simple Letter";#N/A,#N/A,TRUE,"Inside";#N/A,#N/A,TRUE,"Contents";#N/A,#N/A,TRUE,"Basis";#N/A,#N/A,TRUE,"Inclusions";#N/A,#N/A,TRUE,"Exclusions";#N/A,#N/A,TRUE,"Areas";#N/A,#N/A,TRUE,"Summary";#N/A,#N/A,TRUE,"Detail"}</definedName>
    <definedName name="te" localSheetId="5" hidden="1">{#N/A,#N/A,TRUE,"Front";#N/A,#N/A,TRUE,"Simple Letter";#N/A,#N/A,TRUE,"Inside";#N/A,#N/A,TRUE,"Contents";#N/A,#N/A,TRUE,"Basis";#N/A,#N/A,TRUE,"Inclusions";#N/A,#N/A,TRUE,"Exclusions";#N/A,#N/A,TRUE,"Areas";#N/A,#N/A,TRUE,"Summary";#N/A,#N/A,TRUE,"Detail"}</definedName>
    <definedName name="te" localSheetId="11" hidden="1">{#N/A,#N/A,TRUE,"Front";#N/A,#N/A,TRUE,"Simple Letter";#N/A,#N/A,TRUE,"Inside";#N/A,#N/A,TRUE,"Contents";#N/A,#N/A,TRUE,"Basis";#N/A,#N/A,TRUE,"Inclusions";#N/A,#N/A,TRUE,"Exclusions";#N/A,#N/A,TRUE,"Areas";#N/A,#N/A,TRUE,"Summary";#N/A,#N/A,TRUE,"Detail"}</definedName>
    <definedName name="te" localSheetId="8" hidden="1">{#N/A,#N/A,TRUE,"Front";#N/A,#N/A,TRUE,"Simple Letter";#N/A,#N/A,TRUE,"Inside";#N/A,#N/A,TRUE,"Contents";#N/A,#N/A,TRUE,"Basis";#N/A,#N/A,TRUE,"Inclusions";#N/A,#N/A,TRUE,"Exclusions";#N/A,#N/A,TRUE,"Areas";#N/A,#N/A,TRUE,"Summary";#N/A,#N/A,TRUE,"Detail"}</definedName>
    <definedName name="te" localSheetId="14" hidden="1">{#N/A,#N/A,TRUE,"Front";#N/A,#N/A,TRUE,"Simple Letter";#N/A,#N/A,TRUE,"Inside";#N/A,#N/A,TRUE,"Contents";#N/A,#N/A,TRUE,"Basis";#N/A,#N/A,TRUE,"Inclusions";#N/A,#N/A,TRUE,"Exclusions";#N/A,#N/A,TRUE,"Areas";#N/A,#N/A,TRUE,"Summary";#N/A,#N/A,TRUE,"Detail"}</definedName>
    <definedName name="te" localSheetId="21" hidden="1">{#N/A,#N/A,TRUE,"Front";#N/A,#N/A,TRUE,"Simple Letter";#N/A,#N/A,TRUE,"Inside";#N/A,#N/A,TRUE,"Contents";#N/A,#N/A,TRUE,"Basis";#N/A,#N/A,TRUE,"Inclusions";#N/A,#N/A,TRUE,"Exclusions";#N/A,#N/A,TRUE,"Areas";#N/A,#N/A,TRUE,"Summary";#N/A,#N/A,TRUE,"Detail"}</definedName>
    <definedName name="te" localSheetId="22" hidden="1">{#N/A,#N/A,TRUE,"Front";#N/A,#N/A,TRUE,"Simple Letter";#N/A,#N/A,TRUE,"Inside";#N/A,#N/A,TRUE,"Contents";#N/A,#N/A,TRUE,"Basis";#N/A,#N/A,TRUE,"Inclusions";#N/A,#N/A,TRUE,"Exclusions";#N/A,#N/A,TRUE,"Areas";#N/A,#N/A,TRUE,"Summary";#N/A,#N/A,TRUE,"Detail"}</definedName>
    <definedName name="te" localSheetId="3" hidden="1">{#N/A,#N/A,TRUE,"Front";#N/A,#N/A,TRUE,"Simple Letter";#N/A,#N/A,TRUE,"Inside";#N/A,#N/A,TRUE,"Contents";#N/A,#N/A,TRUE,"Basis";#N/A,#N/A,TRUE,"Inclusions";#N/A,#N/A,TRUE,"Exclusions";#N/A,#N/A,TRUE,"Areas";#N/A,#N/A,TRUE,"Summary";#N/A,#N/A,TRUE,"Detail"}</definedName>
    <definedName name="te" localSheetId="12" hidden="1">{#N/A,#N/A,TRUE,"Front";#N/A,#N/A,TRUE,"Simple Letter";#N/A,#N/A,TRUE,"Inside";#N/A,#N/A,TRUE,"Contents";#N/A,#N/A,TRUE,"Basis";#N/A,#N/A,TRUE,"Inclusions";#N/A,#N/A,TRUE,"Exclusions";#N/A,#N/A,TRUE,"Areas";#N/A,#N/A,TRUE,"Summary";#N/A,#N/A,TRUE,"Detail"}</definedName>
    <definedName name="te" localSheetId="9" hidden="1">{#N/A,#N/A,TRUE,"Front";#N/A,#N/A,TRUE,"Simple Letter";#N/A,#N/A,TRUE,"Inside";#N/A,#N/A,TRUE,"Contents";#N/A,#N/A,TRUE,"Basis";#N/A,#N/A,TRUE,"Inclusions";#N/A,#N/A,TRUE,"Exclusions";#N/A,#N/A,TRUE,"Areas";#N/A,#N/A,TRUE,"Summary";#N/A,#N/A,TRUE,"Detail"}</definedName>
    <definedName name="te" localSheetId="6" hidden="1">{#N/A,#N/A,TRUE,"Front";#N/A,#N/A,TRUE,"Simple Letter";#N/A,#N/A,TRUE,"Inside";#N/A,#N/A,TRUE,"Contents";#N/A,#N/A,TRUE,"Basis";#N/A,#N/A,TRUE,"Inclusions";#N/A,#N/A,TRUE,"Exclusions";#N/A,#N/A,TRUE,"Areas";#N/A,#N/A,TRUE,"Summary";#N/A,#N/A,TRUE,"Detail"}</definedName>
    <definedName name="te" localSheetId="23" hidden="1">{#N/A,#N/A,TRUE,"Front";#N/A,#N/A,TRUE,"Simple Letter";#N/A,#N/A,TRUE,"Inside";#N/A,#N/A,TRUE,"Contents";#N/A,#N/A,TRUE,"Basis";#N/A,#N/A,TRUE,"Inclusions";#N/A,#N/A,TRUE,"Exclusions";#N/A,#N/A,TRUE,"Areas";#N/A,#N/A,TRUE,"Summary";#N/A,#N/A,TRUE,"Detail"}</definedName>
    <definedName name="te" localSheetId="24" hidden="1">{#N/A,#N/A,TRUE,"Front";#N/A,#N/A,TRUE,"Simple Letter";#N/A,#N/A,TRUE,"Inside";#N/A,#N/A,TRUE,"Contents";#N/A,#N/A,TRUE,"Basis";#N/A,#N/A,TRUE,"Inclusions";#N/A,#N/A,TRUE,"Exclusions";#N/A,#N/A,TRUE,"Areas";#N/A,#N/A,TRUE,"Summary";#N/A,#N/A,TRUE,"Detail"}</definedName>
    <definedName name="te" hidden="1">{#N/A,#N/A,TRUE,"Front";#N/A,#N/A,TRUE,"Simple Letter";#N/A,#N/A,TRUE,"Inside";#N/A,#N/A,TRUE,"Contents";#N/A,#N/A,TRUE,"Basis";#N/A,#N/A,TRUE,"Inclusions";#N/A,#N/A,TRUE,"Exclusions";#N/A,#N/A,TRUE,"Areas";#N/A,#N/A,TRUE,"Summary";#N/A,#N/A,TRUE,"Detail"}</definedName>
    <definedName name="tech" localSheetId="4" hidden="1">{#N/A,#N/A,FALSE,"Sheet1";#N/A,#N/A,FALSE,"Sheet1";#N/A,#N/A,FALSE,"Sheet1";#N/A,#N/A,FALSE,"Sheet1"}</definedName>
    <definedName name="tech" localSheetId="7" hidden="1">{#N/A,#N/A,FALSE,"Sheet1";#N/A,#N/A,FALSE,"Sheet1";#N/A,#N/A,FALSE,"Sheet1";#N/A,#N/A,FALSE,"Sheet1"}</definedName>
    <definedName name="tech" localSheetId="10" hidden="1">{#N/A,#N/A,FALSE,"Sheet1";#N/A,#N/A,FALSE,"Sheet1";#N/A,#N/A,FALSE,"Sheet1";#N/A,#N/A,FALSE,"Sheet1"}</definedName>
    <definedName name="tech" localSheetId="13" hidden="1">{#N/A,#N/A,FALSE,"Sheet1";#N/A,#N/A,FALSE,"Sheet1";#N/A,#N/A,FALSE,"Sheet1";#N/A,#N/A,FALSE,"Sheet1"}</definedName>
    <definedName name="tech" localSheetId="5" hidden="1">{#N/A,#N/A,FALSE,"Sheet1";#N/A,#N/A,FALSE,"Sheet1";#N/A,#N/A,FALSE,"Sheet1";#N/A,#N/A,FALSE,"Sheet1"}</definedName>
    <definedName name="tech" localSheetId="11" hidden="1">{#N/A,#N/A,FALSE,"Sheet1";#N/A,#N/A,FALSE,"Sheet1";#N/A,#N/A,FALSE,"Sheet1";#N/A,#N/A,FALSE,"Sheet1"}</definedName>
    <definedName name="tech" localSheetId="8" hidden="1">{#N/A,#N/A,FALSE,"Sheet1";#N/A,#N/A,FALSE,"Sheet1";#N/A,#N/A,FALSE,"Sheet1";#N/A,#N/A,FALSE,"Sheet1"}</definedName>
    <definedName name="tech" localSheetId="14" hidden="1">{#N/A,#N/A,FALSE,"Sheet1";#N/A,#N/A,FALSE,"Sheet1";#N/A,#N/A,FALSE,"Sheet1";#N/A,#N/A,FALSE,"Sheet1"}</definedName>
    <definedName name="tech" localSheetId="21" hidden="1">{#N/A,#N/A,FALSE,"Sheet1";#N/A,#N/A,FALSE,"Sheet1";#N/A,#N/A,FALSE,"Sheet1";#N/A,#N/A,FALSE,"Sheet1"}</definedName>
    <definedName name="tech" localSheetId="22" hidden="1">{#N/A,#N/A,FALSE,"Sheet1";#N/A,#N/A,FALSE,"Sheet1";#N/A,#N/A,FALSE,"Sheet1";#N/A,#N/A,FALSE,"Sheet1"}</definedName>
    <definedName name="tech" localSheetId="3" hidden="1">{#N/A,#N/A,FALSE,"Sheet1";#N/A,#N/A,FALSE,"Sheet1";#N/A,#N/A,FALSE,"Sheet1";#N/A,#N/A,FALSE,"Sheet1"}</definedName>
    <definedName name="tech" localSheetId="12" hidden="1">{#N/A,#N/A,FALSE,"Sheet1";#N/A,#N/A,FALSE,"Sheet1";#N/A,#N/A,FALSE,"Sheet1";#N/A,#N/A,FALSE,"Sheet1"}</definedName>
    <definedName name="tech" localSheetId="9" hidden="1">{#N/A,#N/A,FALSE,"Sheet1";#N/A,#N/A,FALSE,"Sheet1";#N/A,#N/A,FALSE,"Sheet1";#N/A,#N/A,FALSE,"Sheet1"}</definedName>
    <definedName name="tech" localSheetId="6" hidden="1">{#N/A,#N/A,FALSE,"Sheet1";#N/A,#N/A,FALSE,"Sheet1";#N/A,#N/A,FALSE,"Sheet1";#N/A,#N/A,FALSE,"Sheet1"}</definedName>
    <definedName name="tech" localSheetId="23" hidden="1">{#N/A,#N/A,FALSE,"Sheet1";#N/A,#N/A,FALSE,"Sheet1";#N/A,#N/A,FALSE,"Sheet1";#N/A,#N/A,FALSE,"Sheet1"}</definedName>
    <definedName name="tech" localSheetId="24" hidden="1">{#N/A,#N/A,FALSE,"Sheet1";#N/A,#N/A,FALSE,"Sheet1";#N/A,#N/A,FALSE,"Sheet1";#N/A,#N/A,FALSE,"Sheet1"}</definedName>
    <definedName name="tech" hidden="1">{#N/A,#N/A,FALSE,"Sheet1";#N/A,#N/A,FALSE,"Sheet1";#N/A,#N/A,FALSE,"Sheet1";#N/A,#N/A,FALSE,"Sheet1"}</definedName>
    <definedName name="tech_dg70_15" localSheetId="4" hidden="1">{#N/A,#N/A,FALSE,"Sheet1";#N/A,#N/A,FALSE,"Sheet1";#N/A,#N/A,FALSE,"Sheet1";#N/A,#N/A,FALSE,"Sheet1"}</definedName>
    <definedName name="tech_dg70_15" localSheetId="7" hidden="1">{#N/A,#N/A,FALSE,"Sheet1";#N/A,#N/A,FALSE,"Sheet1";#N/A,#N/A,FALSE,"Sheet1";#N/A,#N/A,FALSE,"Sheet1"}</definedName>
    <definedName name="tech_dg70_15" localSheetId="10" hidden="1">{#N/A,#N/A,FALSE,"Sheet1";#N/A,#N/A,FALSE,"Sheet1";#N/A,#N/A,FALSE,"Sheet1";#N/A,#N/A,FALSE,"Sheet1"}</definedName>
    <definedName name="tech_dg70_15" localSheetId="13" hidden="1">{#N/A,#N/A,FALSE,"Sheet1";#N/A,#N/A,FALSE,"Sheet1";#N/A,#N/A,FALSE,"Sheet1";#N/A,#N/A,FALSE,"Sheet1"}</definedName>
    <definedName name="tech_dg70_15" localSheetId="5" hidden="1">{#N/A,#N/A,FALSE,"Sheet1";#N/A,#N/A,FALSE,"Sheet1";#N/A,#N/A,FALSE,"Sheet1";#N/A,#N/A,FALSE,"Sheet1"}</definedName>
    <definedName name="tech_dg70_15" localSheetId="11" hidden="1">{#N/A,#N/A,FALSE,"Sheet1";#N/A,#N/A,FALSE,"Sheet1";#N/A,#N/A,FALSE,"Sheet1";#N/A,#N/A,FALSE,"Sheet1"}</definedName>
    <definedName name="tech_dg70_15" localSheetId="8" hidden="1">{#N/A,#N/A,FALSE,"Sheet1";#N/A,#N/A,FALSE,"Sheet1";#N/A,#N/A,FALSE,"Sheet1";#N/A,#N/A,FALSE,"Sheet1"}</definedName>
    <definedName name="tech_dg70_15" localSheetId="14" hidden="1">{#N/A,#N/A,FALSE,"Sheet1";#N/A,#N/A,FALSE,"Sheet1";#N/A,#N/A,FALSE,"Sheet1";#N/A,#N/A,FALSE,"Sheet1"}</definedName>
    <definedName name="tech_dg70_15" localSheetId="21" hidden="1">{#N/A,#N/A,FALSE,"Sheet1";#N/A,#N/A,FALSE,"Sheet1";#N/A,#N/A,FALSE,"Sheet1";#N/A,#N/A,FALSE,"Sheet1"}</definedName>
    <definedName name="tech_dg70_15" localSheetId="22" hidden="1">{#N/A,#N/A,FALSE,"Sheet1";#N/A,#N/A,FALSE,"Sheet1";#N/A,#N/A,FALSE,"Sheet1";#N/A,#N/A,FALSE,"Sheet1"}</definedName>
    <definedName name="tech_dg70_15" localSheetId="3" hidden="1">{#N/A,#N/A,FALSE,"Sheet1";#N/A,#N/A,FALSE,"Sheet1";#N/A,#N/A,FALSE,"Sheet1";#N/A,#N/A,FALSE,"Sheet1"}</definedName>
    <definedName name="tech_dg70_15" localSheetId="12" hidden="1">{#N/A,#N/A,FALSE,"Sheet1";#N/A,#N/A,FALSE,"Sheet1";#N/A,#N/A,FALSE,"Sheet1";#N/A,#N/A,FALSE,"Sheet1"}</definedName>
    <definedName name="tech_dg70_15" localSheetId="9" hidden="1">{#N/A,#N/A,FALSE,"Sheet1";#N/A,#N/A,FALSE,"Sheet1";#N/A,#N/A,FALSE,"Sheet1";#N/A,#N/A,FALSE,"Sheet1"}</definedName>
    <definedName name="tech_dg70_15" localSheetId="6" hidden="1">{#N/A,#N/A,FALSE,"Sheet1";#N/A,#N/A,FALSE,"Sheet1";#N/A,#N/A,FALSE,"Sheet1";#N/A,#N/A,FALSE,"Sheet1"}</definedName>
    <definedName name="tech_dg70_15" localSheetId="23" hidden="1">{#N/A,#N/A,FALSE,"Sheet1";#N/A,#N/A,FALSE,"Sheet1";#N/A,#N/A,FALSE,"Sheet1";#N/A,#N/A,FALSE,"Sheet1"}</definedName>
    <definedName name="tech_dg70_15" localSheetId="24" hidden="1">{#N/A,#N/A,FALSE,"Sheet1";#N/A,#N/A,FALSE,"Sheet1";#N/A,#N/A,FALSE,"Sheet1";#N/A,#N/A,FALSE,"Sheet1"}</definedName>
    <definedName name="tech_dg70_15" hidden="1">{#N/A,#N/A,FALSE,"Sheet1";#N/A,#N/A,FALSE,"Sheet1";#N/A,#N/A,FALSE,"Sheet1";#N/A,#N/A,FALSE,"Sheet1"}</definedName>
    <definedName name="techspec" localSheetId="4" hidden="1">{#N/A,#N/A,FALSE,"Sheet1";#N/A,#N/A,FALSE,"Sheet1";#N/A,#N/A,FALSE,"Sheet1";#N/A,#N/A,FALSE,"Sheet1"}</definedName>
    <definedName name="techspec" localSheetId="7" hidden="1">{#N/A,#N/A,FALSE,"Sheet1";#N/A,#N/A,FALSE,"Sheet1";#N/A,#N/A,FALSE,"Sheet1";#N/A,#N/A,FALSE,"Sheet1"}</definedName>
    <definedName name="techspec" localSheetId="10" hidden="1">{#N/A,#N/A,FALSE,"Sheet1";#N/A,#N/A,FALSE,"Sheet1";#N/A,#N/A,FALSE,"Sheet1";#N/A,#N/A,FALSE,"Sheet1"}</definedName>
    <definedName name="techspec" localSheetId="13" hidden="1">{#N/A,#N/A,FALSE,"Sheet1";#N/A,#N/A,FALSE,"Sheet1";#N/A,#N/A,FALSE,"Sheet1";#N/A,#N/A,FALSE,"Sheet1"}</definedName>
    <definedName name="techspec" localSheetId="5" hidden="1">{#N/A,#N/A,FALSE,"Sheet1";#N/A,#N/A,FALSE,"Sheet1";#N/A,#N/A,FALSE,"Sheet1";#N/A,#N/A,FALSE,"Sheet1"}</definedName>
    <definedName name="techspec" localSheetId="11" hidden="1">{#N/A,#N/A,FALSE,"Sheet1";#N/A,#N/A,FALSE,"Sheet1";#N/A,#N/A,FALSE,"Sheet1";#N/A,#N/A,FALSE,"Sheet1"}</definedName>
    <definedName name="techspec" localSheetId="8" hidden="1">{#N/A,#N/A,FALSE,"Sheet1";#N/A,#N/A,FALSE,"Sheet1";#N/A,#N/A,FALSE,"Sheet1";#N/A,#N/A,FALSE,"Sheet1"}</definedName>
    <definedName name="techspec" localSheetId="14" hidden="1">{#N/A,#N/A,FALSE,"Sheet1";#N/A,#N/A,FALSE,"Sheet1";#N/A,#N/A,FALSE,"Sheet1";#N/A,#N/A,FALSE,"Sheet1"}</definedName>
    <definedName name="techspec" localSheetId="21" hidden="1">{#N/A,#N/A,FALSE,"Sheet1";#N/A,#N/A,FALSE,"Sheet1";#N/A,#N/A,FALSE,"Sheet1";#N/A,#N/A,FALSE,"Sheet1"}</definedName>
    <definedName name="techspec" localSheetId="22" hidden="1">{#N/A,#N/A,FALSE,"Sheet1";#N/A,#N/A,FALSE,"Sheet1";#N/A,#N/A,FALSE,"Sheet1";#N/A,#N/A,FALSE,"Sheet1"}</definedName>
    <definedName name="techspec" localSheetId="3" hidden="1">{#N/A,#N/A,FALSE,"Sheet1";#N/A,#N/A,FALSE,"Sheet1";#N/A,#N/A,FALSE,"Sheet1";#N/A,#N/A,FALSE,"Sheet1"}</definedName>
    <definedName name="techspec" localSheetId="12" hidden="1">{#N/A,#N/A,FALSE,"Sheet1";#N/A,#N/A,FALSE,"Sheet1";#N/A,#N/A,FALSE,"Sheet1";#N/A,#N/A,FALSE,"Sheet1"}</definedName>
    <definedName name="techspec" localSheetId="9" hidden="1">{#N/A,#N/A,FALSE,"Sheet1";#N/A,#N/A,FALSE,"Sheet1";#N/A,#N/A,FALSE,"Sheet1";#N/A,#N/A,FALSE,"Sheet1"}</definedName>
    <definedName name="techspec" localSheetId="6" hidden="1">{#N/A,#N/A,FALSE,"Sheet1";#N/A,#N/A,FALSE,"Sheet1";#N/A,#N/A,FALSE,"Sheet1";#N/A,#N/A,FALSE,"Sheet1"}</definedName>
    <definedName name="techspec" localSheetId="23" hidden="1">{#N/A,#N/A,FALSE,"Sheet1";#N/A,#N/A,FALSE,"Sheet1";#N/A,#N/A,FALSE,"Sheet1";#N/A,#N/A,FALSE,"Sheet1"}</definedName>
    <definedName name="techspec" localSheetId="24" hidden="1">{#N/A,#N/A,FALSE,"Sheet1";#N/A,#N/A,FALSE,"Sheet1";#N/A,#N/A,FALSE,"Sheet1";#N/A,#N/A,FALSE,"Sheet1"}</definedName>
    <definedName name="techspec" hidden="1">{#N/A,#N/A,FALSE,"Sheet1";#N/A,#N/A,FALSE,"Sheet1";#N/A,#N/A,FALSE,"Sheet1";#N/A,#N/A,FALSE,"Sheet1"}</definedName>
    <definedName name="tem" localSheetId="4" hidden="1">{#N/A,#N/A,TRUE,"Front";#N/A,#N/A,TRUE,"Simple Letter";#N/A,#N/A,TRUE,"Inside";#N/A,#N/A,TRUE,"Contents";#N/A,#N/A,TRUE,"Basis";#N/A,#N/A,TRUE,"Inclusions";#N/A,#N/A,TRUE,"Exclusions";#N/A,#N/A,TRUE,"Areas";#N/A,#N/A,TRUE,"Summary";#N/A,#N/A,TRUE,"Detail"}</definedName>
    <definedName name="tem" localSheetId="7" hidden="1">{#N/A,#N/A,TRUE,"Front";#N/A,#N/A,TRUE,"Simple Letter";#N/A,#N/A,TRUE,"Inside";#N/A,#N/A,TRUE,"Contents";#N/A,#N/A,TRUE,"Basis";#N/A,#N/A,TRUE,"Inclusions";#N/A,#N/A,TRUE,"Exclusions";#N/A,#N/A,TRUE,"Areas";#N/A,#N/A,TRUE,"Summary";#N/A,#N/A,TRUE,"Detail"}</definedName>
    <definedName name="tem" localSheetId="10" hidden="1">{#N/A,#N/A,TRUE,"Front";#N/A,#N/A,TRUE,"Simple Letter";#N/A,#N/A,TRUE,"Inside";#N/A,#N/A,TRUE,"Contents";#N/A,#N/A,TRUE,"Basis";#N/A,#N/A,TRUE,"Inclusions";#N/A,#N/A,TRUE,"Exclusions";#N/A,#N/A,TRUE,"Areas";#N/A,#N/A,TRUE,"Summary";#N/A,#N/A,TRUE,"Detail"}</definedName>
    <definedName name="tem" localSheetId="13" hidden="1">{#N/A,#N/A,TRUE,"Front";#N/A,#N/A,TRUE,"Simple Letter";#N/A,#N/A,TRUE,"Inside";#N/A,#N/A,TRUE,"Contents";#N/A,#N/A,TRUE,"Basis";#N/A,#N/A,TRUE,"Inclusions";#N/A,#N/A,TRUE,"Exclusions";#N/A,#N/A,TRUE,"Areas";#N/A,#N/A,TRUE,"Summary";#N/A,#N/A,TRUE,"Detail"}</definedName>
    <definedName name="tem" localSheetId="5" hidden="1">{#N/A,#N/A,TRUE,"Front";#N/A,#N/A,TRUE,"Simple Letter";#N/A,#N/A,TRUE,"Inside";#N/A,#N/A,TRUE,"Contents";#N/A,#N/A,TRUE,"Basis";#N/A,#N/A,TRUE,"Inclusions";#N/A,#N/A,TRUE,"Exclusions";#N/A,#N/A,TRUE,"Areas";#N/A,#N/A,TRUE,"Summary";#N/A,#N/A,TRUE,"Detail"}</definedName>
    <definedName name="tem" localSheetId="11" hidden="1">{#N/A,#N/A,TRUE,"Front";#N/A,#N/A,TRUE,"Simple Letter";#N/A,#N/A,TRUE,"Inside";#N/A,#N/A,TRUE,"Contents";#N/A,#N/A,TRUE,"Basis";#N/A,#N/A,TRUE,"Inclusions";#N/A,#N/A,TRUE,"Exclusions";#N/A,#N/A,TRUE,"Areas";#N/A,#N/A,TRUE,"Summary";#N/A,#N/A,TRUE,"Detail"}</definedName>
    <definedName name="tem" localSheetId="8" hidden="1">{#N/A,#N/A,TRUE,"Front";#N/A,#N/A,TRUE,"Simple Letter";#N/A,#N/A,TRUE,"Inside";#N/A,#N/A,TRUE,"Contents";#N/A,#N/A,TRUE,"Basis";#N/A,#N/A,TRUE,"Inclusions";#N/A,#N/A,TRUE,"Exclusions";#N/A,#N/A,TRUE,"Areas";#N/A,#N/A,TRUE,"Summary";#N/A,#N/A,TRUE,"Detail"}</definedName>
    <definedName name="tem" localSheetId="14" hidden="1">{#N/A,#N/A,TRUE,"Front";#N/A,#N/A,TRUE,"Simple Letter";#N/A,#N/A,TRUE,"Inside";#N/A,#N/A,TRUE,"Contents";#N/A,#N/A,TRUE,"Basis";#N/A,#N/A,TRUE,"Inclusions";#N/A,#N/A,TRUE,"Exclusions";#N/A,#N/A,TRUE,"Areas";#N/A,#N/A,TRUE,"Summary";#N/A,#N/A,TRUE,"Detail"}</definedName>
    <definedName name="tem" localSheetId="21" hidden="1">{#N/A,#N/A,TRUE,"Front";#N/A,#N/A,TRUE,"Simple Letter";#N/A,#N/A,TRUE,"Inside";#N/A,#N/A,TRUE,"Contents";#N/A,#N/A,TRUE,"Basis";#N/A,#N/A,TRUE,"Inclusions";#N/A,#N/A,TRUE,"Exclusions";#N/A,#N/A,TRUE,"Areas";#N/A,#N/A,TRUE,"Summary";#N/A,#N/A,TRUE,"Detail"}</definedName>
    <definedName name="tem" localSheetId="22" hidden="1">{#N/A,#N/A,TRUE,"Front";#N/A,#N/A,TRUE,"Simple Letter";#N/A,#N/A,TRUE,"Inside";#N/A,#N/A,TRUE,"Contents";#N/A,#N/A,TRUE,"Basis";#N/A,#N/A,TRUE,"Inclusions";#N/A,#N/A,TRUE,"Exclusions";#N/A,#N/A,TRUE,"Areas";#N/A,#N/A,TRUE,"Summary";#N/A,#N/A,TRUE,"Detail"}</definedName>
    <definedName name="tem" localSheetId="3" hidden="1">{#N/A,#N/A,TRUE,"Front";#N/A,#N/A,TRUE,"Simple Letter";#N/A,#N/A,TRUE,"Inside";#N/A,#N/A,TRUE,"Contents";#N/A,#N/A,TRUE,"Basis";#N/A,#N/A,TRUE,"Inclusions";#N/A,#N/A,TRUE,"Exclusions";#N/A,#N/A,TRUE,"Areas";#N/A,#N/A,TRUE,"Summary";#N/A,#N/A,TRUE,"Detail"}</definedName>
    <definedName name="tem" localSheetId="12" hidden="1">{#N/A,#N/A,TRUE,"Front";#N/A,#N/A,TRUE,"Simple Letter";#N/A,#N/A,TRUE,"Inside";#N/A,#N/A,TRUE,"Contents";#N/A,#N/A,TRUE,"Basis";#N/A,#N/A,TRUE,"Inclusions";#N/A,#N/A,TRUE,"Exclusions";#N/A,#N/A,TRUE,"Areas";#N/A,#N/A,TRUE,"Summary";#N/A,#N/A,TRUE,"Detail"}</definedName>
    <definedName name="tem" localSheetId="9" hidden="1">{#N/A,#N/A,TRUE,"Front";#N/A,#N/A,TRUE,"Simple Letter";#N/A,#N/A,TRUE,"Inside";#N/A,#N/A,TRUE,"Contents";#N/A,#N/A,TRUE,"Basis";#N/A,#N/A,TRUE,"Inclusions";#N/A,#N/A,TRUE,"Exclusions";#N/A,#N/A,TRUE,"Areas";#N/A,#N/A,TRUE,"Summary";#N/A,#N/A,TRUE,"Detail"}</definedName>
    <definedName name="tem" localSheetId="6" hidden="1">{#N/A,#N/A,TRUE,"Front";#N/A,#N/A,TRUE,"Simple Letter";#N/A,#N/A,TRUE,"Inside";#N/A,#N/A,TRUE,"Contents";#N/A,#N/A,TRUE,"Basis";#N/A,#N/A,TRUE,"Inclusions";#N/A,#N/A,TRUE,"Exclusions";#N/A,#N/A,TRUE,"Areas";#N/A,#N/A,TRUE,"Summary";#N/A,#N/A,TRUE,"Detail"}</definedName>
    <definedName name="tem" localSheetId="23" hidden="1">{#N/A,#N/A,TRUE,"Front";#N/A,#N/A,TRUE,"Simple Letter";#N/A,#N/A,TRUE,"Inside";#N/A,#N/A,TRUE,"Contents";#N/A,#N/A,TRUE,"Basis";#N/A,#N/A,TRUE,"Inclusions";#N/A,#N/A,TRUE,"Exclusions";#N/A,#N/A,TRUE,"Areas";#N/A,#N/A,TRUE,"Summary";#N/A,#N/A,TRUE,"Detail"}</definedName>
    <definedName name="tem" localSheetId="24" hidden="1">{#N/A,#N/A,TRUE,"Front";#N/A,#N/A,TRUE,"Simple Letter";#N/A,#N/A,TRUE,"Inside";#N/A,#N/A,TRUE,"Contents";#N/A,#N/A,TRUE,"Basis";#N/A,#N/A,TRUE,"Inclusions";#N/A,#N/A,TRUE,"Exclusions";#N/A,#N/A,TRUE,"Areas";#N/A,#N/A,TRUE,"Summary";#N/A,#N/A,TRUE,"Detail"}</definedName>
    <definedName name="tem" hidden="1">{#N/A,#N/A,TRUE,"Front";#N/A,#N/A,TRUE,"Simple Letter";#N/A,#N/A,TRUE,"Inside";#N/A,#N/A,TRUE,"Contents";#N/A,#N/A,TRUE,"Basis";#N/A,#N/A,TRUE,"Inclusions";#N/A,#N/A,TRUE,"Exclusions";#N/A,#N/A,TRUE,"Areas";#N/A,#N/A,TRUE,"Summary";#N/A,#N/A,TRUE,"Detail"}</definedName>
    <definedName name="temp" localSheetId="4" hidden="1">{#N/A,#N/A,TRUE,"Front";#N/A,#N/A,TRUE,"Simple Letter";#N/A,#N/A,TRUE,"Inside";#N/A,#N/A,TRUE,"Contents";#N/A,#N/A,TRUE,"Basis";#N/A,#N/A,TRUE,"Inclusions";#N/A,#N/A,TRUE,"Exclusions";#N/A,#N/A,TRUE,"Areas";#N/A,#N/A,TRUE,"Summary";#N/A,#N/A,TRUE,"Detail"}</definedName>
    <definedName name="temp" localSheetId="7" hidden="1">{#N/A,#N/A,TRUE,"Front";#N/A,#N/A,TRUE,"Simple Letter";#N/A,#N/A,TRUE,"Inside";#N/A,#N/A,TRUE,"Contents";#N/A,#N/A,TRUE,"Basis";#N/A,#N/A,TRUE,"Inclusions";#N/A,#N/A,TRUE,"Exclusions";#N/A,#N/A,TRUE,"Areas";#N/A,#N/A,TRUE,"Summary";#N/A,#N/A,TRUE,"Detail"}</definedName>
    <definedName name="temp" localSheetId="10" hidden="1">{#N/A,#N/A,TRUE,"Front";#N/A,#N/A,TRUE,"Simple Letter";#N/A,#N/A,TRUE,"Inside";#N/A,#N/A,TRUE,"Contents";#N/A,#N/A,TRUE,"Basis";#N/A,#N/A,TRUE,"Inclusions";#N/A,#N/A,TRUE,"Exclusions";#N/A,#N/A,TRUE,"Areas";#N/A,#N/A,TRUE,"Summary";#N/A,#N/A,TRUE,"Detail"}</definedName>
    <definedName name="temp" localSheetId="13" hidden="1">{#N/A,#N/A,TRUE,"Front";#N/A,#N/A,TRUE,"Simple Letter";#N/A,#N/A,TRUE,"Inside";#N/A,#N/A,TRUE,"Contents";#N/A,#N/A,TRUE,"Basis";#N/A,#N/A,TRUE,"Inclusions";#N/A,#N/A,TRUE,"Exclusions";#N/A,#N/A,TRUE,"Areas";#N/A,#N/A,TRUE,"Summary";#N/A,#N/A,TRUE,"Detail"}</definedName>
    <definedName name="temp" localSheetId="5" hidden="1">{#N/A,#N/A,TRUE,"Front";#N/A,#N/A,TRUE,"Simple Letter";#N/A,#N/A,TRUE,"Inside";#N/A,#N/A,TRUE,"Contents";#N/A,#N/A,TRUE,"Basis";#N/A,#N/A,TRUE,"Inclusions";#N/A,#N/A,TRUE,"Exclusions";#N/A,#N/A,TRUE,"Areas";#N/A,#N/A,TRUE,"Summary";#N/A,#N/A,TRUE,"Detail"}</definedName>
    <definedName name="temp" localSheetId="11" hidden="1">{#N/A,#N/A,TRUE,"Front";#N/A,#N/A,TRUE,"Simple Letter";#N/A,#N/A,TRUE,"Inside";#N/A,#N/A,TRUE,"Contents";#N/A,#N/A,TRUE,"Basis";#N/A,#N/A,TRUE,"Inclusions";#N/A,#N/A,TRUE,"Exclusions";#N/A,#N/A,TRUE,"Areas";#N/A,#N/A,TRUE,"Summary";#N/A,#N/A,TRUE,"Detail"}</definedName>
    <definedName name="temp" localSheetId="8" hidden="1">{#N/A,#N/A,TRUE,"Front";#N/A,#N/A,TRUE,"Simple Letter";#N/A,#N/A,TRUE,"Inside";#N/A,#N/A,TRUE,"Contents";#N/A,#N/A,TRUE,"Basis";#N/A,#N/A,TRUE,"Inclusions";#N/A,#N/A,TRUE,"Exclusions";#N/A,#N/A,TRUE,"Areas";#N/A,#N/A,TRUE,"Summary";#N/A,#N/A,TRUE,"Detail"}</definedName>
    <definedName name="temp" localSheetId="14" hidden="1">{#N/A,#N/A,TRUE,"Front";#N/A,#N/A,TRUE,"Simple Letter";#N/A,#N/A,TRUE,"Inside";#N/A,#N/A,TRUE,"Contents";#N/A,#N/A,TRUE,"Basis";#N/A,#N/A,TRUE,"Inclusions";#N/A,#N/A,TRUE,"Exclusions";#N/A,#N/A,TRUE,"Areas";#N/A,#N/A,TRUE,"Summary";#N/A,#N/A,TRUE,"Detail"}</definedName>
    <definedName name="temp" localSheetId="21" hidden="1">{#N/A,#N/A,TRUE,"Front";#N/A,#N/A,TRUE,"Simple Letter";#N/A,#N/A,TRUE,"Inside";#N/A,#N/A,TRUE,"Contents";#N/A,#N/A,TRUE,"Basis";#N/A,#N/A,TRUE,"Inclusions";#N/A,#N/A,TRUE,"Exclusions";#N/A,#N/A,TRUE,"Areas";#N/A,#N/A,TRUE,"Summary";#N/A,#N/A,TRUE,"Detail"}</definedName>
    <definedName name="temp" localSheetId="22" hidden="1">{#N/A,#N/A,TRUE,"Front";#N/A,#N/A,TRUE,"Simple Letter";#N/A,#N/A,TRUE,"Inside";#N/A,#N/A,TRUE,"Contents";#N/A,#N/A,TRUE,"Basis";#N/A,#N/A,TRUE,"Inclusions";#N/A,#N/A,TRUE,"Exclusions";#N/A,#N/A,TRUE,"Areas";#N/A,#N/A,TRUE,"Summary";#N/A,#N/A,TRUE,"Detail"}</definedName>
    <definedName name="temp" localSheetId="3" hidden="1">{#N/A,#N/A,TRUE,"Front";#N/A,#N/A,TRUE,"Simple Letter";#N/A,#N/A,TRUE,"Inside";#N/A,#N/A,TRUE,"Contents";#N/A,#N/A,TRUE,"Basis";#N/A,#N/A,TRUE,"Inclusions";#N/A,#N/A,TRUE,"Exclusions";#N/A,#N/A,TRUE,"Areas";#N/A,#N/A,TRUE,"Summary";#N/A,#N/A,TRUE,"Detail"}</definedName>
    <definedName name="temp" localSheetId="12" hidden="1">{#N/A,#N/A,TRUE,"Front";#N/A,#N/A,TRUE,"Simple Letter";#N/A,#N/A,TRUE,"Inside";#N/A,#N/A,TRUE,"Contents";#N/A,#N/A,TRUE,"Basis";#N/A,#N/A,TRUE,"Inclusions";#N/A,#N/A,TRUE,"Exclusions";#N/A,#N/A,TRUE,"Areas";#N/A,#N/A,TRUE,"Summary";#N/A,#N/A,TRUE,"Detail"}</definedName>
    <definedName name="temp" localSheetId="9" hidden="1">{#N/A,#N/A,TRUE,"Front";#N/A,#N/A,TRUE,"Simple Letter";#N/A,#N/A,TRUE,"Inside";#N/A,#N/A,TRUE,"Contents";#N/A,#N/A,TRUE,"Basis";#N/A,#N/A,TRUE,"Inclusions";#N/A,#N/A,TRUE,"Exclusions";#N/A,#N/A,TRUE,"Areas";#N/A,#N/A,TRUE,"Summary";#N/A,#N/A,TRUE,"Detail"}</definedName>
    <definedName name="temp" localSheetId="6" hidden="1">{#N/A,#N/A,TRUE,"Front";#N/A,#N/A,TRUE,"Simple Letter";#N/A,#N/A,TRUE,"Inside";#N/A,#N/A,TRUE,"Contents";#N/A,#N/A,TRUE,"Basis";#N/A,#N/A,TRUE,"Inclusions";#N/A,#N/A,TRUE,"Exclusions";#N/A,#N/A,TRUE,"Areas";#N/A,#N/A,TRUE,"Summary";#N/A,#N/A,TRUE,"Detail"}</definedName>
    <definedName name="temp" localSheetId="23" hidden="1">{#N/A,#N/A,TRUE,"Front";#N/A,#N/A,TRUE,"Simple Letter";#N/A,#N/A,TRUE,"Inside";#N/A,#N/A,TRUE,"Contents";#N/A,#N/A,TRUE,"Basis";#N/A,#N/A,TRUE,"Inclusions";#N/A,#N/A,TRUE,"Exclusions";#N/A,#N/A,TRUE,"Areas";#N/A,#N/A,TRUE,"Summary";#N/A,#N/A,TRUE,"Detail"}</definedName>
    <definedName name="temp" localSheetId="24" hidden="1">{#N/A,#N/A,TRUE,"Front";#N/A,#N/A,TRUE,"Simple Letter";#N/A,#N/A,TRUE,"Inside";#N/A,#N/A,TRUE,"Contents";#N/A,#N/A,TRUE,"Basis";#N/A,#N/A,TRUE,"Inclusions";#N/A,#N/A,TRUE,"Exclusions";#N/A,#N/A,TRUE,"Areas";#N/A,#N/A,TRUE,"Summary";#N/A,#N/A,TRUE,"Detail"}</definedName>
    <definedName name="temp" hidden="1">{#N/A,#N/A,TRUE,"Front";#N/A,#N/A,TRUE,"Simple Letter";#N/A,#N/A,TRUE,"Inside";#N/A,#N/A,TRUE,"Contents";#N/A,#N/A,TRUE,"Basis";#N/A,#N/A,TRUE,"Inclusions";#N/A,#N/A,TRUE,"Exclusions";#N/A,#N/A,TRUE,"Areas";#N/A,#N/A,TRUE,"Summary";#N/A,#N/A,TRUE,"Detail"}</definedName>
    <definedName name="temp1" localSheetId="4" hidden="1">{#N/A,#N/A,TRUE,"Front";#N/A,#N/A,TRUE,"Simple Letter";#N/A,#N/A,TRUE,"Inside";#N/A,#N/A,TRUE,"Contents";#N/A,#N/A,TRUE,"Basis";#N/A,#N/A,TRUE,"Inclusions";#N/A,#N/A,TRUE,"Exclusions";#N/A,#N/A,TRUE,"Areas";#N/A,#N/A,TRUE,"Summary";#N/A,#N/A,TRUE,"Detail"}</definedName>
    <definedName name="temp1" localSheetId="7" hidden="1">{#N/A,#N/A,TRUE,"Front";#N/A,#N/A,TRUE,"Simple Letter";#N/A,#N/A,TRUE,"Inside";#N/A,#N/A,TRUE,"Contents";#N/A,#N/A,TRUE,"Basis";#N/A,#N/A,TRUE,"Inclusions";#N/A,#N/A,TRUE,"Exclusions";#N/A,#N/A,TRUE,"Areas";#N/A,#N/A,TRUE,"Summary";#N/A,#N/A,TRUE,"Detail"}</definedName>
    <definedName name="temp1" localSheetId="10" hidden="1">{#N/A,#N/A,TRUE,"Front";#N/A,#N/A,TRUE,"Simple Letter";#N/A,#N/A,TRUE,"Inside";#N/A,#N/A,TRUE,"Contents";#N/A,#N/A,TRUE,"Basis";#N/A,#N/A,TRUE,"Inclusions";#N/A,#N/A,TRUE,"Exclusions";#N/A,#N/A,TRUE,"Areas";#N/A,#N/A,TRUE,"Summary";#N/A,#N/A,TRUE,"Detail"}</definedName>
    <definedName name="temp1" localSheetId="13" hidden="1">{#N/A,#N/A,TRUE,"Front";#N/A,#N/A,TRUE,"Simple Letter";#N/A,#N/A,TRUE,"Inside";#N/A,#N/A,TRUE,"Contents";#N/A,#N/A,TRUE,"Basis";#N/A,#N/A,TRUE,"Inclusions";#N/A,#N/A,TRUE,"Exclusions";#N/A,#N/A,TRUE,"Areas";#N/A,#N/A,TRUE,"Summary";#N/A,#N/A,TRUE,"Detail"}</definedName>
    <definedName name="temp1" localSheetId="5" hidden="1">{#N/A,#N/A,TRUE,"Front";#N/A,#N/A,TRUE,"Simple Letter";#N/A,#N/A,TRUE,"Inside";#N/A,#N/A,TRUE,"Contents";#N/A,#N/A,TRUE,"Basis";#N/A,#N/A,TRUE,"Inclusions";#N/A,#N/A,TRUE,"Exclusions";#N/A,#N/A,TRUE,"Areas";#N/A,#N/A,TRUE,"Summary";#N/A,#N/A,TRUE,"Detail"}</definedName>
    <definedName name="temp1" localSheetId="11" hidden="1">{#N/A,#N/A,TRUE,"Front";#N/A,#N/A,TRUE,"Simple Letter";#N/A,#N/A,TRUE,"Inside";#N/A,#N/A,TRUE,"Contents";#N/A,#N/A,TRUE,"Basis";#N/A,#N/A,TRUE,"Inclusions";#N/A,#N/A,TRUE,"Exclusions";#N/A,#N/A,TRUE,"Areas";#N/A,#N/A,TRUE,"Summary";#N/A,#N/A,TRUE,"Detail"}</definedName>
    <definedName name="temp1" localSheetId="8" hidden="1">{#N/A,#N/A,TRUE,"Front";#N/A,#N/A,TRUE,"Simple Letter";#N/A,#N/A,TRUE,"Inside";#N/A,#N/A,TRUE,"Contents";#N/A,#N/A,TRUE,"Basis";#N/A,#N/A,TRUE,"Inclusions";#N/A,#N/A,TRUE,"Exclusions";#N/A,#N/A,TRUE,"Areas";#N/A,#N/A,TRUE,"Summary";#N/A,#N/A,TRUE,"Detail"}</definedName>
    <definedName name="temp1" localSheetId="14" hidden="1">{#N/A,#N/A,TRUE,"Front";#N/A,#N/A,TRUE,"Simple Letter";#N/A,#N/A,TRUE,"Inside";#N/A,#N/A,TRUE,"Contents";#N/A,#N/A,TRUE,"Basis";#N/A,#N/A,TRUE,"Inclusions";#N/A,#N/A,TRUE,"Exclusions";#N/A,#N/A,TRUE,"Areas";#N/A,#N/A,TRUE,"Summary";#N/A,#N/A,TRUE,"Detail"}</definedName>
    <definedName name="temp1" localSheetId="21" hidden="1">{#N/A,#N/A,TRUE,"Front";#N/A,#N/A,TRUE,"Simple Letter";#N/A,#N/A,TRUE,"Inside";#N/A,#N/A,TRUE,"Contents";#N/A,#N/A,TRUE,"Basis";#N/A,#N/A,TRUE,"Inclusions";#N/A,#N/A,TRUE,"Exclusions";#N/A,#N/A,TRUE,"Areas";#N/A,#N/A,TRUE,"Summary";#N/A,#N/A,TRUE,"Detail"}</definedName>
    <definedName name="temp1" localSheetId="22" hidden="1">{#N/A,#N/A,TRUE,"Front";#N/A,#N/A,TRUE,"Simple Letter";#N/A,#N/A,TRUE,"Inside";#N/A,#N/A,TRUE,"Contents";#N/A,#N/A,TRUE,"Basis";#N/A,#N/A,TRUE,"Inclusions";#N/A,#N/A,TRUE,"Exclusions";#N/A,#N/A,TRUE,"Areas";#N/A,#N/A,TRUE,"Summary";#N/A,#N/A,TRUE,"Detail"}</definedName>
    <definedName name="temp1" localSheetId="3" hidden="1">{#N/A,#N/A,TRUE,"Front";#N/A,#N/A,TRUE,"Simple Letter";#N/A,#N/A,TRUE,"Inside";#N/A,#N/A,TRUE,"Contents";#N/A,#N/A,TRUE,"Basis";#N/A,#N/A,TRUE,"Inclusions";#N/A,#N/A,TRUE,"Exclusions";#N/A,#N/A,TRUE,"Areas";#N/A,#N/A,TRUE,"Summary";#N/A,#N/A,TRUE,"Detail"}</definedName>
    <definedName name="temp1" localSheetId="12" hidden="1">{#N/A,#N/A,TRUE,"Front";#N/A,#N/A,TRUE,"Simple Letter";#N/A,#N/A,TRUE,"Inside";#N/A,#N/A,TRUE,"Contents";#N/A,#N/A,TRUE,"Basis";#N/A,#N/A,TRUE,"Inclusions";#N/A,#N/A,TRUE,"Exclusions";#N/A,#N/A,TRUE,"Areas";#N/A,#N/A,TRUE,"Summary";#N/A,#N/A,TRUE,"Detail"}</definedName>
    <definedName name="temp1" localSheetId="9" hidden="1">{#N/A,#N/A,TRUE,"Front";#N/A,#N/A,TRUE,"Simple Letter";#N/A,#N/A,TRUE,"Inside";#N/A,#N/A,TRUE,"Contents";#N/A,#N/A,TRUE,"Basis";#N/A,#N/A,TRUE,"Inclusions";#N/A,#N/A,TRUE,"Exclusions";#N/A,#N/A,TRUE,"Areas";#N/A,#N/A,TRUE,"Summary";#N/A,#N/A,TRUE,"Detail"}</definedName>
    <definedName name="temp1" localSheetId="6" hidden="1">{#N/A,#N/A,TRUE,"Front";#N/A,#N/A,TRUE,"Simple Letter";#N/A,#N/A,TRUE,"Inside";#N/A,#N/A,TRUE,"Contents";#N/A,#N/A,TRUE,"Basis";#N/A,#N/A,TRUE,"Inclusions";#N/A,#N/A,TRUE,"Exclusions";#N/A,#N/A,TRUE,"Areas";#N/A,#N/A,TRUE,"Summary";#N/A,#N/A,TRUE,"Detail"}</definedName>
    <definedName name="temp1" localSheetId="23" hidden="1">{#N/A,#N/A,TRUE,"Front";#N/A,#N/A,TRUE,"Simple Letter";#N/A,#N/A,TRUE,"Inside";#N/A,#N/A,TRUE,"Contents";#N/A,#N/A,TRUE,"Basis";#N/A,#N/A,TRUE,"Inclusions";#N/A,#N/A,TRUE,"Exclusions";#N/A,#N/A,TRUE,"Areas";#N/A,#N/A,TRUE,"Summary";#N/A,#N/A,TRUE,"Detail"}</definedName>
    <definedName name="temp1" localSheetId="24"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emp2" localSheetId="4" hidden="1">{#N/A,#N/A,TRUE,"Front";#N/A,#N/A,TRUE,"Simple Letter";#N/A,#N/A,TRUE,"Inside";#N/A,#N/A,TRUE,"Contents";#N/A,#N/A,TRUE,"Basis";#N/A,#N/A,TRUE,"Inclusions";#N/A,#N/A,TRUE,"Exclusions";#N/A,#N/A,TRUE,"Areas";#N/A,#N/A,TRUE,"Summary";#N/A,#N/A,TRUE,"Detail"}</definedName>
    <definedName name="temp2" localSheetId="7" hidden="1">{#N/A,#N/A,TRUE,"Front";#N/A,#N/A,TRUE,"Simple Letter";#N/A,#N/A,TRUE,"Inside";#N/A,#N/A,TRUE,"Contents";#N/A,#N/A,TRUE,"Basis";#N/A,#N/A,TRUE,"Inclusions";#N/A,#N/A,TRUE,"Exclusions";#N/A,#N/A,TRUE,"Areas";#N/A,#N/A,TRUE,"Summary";#N/A,#N/A,TRUE,"Detail"}</definedName>
    <definedName name="temp2" localSheetId="10" hidden="1">{#N/A,#N/A,TRUE,"Front";#N/A,#N/A,TRUE,"Simple Letter";#N/A,#N/A,TRUE,"Inside";#N/A,#N/A,TRUE,"Contents";#N/A,#N/A,TRUE,"Basis";#N/A,#N/A,TRUE,"Inclusions";#N/A,#N/A,TRUE,"Exclusions";#N/A,#N/A,TRUE,"Areas";#N/A,#N/A,TRUE,"Summary";#N/A,#N/A,TRUE,"Detail"}</definedName>
    <definedName name="temp2" localSheetId="13" hidden="1">{#N/A,#N/A,TRUE,"Front";#N/A,#N/A,TRUE,"Simple Letter";#N/A,#N/A,TRUE,"Inside";#N/A,#N/A,TRUE,"Contents";#N/A,#N/A,TRUE,"Basis";#N/A,#N/A,TRUE,"Inclusions";#N/A,#N/A,TRUE,"Exclusions";#N/A,#N/A,TRUE,"Areas";#N/A,#N/A,TRUE,"Summary";#N/A,#N/A,TRUE,"Detail"}</definedName>
    <definedName name="temp2" localSheetId="5" hidden="1">{#N/A,#N/A,TRUE,"Front";#N/A,#N/A,TRUE,"Simple Letter";#N/A,#N/A,TRUE,"Inside";#N/A,#N/A,TRUE,"Contents";#N/A,#N/A,TRUE,"Basis";#N/A,#N/A,TRUE,"Inclusions";#N/A,#N/A,TRUE,"Exclusions";#N/A,#N/A,TRUE,"Areas";#N/A,#N/A,TRUE,"Summary";#N/A,#N/A,TRUE,"Detail"}</definedName>
    <definedName name="temp2" localSheetId="11" hidden="1">{#N/A,#N/A,TRUE,"Front";#N/A,#N/A,TRUE,"Simple Letter";#N/A,#N/A,TRUE,"Inside";#N/A,#N/A,TRUE,"Contents";#N/A,#N/A,TRUE,"Basis";#N/A,#N/A,TRUE,"Inclusions";#N/A,#N/A,TRUE,"Exclusions";#N/A,#N/A,TRUE,"Areas";#N/A,#N/A,TRUE,"Summary";#N/A,#N/A,TRUE,"Detail"}</definedName>
    <definedName name="temp2" localSheetId="8" hidden="1">{#N/A,#N/A,TRUE,"Front";#N/A,#N/A,TRUE,"Simple Letter";#N/A,#N/A,TRUE,"Inside";#N/A,#N/A,TRUE,"Contents";#N/A,#N/A,TRUE,"Basis";#N/A,#N/A,TRUE,"Inclusions";#N/A,#N/A,TRUE,"Exclusions";#N/A,#N/A,TRUE,"Areas";#N/A,#N/A,TRUE,"Summary";#N/A,#N/A,TRUE,"Detail"}</definedName>
    <definedName name="temp2" localSheetId="14" hidden="1">{#N/A,#N/A,TRUE,"Front";#N/A,#N/A,TRUE,"Simple Letter";#N/A,#N/A,TRUE,"Inside";#N/A,#N/A,TRUE,"Contents";#N/A,#N/A,TRUE,"Basis";#N/A,#N/A,TRUE,"Inclusions";#N/A,#N/A,TRUE,"Exclusions";#N/A,#N/A,TRUE,"Areas";#N/A,#N/A,TRUE,"Summary";#N/A,#N/A,TRUE,"Detail"}</definedName>
    <definedName name="temp2" localSheetId="21" hidden="1">{#N/A,#N/A,TRUE,"Front";#N/A,#N/A,TRUE,"Simple Letter";#N/A,#N/A,TRUE,"Inside";#N/A,#N/A,TRUE,"Contents";#N/A,#N/A,TRUE,"Basis";#N/A,#N/A,TRUE,"Inclusions";#N/A,#N/A,TRUE,"Exclusions";#N/A,#N/A,TRUE,"Areas";#N/A,#N/A,TRUE,"Summary";#N/A,#N/A,TRUE,"Detail"}</definedName>
    <definedName name="temp2" localSheetId="22" hidden="1">{#N/A,#N/A,TRUE,"Front";#N/A,#N/A,TRUE,"Simple Letter";#N/A,#N/A,TRUE,"Inside";#N/A,#N/A,TRUE,"Contents";#N/A,#N/A,TRUE,"Basis";#N/A,#N/A,TRUE,"Inclusions";#N/A,#N/A,TRUE,"Exclusions";#N/A,#N/A,TRUE,"Areas";#N/A,#N/A,TRUE,"Summary";#N/A,#N/A,TRUE,"Detail"}</definedName>
    <definedName name="temp2" localSheetId="3" hidden="1">{#N/A,#N/A,TRUE,"Front";#N/A,#N/A,TRUE,"Simple Letter";#N/A,#N/A,TRUE,"Inside";#N/A,#N/A,TRUE,"Contents";#N/A,#N/A,TRUE,"Basis";#N/A,#N/A,TRUE,"Inclusions";#N/A,#N/A,TRUE,"Exclusions";#N/A,#N/A,TRUE,"Areas";#N/A,#N/A,TRUE,"Summary";#N/A,#N/A,TRUE,"Detail"}</definedName>
    <definedName name="temp2" localSheetId="12" hidden="1">{#N/A,#N/A,TRUE,"Front";#N/A,#N/A,TRUE,"Simple Letter";#N/A,#N/A,TRUE,"Inside";#N/A,#N/A,TRUE,"Contents";#N/A,#N/A,TRUE,"Basis";#N/A,#N/A,TRUE,"Inclusions";#N/A,#N/A,TRUE,"Exclusions";#N/A,#N/A,TRUE,"Areas";#N/A,#N/A,TRUE,"Summary";#N/A,#N/A,TRUE,"Detail"}</definedName>
    <definedName name="temp2" localSheetId="9" hidden="1">{#N/A,#N/A,TRUE,"Front";#N/A,#N/A,TRUE,"Simple Letter";#N/A,#N/A,TRUE,"Inside";#N/A,#N/A,TRUE,"Contents";#N/A,#N/A,TRUE,"Basis";#N/A,#N/A,TRUE,"Inclusions";#N/A,#N/A,TRUE,"Exclusions";#N/A,#N/A,TRUE,"Areas";#N/A,#N/A,TRUE,"Summary";#N/A,#N/A,TRUE,"Detail"}</definedName>
    <definedName name="temp2" localSheetId="6" hidden="1">{#N/A,#N/A,TRUE,"Front";#N/A,#N/A,TRUE,"Simple Letter";#N/A,#N/A,TRUE,"Inside";#N/A,#N/A,TRUE,"Contents";#N/A,#N/A,TRUE,"Basis";#N/A,#N/A,TRUE,"Inclusions";#N/A,#N/A,TRUE,"Exclusions";#N/A,#N/A,TRUE,"Areas";#N/A,#N/A,TRUE,"Summary";#N/A,#N/A,TRUE,"Detail"}</definedName>
    <definedName name="temp2" localSheetId="23" hidden="1">{#N/A,#N/A,TRUE,"Front";#N/A,#N/A,TRUE,"Simple Letter";#N/A,#N/A,TRUE,"Inside";#N/A,#N/A,TRUE,"Contents";#N/A,#N/A,TRUE,"Basis";#N/A,#N/A,TRUE,"Inclusions";#N/A,#N/A,TRUE,"Exclusions";#N/A,#N/A,TRUE,"Areas";#N/A,#N/A,TRUE,"Summary";#N/A,#N/A,TRUE,"Detail"}</definedName>
    <definedName name="temp2" localSheetId="24" hidden="1">{#N/A,#N/A,TRUE,"Front";#N/A,#N/A,TRUE,"Simple Letter";#N/A,#N/A,TRUE,"Inside";#N/A,#N/A,TRUE,"Contents";#N/A,#N/A,TRUE,"Basis";#N/A,#N/A,TRUE,"Inclusions";#N/A,#N/A,TRUE,"Exclusions";#N/A,#N/A,TRUE,"Areas";#N/A,#N/A,TRUE,"Summary";#N/A,#N/A,TRUE,"Detail"}</definedName>
    <definedName name="temp2" hidden="1">{#N/A,#N/A,TRUE,"Front";#N/A,#N/A,TRUE,"Simple Letter";#N/A,#N/A,TRUE,"Inside";#N/A,#N/A,TRUE,"Contents";#N/A,#N/A,TRUE,"Basis";#N/A,#N/A,TRUE,"Inclusions";#N/A,#N/A,TRUE,"Exclusions";#N/A,#N/A,TRUE,"Areas";#N/A,#N/A,TRUE,"Summary";#N/A,#N/A,TRUE,"Detail"}</definedName>
    <definedName name="TERRACE" localSheetId="4" hidden="1">#REF!</definedName>
    <definedName name="TERRACE" localSheetId="7" hidden="1">#REF!</definedName>
    <definedName name="TERRACE" localSheetId="10" hidden="1">#REF!</definedName>
    <definedName name="TERRACE" localSheetId="13" hidden="1">#REF!</definedName>
    <definedName name="TERRACE" localSheetId="19" hidden="1">#REF!</definedName>
    <definedName name="TERRACE" localSheetId="5" hidden="1">#REF!</definedName>
    <definedName name="TERRACE" localSheetId="11" hidden="1">#REF!</definedName>
    <definedName name="TERRACE" localSheetId="8" hidden="1">#REF!</definedName>
    <definedName name="TERRACE" localSheetId="14" hidden="1">#REF!</definedName>
    <definedName name="TERRACE" localSheetId="20" hidden="1">#REF!</definedName>
    <definedName name="TERRACE" localSheetId="21" hidden="1">#REF!</definedName>
    <definedName name="TERRACE" localSheetId="22" hidden="1">#REF!</definedName>
    <definedName name="TERRACE" localSheetId="3" hidden="1">#REF!</definedName>
    <definedName name="TERRACE" localSheetId="12" hidden="1">#REF!</definedName>
    <definedName name="TERRACE" localSheetId="18" hidden="1">#REF!</definedName>
    <definedName name="TERRACE" localSheetId="9" hidden="1">#REF!</definedName>
    <definedName name="TERRACE" localSheetId="6" hidden="1">#REF!</definedName>
    <definedName name="TERRACE" localSheetId="23" hidden="1">#REF!</definedName>
    <definedName name="TERRACE" localSheetId="24" hidden="1">#REF!</definedName>
    <definedName name="TERRACE" hidden="1">#REF!</definedName>
    <definedName name="TextRefCopyRangeCount" hidden="1">14</definedName>
    <definedName name="Thiagarajan" localSheetId="4" hidden="1">{"'Sheet1'!$A$4386:$N$4591"}</definedName>
    <definedName name="Thiagarajan" localSheetId="7" hidden="1">{"'Sheet1'!$A$4386:$N$4591"}</definedName>
    <definedName name="Thiagarajan" localSheetId="10" hidden="1">{"'Sheet1'!$A$4386:$N$4591"}</definedName>
    <definedName name="Thiagarajan" localSheetId="13" hidden="1">{"'Sheet1'!$A$4386:$N$4591"}</definedName>
    <definedName name="Thiagarajan" localSheetId="5" hidden="1">{"'Sheet1'!$A$4386:$N$4591"}</definedName>
    <definedName name="Thiagarajan" localSheetId="11" hidden="1">{"'Sheet1'!$A$4386:$N$4591"}</definedName>
    <definedName name="Thiagarajan" localSheetId="8" hidden="1">{"'Sheet1'!$A$4386:$N$4591"}</definedName>
    <definedName name="Thiagarajan" localSheetId="14" hidden="1">{"'Sheet1'!$A$4386:$N$4591"}</definedName>
    <definedName name="Thiagarajan" localSheetId="21" hidden="1">{"'Sheet1'!$A$4386:$N$4591"}</definedName>
    <definedName name="Thiagarajan" localSheetId="22" hidden="1">{"'Sheet1'!$A$4386:$N$4591"}</definedName>
    <definedName name="Thiagarajan" localSheetId="3" hidden="1">{"'Sheet1'!$A$4386:$N$4591"}</definedName>
    <definedName name="Thiagarajan" localSheetId="12" hidden="1">{"'Sheet1'!$A$4386:$N$4591"}</definedName>
    <definedName name="Thiagarajan" localSheetId="9" hidden="1">{"'Sheet1'!$A$4386:$N$4591"}</definedName>
    <definedName name="Thiagarajan" localSheetId="6" hidden="1">{"'Sheet1'!$A$4386:$N$4591"}</definedName>
    <definedName name="Thiagarajan" localSheetId="23" hidden="1">{"'Sheet1'!$A$4386:$N$4591"}</definedName>
    <definedName name="Thiagarajan" localSheetId="24" hidden="1">{"'Sheet1'!$A$4386:$N$4591"}</definedName>
    <definedName name="Thiagarajan" hidden="1">{"'Sheet1'!$A$4386:$N$4591"}</definedName>
    <definedName name="Topsheet" localSheetId="4" hidden="1">#REF!</definedName>
    <definedName name="Topsheet" localSheetId="7" hidden="1">#REF!</definedName>
    <definedName name="Topsheet" localSheetId="10" hidden="1">#REF!</definedName>
    <definedName name="Topsheet" localSheetId="19" hidden="1">#REF!</definedName>
    <definedName name="Topsheet" localSheetId="5" hidden="1">#REF!</definedName>
    <definedName name="Topsheet" localSheetId="11" hidden="1">#REF!</definedName>
    <definedName name="Topsheet" localSheetId="8" hidden="1">#REF!</definedName>
    <definedName name="Topsheet" localSheetId="20" hidden="1">#REF!</definedName>
    <definedName name="Topsheet" localSheetId="21" hidden="1">#REF!</definedName>
    <definedName name="Topsheet" localSheetId="22" hidden="1">#REF!</definedName>
    <definedName name="Topsheet" localSheetId="3" hidden="1">#REF!</definedName>
    <definedName name="Topsheet" localSheetId="18" hidden="1">#REF!</definedName>
    <definedName name="Topsheet" localSheetId="9" hidden="1">#REF!</definedName>
    <definedName name="Topsheet" localSheetId="6" hidden="1">#REF!</definedName>
    <definedName name="Topsheet" localSheetId="23" hidden="1">#REF!</definedName>
    <definedName name="Topsheet" localSheetId="24" hidden="1">#REF!</definedName>
    <definedName name="Topsheet" hidden="1">#REF!</definedName>
    <definedName name="TotalOfAllData" hidden="1">OFFSET([13]Data!$J$1,0,0,COUNTA([13]Data!$J$1:$J$65536),1)</definedName>
    <definedName name="TowerD" localSheetId="4" hidden="1">[15]BHANDUP!#REF!</definedName>
    <definedName name="TowerD" localSheetId="7" hidden="1">[15]BHANDUP!#REF!</definedName>
    <definedName name="TowerD" localSheetId="10" hidden="1">[15]BHANDUP!#REF!</definedName>
    <definedName name="TowerD" localSheetId="13" hidden="1">[15]BHANDUP!#REF!</definedName>
    <definedName name="TowerD" localSheetId="19" hidden="1">[15]BHANDUP!#REF!</definedName>
    <definedName name="TowerD" localSheetId="5" hidden="1">[15]BHANDUP!#REF!</definedName>
    <definedName name="TowerD" localSheetId="11" hidden="1">[15]BHANDUP!#REF!</definedName>
    <definedName name="TowerD" localSheetId="8" hidden="1">[15]BHANDUP!#REF!</definedName>
    <definedName name="TowerD" localSheetId="14" hidden="1">[15]BHANDUP!#REF!</definedName>
    <definedName name="TowerD" localSheetId="20" hidden="1">[15]BHANDUP!#REF!</definedName>
    <definedName name="TowerD" localSheetId="21" hidden="1">[15]BHANDUP!#REF!</definedName>
    <definedName name="TowerD" localSheetId="22" hidden="1">[15]BHANDUP!#REF!</definedName>
    <definedName name="TowerD" localSheetId="3" hidden="1">[15]BHANDUP!#REF!</definedName>
    <definedName name="TowerD" localSheetId="12" hidden="1">[15]BHANDUP!#REF!</definedName>
    <definedName name="TowerD" localSheetId="18" hidden="1">[15]BHANDUP!#REF!</definedName>
    <definedName name="TowerD" localSheetId="9" hidden="1">[15]BHANDUP!#REF!</definedName>
    <definedName name="TowerD" localSheetId="6" hidden="1">[15]BHANDUP!#REF!</definedName>
    <definedName name="TowerD" localSheetId="23" hidden="1">[15]BHANDUP!#REF!</definedName>
    <definedName name="TowerD" localSheetId="24" hidden="1">[15]BHANDUP!#REF!</definedName>
    <definedName name="TowerD" hidden="1">[15]BHANDUP!#REF!</definedName>
    <definedName name="towerD123" localSheetId="4" hidden="1">[15]BHANDUP!#REF!</definedName>
    <definedName name="towerD123" localSheetId="7" hidden="1">[15]BHANDUP!#REF!</definedName>
    <definedName name="towerD123" localSheetId="10" hidden="1">[15]BHANDUP!#REF!</definedName>
    <definedName name="towerD123" localSheetId="19" hidden="1">[15]BHANDUP!#REF!</definedName>
    <definedName name="towerD123" localSheetId="5" hidden="1">[15]BHANDUP!#REF!</definedName>
    <definedName name="towerD123" localSheetId="11" hidden="1">[15]BHANDUP!#REF!</definedName>
    <definedName name="towerD123" localSheetId="8" hidden="1">[15]BHANDUP!#REF!</definedName>
    <definedName name="towerD123" localSheetId="20" hidden="1">[15]BHANDUP!#REF!</definedName>
    <definedName name="towerD123" localSheetId="21" hidden="1">[15]BHANDUP!#REF!</definedName>
    <definedName name="towerD123" localSheetId="22" hidden="1">[15]BHANDUP!#REF!</definedName>
    <definedName name="towerD123" localSheetId="3" hidden="1">[15]BHANDUP!#REF!</definedName>
    <definedName name="towerD123" localSheetId="18" hidden="1">[15]BHANDUP!#REF!</definedName>
    <definedName name="towerD123" localSheetId="9" hidden="1">[15]BHANDUP!#REF!</definedName>
    <definedName name="towerD123" localSheetId="6" hidden="1">[15]BHANDUP!#REF!</definedName>
    <definedName name="towerD123" localSheetId="23" hidden="1">[15]BHANDUP!#REF!</definedName>
    <definedName name="towerD123" localSheetId="24" hidden="1">[15]BHANDUP!#REF!</definedName>
    <definedName name="towerD123" hidden="1">[15]BHANDUP!#REF!</definedName>
    <definedName name="ttt" localSheetId="4" hidden="1">{#N/A,#N/A,FALSE,"VARIATIONS";#N/A,#N/A,FALSE,"BUDGET";#N/A,#N/A,FALSE,"CIVIL QNTY VAR";#N/A,#N/A,FALSE,"SUMMARY";#N/A,#N/A,FALSE,"MATERIAL VAR"}</definedName>
    <definedName name="ttt" localSheetId="7" hidden="1">{#N/A,#N/A,FALSE,"VARIATIONS";#N/A,#N/A,FALSE,"BUDGET";#N/A,#N/A,FALSE,"CIVIL QNTY VAR";#N/A,#N/A,FALSE,"SUMMARY";#N/A,#N/A,FALSE,"MATERIAL VAR"}</definedName>
    <definedName name="ttt" localSheetId="10" hidden="1">{#N/A,#N/A,FALSE,"VARIATIONS";#N/A,#N/A,FALSE,"BUDGET";#N/A,#N/A,FALSE,"CIVIL QNTY VAR";#N/A,#N/A,FALSE,"SUMMARY";#N/A,#N/A,FALSE,"MATERIAL VAR"}</definedName>
    <definedName name="ttt" localSheetId="13" hidden="1">{#N/A,#N/A,FALSE,"VARIATIONS";#N/A,#N/A,FALSE,"BUDGET";#N/A,#N/A,FALSE,"CIVIL QNTY VAR";#N/A,#N/A,FALSE,"SUMMARY";#N/A,#N/A,FALSE,"MATERIAL VAR"}</definedName>
    <definedName name="ttt" localSheetId="5" hidden="1">{#N/A,#N/A,FALSE,"VARIATIONS";#N/A,#N/A,FALSE,"BUDGET";#N/A,#N/A,FALSE,"CIVIL QNTY VAR";#N/A,#N/A,FALSE,"SUMMARY";#N/A,#N/A,FALSE,"MATERIAL VAR"}</definedName>
    <definedName name="ttt" localSheetId="11" hidden="1">{#N/A,#N/A,FALSE,"VARIATIONS";#N/A,#N/A,FALSE,"BUDGET";#N/A,#N/A,FALSE,"CIVIL QNTY VAR";#N/A,#N/A,FALSE,"SUMMARY";#N/A,#N/A,FALSE,"MATERIAL VAR"}</definedName>
    <definedName name="ttt" localSheetId="8" hidden="1">{#N/A,#N/A,FALSE,"VARIATIONS";#N/A,#N/A,FALSE,"BUDGET";#N/A,#N/A,FALSE,"CIVIL QNTY VAR";#N/A,#N/A,FALSE,"SUMMARY";#N/A,#N/A,FALSE,"MATERIAL VAR"}</definedName>
    <definedName name="ttt" localSheetId="14" hidden="1">{#N/A,#N/A,FALSE,"VARIATIONS";#N/A,#N/A,FALSE,"BUDGET";#N/A,#N/A,FALSE,"CIVIL QNTY VAR";#N/A,#N/A,FALSE,"SUMMARY";#N/A,#N/A,FALSE,"MATERIAL VAR"}</definedName>
    <definedName name="ttt" localSheetId="21" hidden="1">{#N/A,#N/A,FALSE,"VARIATIONS";#N/A,#N/A,FALSE,"BUDGET";#N/A,#N/A,FALSE,"CIVIL QNTY VAR";#N/A,#N/A,FALSE,"SUMMARY";#N/A,#N/A,FALSE,"MATERIAL VAR"}</definedName>
    <definedName name="ttt" localSheetId="22" hidden="1">{#N/A,#N/A,FALSE,"VARIATIONS";#N/A,#N/A,FALSE,"BUDGET";#N/A,#N/A,FALSE,"CIVIL QNTY VAR";#N/A,#N/A,FALSE,"SUMMARY";#N/A,#N/A,FALSE,"MATERIAL VAR"}</definedName>
    <definedName name="ttt" localSheetId="3" hidden="1">{#N/A,#N/A,FALSE,"VARIATIONS";#N/A,#N/A,FALSE,"BUDGET";#N/A,#N/A,FALSE,"CIVIL QNTY VAR";#N/A,#N/A,FALSE,"SUMMARY";#N/A,#N/A,FALSE,"MATERIAL VAR"}</definedName>
    <definedName name="ttt" localSheetId="12" hidden="1">{#N/A,#N/A,FALSE,"VARIATIONS";#N/A,#N/A,FALSE,"BUDGET";#N/A,#N/A,FALSE,"CIVIL QNTY VAR";#N/A,#N/A,FALSE,"SUMMARY";#N/A,#N/A,FALSE,"MATERIAL VAR"}</definedName>
    <definedName name="ttt" localSheetId="9" hidden="1">{#N/A,#N/A,FALSE,"VARIATIONS";#N/A,#N/A,FALSE,"BUDGET";#N/A,#N/A,FALSE,"CIVIL QNTY VAR";#N/A,#N/A,FALSE,"SUMMARY";#N/A,#N/A,FALSE,"MATERIAL VAR"}</definedName>
    <definedName name="ttt" localSheetId="6" hidden="1">{#N/A,#N/A,FALSE,"VARIATIONS";#N/A,#N/A,FALSE,"BUDGET";#N/A,#N/A,FALSE,"CIVIL QNTY VAR";#N/A,#N/A,FALSE,"SUMMARY";#N/A,#N/A,FALSE,"MATERIAL VAR"}</definedName>
    <definedName name="ttt" localSheetId="23" hidden="1">{#N/A,#N/A,FALSE,"VARIATIONS";#N/A,#N/A,FALSE,"BUDGET";#N/A,#N/A,FALSE,"CIVIL QNTY VAR";#N/A,#N/A,FALSE,"SUMMARY";#N/A,#N/A,FALSE,"MATERIAL VAR"}</definedName>
    <definedName name="ttt" localSheetId="24" hidden="1">{#N/A,#N/A,FALSE,"VARIATIONS";#N/A,#N/A,FALSE,"BUDGET";#N/A,#N/A,FALSE,"CIVIL QNTY VAR";#N/A,#N/A,FALSE,"SUMMARY";#N/A,#N/A,FALSE,"MATERIAL VAR"}</definedName>
    <definedName name="ttt" hidden="1">{#N/A,#N/A,FALSE,"VARIATIONS";#N/A,#N/A,FALSE,"BUDGET";#N/A,#N/A,FALSE,"CIVIL QNTY VAR";#N/A,#N/A,FALSE,"SUMMARY";#N/A,#N/A,FALSE,"MATERIAL VAR"}</definedName>
    <definedName name="tuti" localSheetId="4" hidden="1">#REF!</definedName>
    <definedName name="tuti" localSheetId="7" hidden="1">#REF!</definedName>
    <definedName name="tuti" localSheetId="10" hidden="1">#REF!</definedName>
    <definedName name="tuti" localSheetId="13" hidden="1">#REF!</definedName>
    <definedName name="tuti" localSheetId="19" hidden="1">#REF!</definedName>
    <definedName name="tuti" localSheetId="5" hidden="1">#REF!</definedName>
    <definedName name="tuti" localSheetId="11" hidden="1">#REF!</definedName>
    <definedName name="tuti" localSheetId="8" hidden="1">#REF!</definedName>
    <definedName name="tuti" localSheetId="14" hidden="1">#REF!</definedName>
    <definedName name="tuti" localSheetId="20" hidden="1">#REF!</definedName>
    <definedName name="tuti" localSheetId="21" hidden="1">#REF!</definedName>
    <definedName name="tuti" localSheetId="22" hidden="1">#REF!</definedName>
    <definedName name="tuti" localSheetId="3" hidden="1">#REF!</definedName>
    <definedName name="tuti" localSheetId="12" hidden="1">#REF!</definedName>
    <definedName name="tuti" localSheetId="18" hidden="1">#REF!</definedName>
    <definedName name="tuti" localSheetId="9" hidden="1">#REF!</definedName>
    <definedName name="tuti" localSheetId="6" hidden="1">#REF!</definedName>
    <definedName name="tuti" localSheetId="23" hidden="1">#REF!</definedName>
    <definedName name="tuti" localSheetId="24" hidden="1">#REF!</definedName>
    <definedName name="tuti" hidden="1">#REF!</definedName>
    <definedName name="UI" localSheetId="4" hidden="1">[21]analysis!#REF!</definedName>
    <definedName name="UI" localSheetId="7" hidden="1">[21]analysis!#REF!</definedName>
    <definedName name="UI" localSheetId="10" hidden="1">[21]analysis!#REF!</definedName>
    <definedName name="UI" localSheetId="13" hidden="1">[21]analysis!#REF!</definedName>
    <definedName name="UI" localSheetId="19" hidden="1">[21]analysis!#REF!</definedName>
    <definedName name="UI" localSheetId="5" hidden="1">[21]analysis!#REF!</definedName>
    <definedName name="UI" localSheetId="11" hidden="1">[21]analysis!#REF!</definedName>
    <definedName name="UI" localSheetId="8" hidden="1">[21]analysis!#REF!</definedName>
    <definedName name="UI" localSheetId="14" hidden="1">[21]analysis!#REF!</definedName>
    <definedName name="UI" localSheetId="20" hidden="1">[21]analysis!#REF!</definedName>
    <definedName name="UI" localSheetId="21" hidden="1">[21]analysis!#REF!</definedName>
    <definedName name="UI" localSheetId="22" hidden="1">[21]analysis!#REF!</definedName>
    <definedName name="UI" localSheetId="3" hidden="1">[21]analysis!#REF!</definedName>
    <definedName name="UI" localSheetId="12" hidden="1">[21]analysis!#REF!</definedName>
    <definedName name="UI" localSheetId="18" hidden="1">[21]analysis!#REF!</definedName>
    <definedName name="UI" localSheetId="9" hidden="1">[21]analysis!#REF!</definedName>
    <definedName name="UI" localSheetId="6" hidden="1">[21]analysis!#REF!</definedName>
    <definedName name="UI" localSheetId="23" hidden="1">[21]analysis!#REF!</definedName>
    <definedName name="UI" localSheetId="24" hidden="1">[21]analysis!#REF!</definedName>
    <definedName name="UI" hidden="1">[21]analysis!#REF!</definedName>
    <definedName name="upbeams123" localSheetId="4" hidden="1">[15]BHANDUP!#REF!</definedName>
    <definedName name="upbeams123" localSheetId="7" hidden="1">[15]BHANDUP!#REF!</definedName>
    <definedName name="upbeams123" localSheetId="10" hidden="1">[15]BHANDUP!#REF!</definedName>
    <definedName name="upbeams123" localSheetId="13" hidden="1">[15]BHANDUP!#REF!</definedName>
    <definedName name="upbeams123" localSheetId="19" hidden="1">[15]BHANDUP!#REF!</definedName>
    <definedName name="upbeams123" localSheetId="5" hidden="1">[15]BHANDUP!#REF!</definedName>
    <definedName name="upbeams123" localSheetId="11" hidden="1">[15]BHANDUP!#REF!</definedName>
    <definedName name="upbeams123" localSheetId="8" hidden="1">[15]BHANDUP!#REF!</definedName>
    <definedName name="upbeams123" localSheetId="14" hidden="1">[15]BHANDUP!#REF!</definedName>
    <definedName name="upbeams123" localSheetId="20" hidden="1">[15]BHANDUP!#REF!</definedName>
    <definedName name="upbeams123" localSheetId="21" hidden="1">[15]BHANDUP!#REF!</definedName>
    <definedName name="upbeams123" localSheetId="22" hidden="1">[15]BHANDUP!#REF!</definedName>
    <definedName name="upbeams123" localSheetId="3" hidden="1">[15]BHANDUP!#REF!</definedName>
    <definedName name="upbeams123" localSheetId="12" hidden="1">[15]BHANDUP!#REF!</definedName>
    <definedName name="upbeams123" localSheetId="18" hidden="1">[15]BHANDUP!#REF!</definedName>
    <definedName name="upbeams123" localSheetId="9" hidden="1">[15]BHANDUP!#REF!</definedName>
    <definedName name="upbeams123" localSheetId="6" hidden="1">[15]BHANDUP!#REF!</definedName>
    <definedName name="upbeams123" localSheetId="23" hidden="1">[15]BHANDUP!#REF!</definedName>
    <definedName name="upbeams123" localSheetId="24" hidden="1">[15]BHANDUP!#REF!</definedName>
    <definedName name="upbeams123" hidden="1">[15]BHANDUP!#REF!</definedName>
    <definedName name="venky" localSheetId="4" hidden="1">{"PLANT BREAKUP",#N/A,FALSE,"E"}</definedName>
    <definedName name="venky" localSheetId="7" hidden="1">{"PLANT BREAKUP",#N/A,FALSE,"E"}</definedName>
    <definedName name="venky" localSheetId="10" hidden="1">{"PLANT BREAKUP",#N/A,FALSE,"E"}</definedName>
    <definedName name="venky" localSheetId="13" hidden="1">{"PLANT BREAKUP",#N/A,FALSE,"E"}</definedName>
    <definedName name="venky" localSheetId="5" hidden="1">{"PLANT BREAKUP",#N/A,FALSE,"E"}</definedName>
    <definedName name="venky" localSheetId="11" hidden="1">{"PLANT BREAKUP",#N/A,FALSE,"E"}</definedName>
    <definedName name="venky" localSheetId="8" hidden="1">{"PLANT BREAKUP",#N/A,FALSE,"E"}</definedName>
    <definedName name="venky" localSheetId="14" hidden="1">{"PLANT BREAKUP",#N/A,FALSE,"E"}</definedName>
    <definedName name="venky" localSheetId="21" hidden="1">{"PLANT BREAKUP",#N/A,FALSE,"E"}</definedName>
    <definedName name="venky" localSheetId="22" hidden="1">{"PLANT BREAKUP",#N/A,FALSE,"E"}</definedName>
    <definedName name="venky" localSheetId="3" hidden="1">{"PLANT BREAKUP",#N/A,FALSE,"E"}</definedName>
    <definedName name="venky" localSheetId="12" hidden="1">{"PLANT BREAKUP",#N/A,FALSE,"E"}</definedName>
    <definedName name="venky" localSheetId="9" hidden="1">{"PLANT BREAKUP",#N/A,FALSE,"E"}</definedName>
    <definedName name="venky" localSheetId="6" hidden="1">{"PLANT BREAKUP",#N/A,FALSE,"E"}</definedName>
    <definedName name="venky" localSheetId="23" hidden="1">{"PLANT BREAKUP",#N/A,FALSE,"E"}</definedName>
    <definedName name="venky" localSheetId="24" hidden="1">{"PLANT BREAKUP",#N/A,FALSE,"E"}</definedName>
    <definedName name="venky" hidden="1">{"PLANT BREAKUP",#N/A,FALSE,"E"}</definedName>
    <definedName name="vivek1" localSheetId="4" hidden="1">#REF!</definedName>
    <definedName name="vivek1" localSheetId="7" hidden="1">#REF!</definedName>
    <definedName name="vivek1" localSheetId="10" hidden="1">#REF!</definedName>
    <definedName name="vivek1" localSheetId="13" hidden="1">#REF!</definedName>
    <definedName name="vivek1" localSheetId="19" hidden="1">#REF!</definedName>
    <definedName name="vivek1" localSheetId="5" hidden="1">#REF!</definedName>
    <definedName name="vivek1" localSheetId="11" hidden="1">#REF!</definedName>
    <definedName name="vivek1" localSheetId="8" hidden="1">#REF!</definedName>
    <definedName name="vivek1" localSheetId="14" hidden="1">#REF!</definedName>
    <definedName name="vivek1" localSheetId="20" hidden="1">#REF!</definedName>
    <definedName name="vivek1" localSheetId="21" hidden="1">#REF!</definedName>
    <definedName name="vivek1" localSheetId="22" hidden="1">#REF!</definedName>
    <definedName name="vivek1" localSheetId="3" hidden="1">#REF!</definedName>
    <definedName name="vivek1" localSheetId="12" hidden="1">#REF!</definedName>
    <definedName name="vivek1" localSheetId="18" hidden="1">#REF!</definedName>
    <definedName name="vivek1" localSheetId="9" hidden="1">#REF!</definedName>
    <definedName name="vivek1" localSheetId="6" hidden="1">#REF!</definedName>
    <definedName name="vivek1" localSheetId="23" hidden="1">#REF!</definedName>
    <definedName name="vivek1" localSheetId="24" hidden="1">#REF!</definedName>
    <definedName name="vivek1" hidden="1">#REF!</definedName>
    <definedName name="vivek11" localSheetId="4" hidden="1">#REF!</definedName>
    <definedName name="vivek11" localSheetId="7" hidden="1">#REF!</definedName>
    <definedName name="vivek11" localSheetId="10" hidden="1">#REF!</definedName>
    <definedName name="vivek11" localSheetId="19" hidden="1">#REF!</definedName>
    <definedName name="vivek11" localSheetId="5" hidden="1">#REF!</definedName>
    <definedName name="vivek11" localSheetId="11" hidden="1">#REF!</definedName>
    <definedName name="vivek11" localSheetId="8" hidden="1">#REF!</definedName>
    <definedName name="vivek11" localSheetId="20" hidden="1">#REF!</definedName>
    <definedName name="vivek11" localSheetId="21" hidden="1">#REF!</definedName>
    <definedName name="vivek11" localSheetId="22" hidden="1">#REF!</definedName>
    <definedName name="vivek11" localSheetId="3" hidden="1">#REF!</definedName>
    <definedName name="vivek11" localSheetId="18" hidden="1">#REF!</definedName>
    <definedName name="vivek11" localSheetId="9" hidden="1">#REF!</definedName>
    <definedName name="vivek11" localSheetId="6" hidden="1">#REF!</definedName>
    <definedName name="vivek11" localSheetId="23" hidden="1">#REF!</definedName>
    <definedName name="vivek11" localSheetId="24" hidden="1">#REF!</definedName>
    <definedName name="vivek11" hidden="1">#REF!</definedName>
    <definedName name="vivek12" localSheetId="4" hidden="1">#REF!</definedName>
    <definedName name="vivek12" localSheetId="7" hidden="1">#REF!</definedName>
    <definedName name="vivek12" localSheetId="10" hidden="1">#REF!</definedName>
    <definedName name="vivek12" localSheetId="19" hidden="1">#REF!</definedName>
    <definedName name="vivek12" localSheetId="5" hidden="1">#REF!</definedName>
    <definedName name="vivek12" localSheetId="11" hidden="1">#REF!</definedName>
    <definedName name="vivek12" localSheetId="8" hidden="1">#REF!</definedName>
    <definedName name="vivek12" localSheetId="20" hidden="1">#REF!</definedName>
    <definedName name="vivek12" localSheetId="21" hidden="1">#REF!</definedName>
    <definedName name="vivek12" localSheetId="22" hidden="1">#REF!</definedName>
    <definedName name="vivek12" localSheetId="3" hidden="1">#REF!</definedName>
    <definedName name="vivek12" localSheetId="18" hidden="1">#REF!</definedName>
    <definedName name="vivek12" localSheetId="9" hidden="1">#REF!</definedName>
    <definedName name="vivek12" localSheetId="6" hidden="1">#REF!</definedName>
    <definedName name="vivek12" localSheetId="23" hidden="1">#REF!</definedName>
    <definedName name="vivek12" localSheetId="24" hidden="1">#REF!</definedName>
    <definedName name="vivek12" hidden="1">#REF!</definedName>
    <definedName name="vivek13" localSheetId="4" hidden="1">#REF!</definedName>
    <definedName name="vivek13" localSheetId="7" hidden="1">#REF!</definedName>
    <definedName name="vivek13" localSheetId="10" hidden="1">#REF!</definedName>
    <definedName name="vivek13" localSheetId="19" hidden="1">#REF!</definedName>
    <definedName name="vivek13" localSheetId="5" hidden="1">#REF!</definedName>
    <definedName name="vivek13" localSheetId="11" hidden="1">#REF!</definedName>
    <definedName name="vivek13" localSheetId="8" hidden="1">#REF!</definedName>
    <definedName name="vivek13" localSheetId="20" hidden="1">#REF!</definedName>
    <definedName name="vivek13" localSheetId="21" hidden="1">#REF!</definedName>
    <definedName name="vivek13" localSheetId="22" hidden="1">#REF!</definedName>
    <definedName name="vivek13" localSheetId="3" hidden="1">#REF!</definedName>
    <definedName name="vivek13" localSheetId="18" hidden="1">#REF!</definedName>
    <definedName name="vivek13" localSheetId="9" hidden="1">#REF!</definedName>
    <definedName name="vivek13" localSheetId="6" hidden="1">#REF!</definedName>
    <definedName name="vivek13" localSheetId="23" hidden="1">#REF!</definedName>
    <definedName name="vivek13" localSheetId="24" hidden="1">#REF!</definedName>
    <definedName name="vivek13" hidden="1">#REF!</definedName>
    <definedName name="vivek17" localSheetId="4" hidden="1">#REF!</definedName>
    <definedName name="vivek17" localSheetId="7" hidden="1">#REF!</definedName>
    <definedName name="vivek17" localSheetId="10" hidden="1">#REF!</definedName>
    <definedName name="vivek17" localSheetId="19" hidden="1">#REF!</definedName>
    <definedName name="vivek17" localSheetId="5" hidden="1">#REF!</definedName>
    <definedName name="vivek17" localSheetId="11" hidden="1">#REF!</definedName>
    <definedName name="vivek17" localSheetId="8" hidden="1">#REF!</definedName>
    <definedName name="vivek17" localSheetId="20" hidden="1">#REF!</definedName>
    <definedName name="vivek17" localSheetId="21" hidden="1">#REF!</definedName>
    <definedName name="vivek17" localSheetId="22" hidden="1">#REF!</definedName>
    <definedName name="vivek17" localSheetId="3" hidden="1">#REF!</definedName>
    <definedName name="vivek17" localSheetId="18" hidden="1">#REF!</definedName>
    <definedName name="vivek17" localSheetId="9" hidden="1">#REF!</definedName>
    <definedName name="vivek17" localSheetId="6" hidden="1">#REF!</definedName>
    <definedName name="vivek17" localSheetId="23" hidden="1">#REF!</definedName>
    <definedName name="vivek17" localSheetId="24" hidden="1">#REF!</definedName>
    <definedName name="vivek17" hidden="1">#REF!</definedName>
    <definedName name="vivek18" localSheetId="4" hidden="1">#REF!</definedName>
    <definedName name="vivek18" localSheetId="7" hidden="1">#REF!</definedName>
    <definedName name="vivek18" localSheetId="10" hidden="1">#REF!</definedName>
    <definedName name="vivek18" localSheetId="19" hidden="1">#REF!</definedName>
    <definedName name="vivek18" localSheetId="5" hidden="1">#REF!</definedName>
    <definedName name="vivek18" localSheetId="11" hidden="1">#REF!</definedName>
    <definedName name="vivek18" localSheetId="8" hidden="1">#REF!</definedName>
    <definedName name="vivek18" localSheetId="20" hidden="1">#REF!</definedName>
    <definedName name="vivek18" localSheetId="21" hidden="1">#REF!</definedName>
    <definedName name="vivek18" localSheetId="22" hidden="1">#REF!</definedName>
    <definedName name="vivek18" localSheetId="3" hidden="1">#REF!</definedName>
    <definedName name="vivek18" localSheetId="18" hidden="1">#REF!</definedName>
    <definedName name="vivek18" localSheetId="9" hidden="1">#REF!</definedName>
    <definedName name="vivek18" localSheetId="6" hidden="1">#REF!</definedName>
    <definedName name="vivek18" localSheetId="23" hidden="1">#REF!</definedName>
    <definedName name="vivek18" localSheetId="24" hidden="1">#REF!</definedName>
    <definedName name="vivek18" hidden="1">#REF!</definedName>
    <definedName name="vivek2" localSheetId="4" hidden="1">#REF!</definedName>
    <definedName name="vivek2" localSheetId="7" hidden="1">#REF!</definedName>
    <definedName name="vivek2" localSheetId="10" hidden="1">#REF!</definedName>
    <definedName name="vivek2" localSheetId="19" hidden="1">#REF!</definedName>
    <definedName name="vivek2" localSheetId="5" hidden="1">#REF!</definedName>
    <definedName name="vivek2" localSheetId="11" hidden="1">#REF!</definedName>
    <definedName name="vivek2" localSheetId="8" hidden="1">#REF!</definedName>
    <definedName name="vivek2" localSheetId="20" hidden="1">#REF!</definedName>
    <definedName name="vivek2" localSheetId="21" hidden="1">#REF!</definedName>
    <definedName name="vivek2" localSheetId="22" hidden="1">#REF!</definedName>
    <definedName name="vivek2" localSheetId="3" hidden="1">#REF!</definedName>
    <definedName name="vivek2" localSheetId="18" hidden="1">#REF!</definedName>
    <definedName name="vivek2" localSheetId="9" hidden="1">#REF!</definedName>
    <definedName name="vivek2" localSheetId="6" hidden="1">#REF!</definedName>
    <definedName name="vivek2" localSheetId="23" hidden="1">#REF!</definedName>
    <definedName name="vivek2" localSheetId="24" hidden="1">#REF!</definedName>
    <definedName name="vivek2" hidden="1">#REF!</definedName>
    <definedName name="vivek220" localSheetId="4" hidden="1">#REF!</definedName>
    <definedName name="vivek220" localSheetId="7" hidden="1">#REF!</definedName>
    <definedName name="vivek220" localSheetId="10" hidden="1">#REF!</definedName>
    <definedName name="vivek220" localSheetId="19" hidden="1">#REF!</definedName>
    <definedName name="vivek220" localSheetId="5" hidden="1">#REF!</definedName>
    <definedName name="vivek220" localSheetId="11" hidden="1">#REF!</definedName>
    <definedName name="vivek220" localSheetId="8" hidden="1">#REF!</definedName>
    <definedName name="vivek220" localSheetId="20" hidden="1">#REF!</definedName>
    <definedName name="vivek220" localSheetId="21" hidden="1">#REF!</definedName>
    <definedName name="vivek220" localSheetId="22" hidden="1">#REF!</definedName>
    <definedName name="vivek220" localSheetId="3" hidden="1">#REF!</definedName>
    <definedName name="vivek220" localSheetId="18" hidden="1">#REF!</definedName>
    <definedName name="vivek220" localSheetId="9" hidden="1">#REF!</definedName>
    <definedName name="vivek220" localSheetId="6" hidden="1">#REF!</definedName>
    <definedName name="vivek220" localSheetId="23" hidden="1">#REF!</definedName>
    <definedName name="vivek220" localSheetId="24" hidden="1">#REF!</definedName>
    <definedName name="vivek220" hidden="1">#REF!</definedName>
    <definedName name="vivek288888" localSheetId="4" hidden="1">#REF!</definedName>
    <definedName name="vivek288888" localSheetId="7" hidden="1">#REF!</definedName>
    <definedName name="vivek288888" localSheetId="10" hidden="1">#REF!</definedName>
    <definedName name="vivek288888" localSheetId="19" hidden="1">#REF!</definedName>
    <definedName name="vivek288888" localSheetId="5" hidden="1">#REF!</definedName>
    <definedName name="vivek288888" localSheetId="11" hidden="1">#REF!</definedName>
    <definedName name="vivek288888" localSheetId="8" hidden="1">#REF!</definedName>
    <definedName name="vivek288888" localSheetId="20" hidden="1">#REF!</definedName>
    <definedName name="vivek288888" localSheetId="21" hidden="1">#REF!</definedName>
    <definedName name="vivek288888" localSheetId="22" hidden="1">#REF!</definedName>
    <definedName name="vivek288888" localSheetId="3" hidden="1">#REF!</definedName>
    <definedName name="vivek288888" localSheetId="18" hidden="1">#REF!</definedName>
    <definedName name="vivek288888" localSheetId="9" hidden="1">#REF!</definedName>
    <definedName name="vivek288888" localSheetId="6" hidden="1">#REF!</definedName>
    <definedName name="vivek288888" localSheetId="23" hidden="1">#REF!</definedName>
    <definedName name="vivek288888" localSheetId="24" hidden="1">#REF!</definedName>
    <definedName name="vivek288888" hidden="1">#REF!</definedName>
    <definedName name="vivek2dddddddddddddddd" localSheetId="4" hidden="1">#REF!</definedName>
    <definedName name="vivek2dddddddddddddddd" localSheetId="7" hidden="1">#REF!</definedName>
    <definedName name="vivek2dddddddddddddddd" localSheetId="10" hidden="1">#REF!</definedName>
    <definedName name="vivek2dddddddddddddddd" localSheetId="19" hidden="1">#REF!</definedName>
    <definedName name="vivek2dddddddddddddddd" localSheetId="5" hidden="1">#REF!</definedName>
    <definedName name="vivek2dddddddddddddddd" localSheetId="11" hidden="1">#REF!</definedName>
    <definedName name="vivek2dddddddddddddddd" localSheetId="8" hidden="1">#REF!</definedName>
    <definedName name="vivek2dddddddddddddddd" localSheetId="20" hidden="1">#REF!</definedName>
    <definedName name="vivek2dddddddddddddddd" localSheetId="21" hidden="1">#REF!</definedName>
    <definedName name="vivek2dddddddddddddddd" localSheetId="22" hidden="1">#REF!</definedName>
    <definedName name="vivek2dddddddddddddddd" localSheetId="3" hidden="1">#REF!</definedName>
    <definedName name="vivek2dddddddddddddddd" localSheetId="18" hidden="1">#REF!</definedName>
    <definedName name="vivek2dddddddddddddddd" localSheetId="9" hidden="1">#REF!</definedName>
    <definedName name="vivek2dddddddddddddddd" localSheetId="6" hidden="1">#REF!</definedName>
    <definedName name="vivek2dddddddddddddddd" localSheetId="23" hidden="1">#REF!</definedName>
    <definedName name="vivek2dddddddddddddddd" localSheetId="24" hidden="1">#REF!</definedName>
    <definedName name="vivek2dddddddddddddddd" hidden="1">#REF!</definedName>
    <definedName name="vivek2oooooooooooooooo" localSheetId="4" hidden="1">#REF!</definedName>
    <definedName name="vivek2oooooooooooooooo" localSheetId="7" hidden="1">#REF!</definedName>
    <definedName name="vivek2oooooooooooooooo" localSheetId="10" hidden="1">#REF!</definedName>
    <definedName name="vivek2oooooooooooooooo" localSheetId="19" hidden="1">#REF!</definedName>
    <definedName name="vivek2oooooooooooooooo" localSheetId="5" hidden="1">#REF!</definedName>
    <definedName name="vivek2oooooooooooooooo" localSheetId="11" hidden="1">#REF!</definedName>
    <definedName name="vivek2oooooooooooooooo" localSheetId="8" hidden="1">#REF!</definedName>
    <definedName name="vivek2oooooooooooooooo" localSheetId="20" hidden="1">#REF!</definedName>
    <definedName name="vivek2oooooooooooooooo" localSheetId="21" hidden="1">#REF!</definedName>
    <definedName name="vivek2oooooooooooooooo" localSheetId="22" hidden="1">#REF!</definedName>
    <definedName name="vivek2oooooooooooooooo" localSheetId="3" hidden="1">#REF!</definedName>
    <definedName name="vivek2oooooooooooooooo" localSheetId="18" hidden="1">#REF!</definedName>
    <definedName name="vivek2oooooooooooooooo" localSheetId="9" hidden="1">#REF!</definedName>
    <definedName name="vivek2oooooooooooooooo" localSheetId="6" hidden="1">#REF!</definedName>
    <definedName name="vivek2oooooooooooooooo" localSheetId="23" hidden="1">#REF!</definedName>
    <definedName name="vivek2oooooooooooooooo" localSheetId="24" hidden="1">#REF!</definedName>
    <definedName name="vivek2oooooooooooooooo" hidden="1">#REF!</definedName>
    <definedName name="vivek3" localSheetId="4" hidden="1">#REF!</definedName>
    <definedName name="vivek3" localSheetId="7" hidden="1">#REF!</definedName>
    <definedName name="vivek3" localSheetId="10" hidden="1">#REF!</definedName>
    <definedName name="vivek3" localSheetId="19" hidden="1">#REF!</definedName>
    <definedName name="vivek3" localSheetId="5" hidden="1">#REF!</definedName>
    <definedName name="vivek3" localSheetId="11" hidden="1">#REF!</definedName>
    <definedName name="vivek3" localSheetId="8" hidden="1">#REF!</definedName>
    <definedName name="vivek3" localSheetId="20" hidden="1">#REF!</definedName>
    <definedName name="vivek3" localSheetId="21" hidden="1">#REF!</definedName>
    <definedName name="vivek3" localSheetId="22" hidden="1">#REF!</definedName>
    <definedName name="vivek3" localSheetId="3" hidden="1">#REF!</definedName>
    <definedName name="vivek3" localSheetId="18" hidden="1">#REF!</definedName>
    <definedName name="vivek3" localSheetId="9" hidden="1">#REF!</definedName>
    <definedName name="vivek3" localSheetId="6" hidden="1">#REF!</definedName>
    <definedName name="vivek3" localSheetId="23" hidden="1">#REF!</definedName>
    <definedName name="vivek3" localSheetId="24" hidden="1">#REF!</definedName>
    <definedName name="vivek3" hidden="1">#REF!</definedName>
    <definedName name="vivek4" localSheetId="4" hidden="1">#REF!</definedName>
    <definedName name="vivek4" localSheetId="7" hidden="1">#REF!</definedName>
    <definedName name="vivek4" localSheetId="10" hidden="1">#REF!</definedName>
    <definedName name="vivek4" localSheetId="19" hidden="1">#REF!</definedName>
    <definedName name="vivek4" localSheetId="5" hidden="1">#REF!</definedName>
    <definedName name="vivek4" localSheetId="11" hidden="1">#REF!</definedName>
    <definedName name="vivek4" localSheetId="8" hidden="1">#REF!</definedName>
    <definedName name="vivek4" localSheetId="20" hidden="1">#REF!</definedName>
    <definedName name="vivek4" localSheetId="21" hidden="1">#REF!</definedName>
    <definedName name="vivek4" localSheetId="22" hidden="1">#REF!</definedName>
    <definedName name="vivek4" localSheetId="3" hidden="1">#REF!</definedName>
    <definedName name="vivek4" localSheetId="18" hidden="1">#REF!</definedName>
    <definedName name="vivek4" localSheetId="9" hidden="1">#REF!</definedName>
    <definedName name="vivek4" localSheetId="6" hidden="1">#REF!</definedName>
    <definedName name="vivek4" localSheetId="23" hidden="1">#REF!</definedName>
    <definedName name="vivek4" localSheetId="24" hidden="1">#REF!</definedName>
    <definedName name="vivek4" hidden="1">#REF!</definedName>
    <definedName name="vivek444" localSheetId="4" hidden="1">#REF!</definedName>
    <definedName name="vivek444" localSheetId="7" hidden="1">#REF!</definedName>
    <definedName name="vivek444" localSheetId="10" hidden="1">#REF!</definedName>
    <definedName name="vivek444" localSheetId="19" hidden="1">#REF!</definedName>
    <definedName name="vivek444" localSheetId="5" hidden="1">#REF!</definedName>
    <definedName name="vivek444" localSheetId="11" hidden="1">#REF!</definedName>
    <definedName name="vivek444" localSheetId="8" hidden="1">#REF!</definedName>
    <definedName name="vivek444" localSheetId="20" hidden="1">#REF!</definedName>
    <definedName name="vivek444" localSheetId="21" hidden="1">#REF!</definedName>
    <definedName name="vivek444" localSheetId="22" hidden="1">#REF!</definedName>
    <definedName name="vivek444" localSheetId="3" hidden="1">#REF!</definedName>
    <definedName name="vivek444" localSheetId="18" hidden="1">#REF!</definedName>
    <definedName name="vivek444" localSheetId="9" hidden="1">#REF!</definedName>
    <definedName name="vivek444" localSheetId="6" hidden="1">#REF!</definedName>
    <definedName name="vivek444" localSheetId="23" hidden="1">#REF!</definedName>
    <definedName name="vivek444" localSheetId="24" hidden="1">#REF!</definedName>
    <definedName name="vivek444" hidden="1">#REF!</definedName>
    <definedName name="vivek5" localSheetId="4" hidden="1">#REF!</definedName>
    <definedName name="vivek5" localSheetId="7" hidden="1">#REF!</definedName>
    <definedName name="vivek5" localSheetId="10" hidden="1">#REF!</definedName>
    <definedName name="vivek5" localSheetId="19" hidden="1">#REF!</definedName>
    <definedName name="vivek5" localSheetId="5" hidden="1">#REF!</definedName>
    <definedName name="vivek5" localSheetId="11" hidden="1">#REF!</definedName>
    <definedName name="vivek5" localSheetId="8" hidden="1">#REF!</definedName>
    <definedName name="vivek5" localSheetId="20" hidden="1">#REF!</definedName>
    <definedName name="vivek5" localSheetId="21" hidden="1">#REF!</definedName>
    <definedName name="vivek5" localSheetId="22" hidden="1">#REF!</definedName>
    <definedName name="vivek5" localSheetId="3" hidden="1">#REF!</definedName>
    <definedName name="vivek5" localSheetId="18" hidden="1">#REF!</definedName>
    <definedName name="vivek5" localSheetId="9" hidden="1">#REF!</definedName>
    <definedName name="vivek5" localSheetId="6" hidden="1">#REF!</definedName>
    <definedName name="vivek5" localSheetId="23" hidden="1">#REF!</definedName>
    <definedName name="vivek5" localSheetId="24" hidden="1">#REF!</definedName>
    <definedName name="vivek5" hidden="1">#REF!</definedName>
    <definedName name="vivek6" localSheetId="4" hidden="1">#REF!</definedName>
    <definedName name="vivek6" localSheetId="7" hidden="1">#REF!</definedName>
    <definedName name="vivek6" localSheetId="10" hidden="1">#REF!</definedName>
    <definedName name="vivek6" localSheetId="19" hidden="1">#REF!</definedName>
    <definedName name="vivek6" localSheetId="5" hidden="1">#REF!</definedName>
    <definedName name="vivek6" localSheetId="11" hidden="1">#REF!</definedName>
    <definedName name="vivek6" localSheetId="8" hidden="1">#REF!</definedName>
    <definedName name="vivek6" localSheetId="20" hidden="1">#REF!</definedName>
    <definedName name="vivek6" localSheetId="21" hidden="1">#REF!</definedName>
    <definedName name="vivek6" localSheetId="22" hidden="1">#REF!</definedName>
    <definedName name="vivek6" localSheetId="3" hidden="1">#REF!</definedName>
    <definedName name="vivek6" localSheetId="18" hidden="1">#REF!</definedName>
    <definedName name="vivek6" localSheetId="9" hidden="1">#REF!</definedName>
    <definedName name="vivek6" localSheetId="6" hidden="1">#REF!</definedName>
    <definedName name="vivek6" localSheetId="23" hidden="1">#REF!</definedName>
    <definedName name="vivek6" localSheetId="24" hidden="1">#REF!</definedName>
    <definedName name="vivek6" hidden="1">#REF!</definedName>
    <definedName name="vivek6666" localSheetId="4" hidden="1">#REF!</definedName>
    <definedName name="vivek6666" localSheetId="7" hidden="1">#REF!</definedName>
    <definedName name="vivek6666" localSheetId="10" hidden="1">#REF!</definedName>
    <definedName name="vivek6666" localSheetId="19" hidden="1">#REF!</definedName>
    <definedName name="vivek6666" localSheetId="5" hidden="1">#REF!</definedName>
    <definedName name="vivek6666" localSheetId="11" hidden="1">#REF!</definedName>
    <definedName name="vivek6666" localSheetId="8" hidden="1">#REF!</definedName>
    <definedName name="vivek6666" localSheetId="20" hidden="1">#REF!</definedName>
    <definedName name="vivek6666" localSheetId="21" hidden="1">#REF!</definedName>
    <definedName name="vivek6666" localSheetId="22" hidden="1">#REF!</definedName>
    <definedName name="vivek6666" localSheetId="3" hidden="1">#REF!</definedName>
    <definedName name="vivek6666" localSheetId="18" hidden="1">#REF!</definedName>
    <definedName name="vivek6666" localSheetId="9" hidden="1">#REF!</definedName>
    <definedName name="vivek6666" localSheetId="6" hidden="1">#REF!</definedName>
    <definedName name="vivek6666" localSheetId="23" hidden="1">#REF!</definedName>
    <definedName name="vivek6666" localSheetId="24" hidden="1">#REF!</definedName>
    <definedName name="vivek6666" hidden="1">#REF!</definedName>
    <definedName name="vivek9" localSheetId="4" hidden="1">#REF!</definedName>
    <definedName name="vivek9" localSheetId="7" hidden="1">#REF!</definedName>
    <definedName name="vivek9" localSheetId="10" hidden="1">#REF!</definedName>
    <definedName name="vivek9" localSheetId="19" hidden="1">#REF!</definedName>
    <definedName name="vivek9" localSheetId="5" hidden="1">#REF!</definedName>
    <definedName name="vivek9" localSheetId="11" hidden="1">#REF!</definedName>
    <definedName name="vivek9" localSheetId="8" hidden="1">#REF!</definedName>
    <definedName name="vivek9" localSheetId="20" hidden="1">#REF!</definedName>
    <definedName name="vivek9" localSheetId="21" hidden="1">#REF!</definedName>
    <definedName name="vivek9" localSheetId="22" hidden="1">#REF!</definedName>
    <definedName name="vivek9" localSheetId="3" hidden="1">#REF!</definedName>
    <definedName name="vivek9" localSheetId="18" hidden="1">#REF!</definedName>
    <definedName name="vivek9" localSheetId="9" hidden="1">#REF!</definedName>
    <definedName name="vivek9" localSheetId="6" hidden="1">#REF!</definedName>
    <definedName name="vivek9" localSheetId="23" hidden="1">#REF!</definedName>
    <definedName name="vivek9" localSheetId="24" hidden="1">#REF!</definedName>
    <definedName name="vivek9" hidden="1">#REF!</definedName>
    <definedName name="vxckbmjklbgjnklgbmjh" localSheetId="4" hidden="1">#REF!</definedName>
    <definedName name="vxckbmjklbgjnklgbmjh" localSheetId="7" hidden="1">#REF!</definedName>
    <definedName name="vxckbmjklbgjnklgbmjh" localSheetId="10" hidden="1">#REF!</definedName>
    <definedName name="vxckbmjklbgjnklgbmjh" localSheetId="19" hidden="1">#REF!</definedName>
    <definedName name="vxckbmjklbgjnklgbmjh" localSheetId="5" hidden="1">#REF!</definedName>
    <definedName name="vxckbmjklbgjnklgbmjh" localSheetId="11" hidden="1">#REF!</definedName>
    <definedName name="vxckbmjklbgjnklgbmjh" localSheetId="8" hidden="1">#REF!</definedName>
    <definedName name="vxckbmjklbgjnklgbmjh" localSheetId="20" hidden="1">#REF!</definedName>
    <definedName name="vxckbmjklbgjnklgbmjh" localSheetId="21" hidden="1">#REF!</definedName>
    <definedName name="vxckbmjklbgjnklgbmjh" localSheetId="22" hidden="1">#REF!</definedName>
    <definedName name="vxckbmjklbgjnklgbmjh" localSheetId="3" hidden="1">#REF!</definedName>
    <definedName name="vxckbmjklbgjnklgbmjh" localSheetId="18" hidden="1">#REF!</definedName>
    <definedName name="vxckbmjklbgjnklgbmjh" localSheetId="9" hidden="1">#REF!</definedName>
    <definedName name="vxckbmjklbgjnklgbmjh" localSheetId="6" hidden="1">#REF!</definedName>
    <definedName name="vxckbmjklbgjnklgbmjh" localSheetId="23" hidden="1">#REF!</definedName>
    <definedName name="vxckbmjklbgjnklgbmjh" localSheetId="24" hidden="1">#REF!</definedName>
    <definedName name="vxckbmjklbgjnklgbmjh" hidden="1">#REF!</definedName>
    <definedName name="w" localSheetId="4" hidden="1">{#N/A,#N/A,FALSE,"VARIATIONS";#N/A,#N/A,FALSE,"BUDGET";#N/A,#N/A,FALSE,"CIVIL QNTY VAR";#N/A,#N/A,FALSE,"SUMMARY";#N/A,#N/A,FALSE,"MATERIAL VAR"}</definedName>
    <definedName name="w" localSheetId="7" hidden="1">{#N/A,#N/A,FALSE,"VARIATIONS";#N/A,#N/A,FALSE,"BUDGET";#N/A,#N/A,FALSE,"CIVIL QNTY VAR";#N/A,#N/A,FALSE,"SUMMARY";#N/A,#N/A,FALSE,"MATERIAL VAR"}</definedName>
    <definedName name="w" localSheetId="10" hidden="1">{#N/A,#N/A,FALSE,"VARIATIONS";#N/A,#N/A,FALSE,"BUDGET";#N/A,#N/A,FALSE,"CIVIL QNTY VAR";#N/A,#N/A,FALSE,"SUMMARY";#N/A,#N/A,FALSE,"MATERIAL VAR"}</definedName>
    <definedName name="w" localSheetId="13" hidden="1">{#N/A,#N/A,FALSE,"VARIATIONS";#N/A,#N/A,FALSE,"BUDGET";#N/A,#N/A,FALSE,"CIVIL QNTY VAR";#N/A,#N/A,FALSE,"SUMMARY";#N/A,#N/A,FALSE,"MATERIAL VAR"}</definedName>
    <definedName name="w" localSheetId="5" hidden="1">{#N/A,#N/A,FALSE,"VARIATIONS";#N/A,#N/A,FALSE,"BUDGET";#N/A,#N/A,FALSE,"CIVIL QNTY VAR";#N/A,#N/A,FALSE,"SUMMARY";#N/A,#N/A,FALSE,"MATERIAL VAR"}</definedName>
    <definedName name="w" localSheetId="11" hidden="1">{#N/A,#N/A,FALSE,"VARIATIONS";#N/A,#N/A,FALSE,"BUDGET";#N/A,#N/A,FALSE,"CIVIL QNTY VAR";#N/A,#N/A,FALSE,"SUMMARY";#N/A,#N/A,FALSE,"MATERIAL VAR"}</definedName>
    <definedName name="w" localSheetId="8" hidden="1">{#N/A,#N/A,FALSE,"VARIATIONS";#N/A,#N/A,FALSE,"BUDGET";#N/A,#N/A,FALSE,"CIVIL QNTY VAR";#N/A,#N/A,FALSE,"SUMMARY";#N/A,#N/A,FALSE,"MATERIAL VAR"}</definedName>
    <definedName name="w" localSheetId="14" hidden="1">{#N/A,#N/A,FALSE,"VARIATIONS";#N/A,#N/A,FALSE,"BUDGET";#N/A,#N/A,FALSE,"CIVIL QNTY VAR";#N/A,#N/A,FALSE,"SUMMARY";#N/A,#N/A,FALSE,"MATERIAL VAR"}</definedName>
    <definedName name="w" localSheetId="21" hidden="1">{#N/A,#N/A,FALSE,"VARIATIONS";#N/A,#N/A,FALSE,"BUDGET";#N/A,#N/A,FALSE,"CIVIL QNTY VAR";#N/A,#N/A,FALSE,"SUMMARY";#N/A,#N/A,FALSE,"MATERIAL VAR"}</definedName>
    <definedName name="w" localSheetId="22" hidden="1">{#N/A,#N/A,FALSE,"VARIATIONS";#N/A,#N/A,FALSE,"BUDGET";#N/A,#N/A,FALSE,"CIVIL QNTY VAR";#N/A,#N/A,FALSE,"SUMMARY";#N/A,#N/A,FALSE,"MATERIAL VAR"}</definedName>
    <definedName name="w" localSheetId="3" hidden="1">{#N/A,#N/A,FALSE,"VARIATIONS";#N/A,#N/A,FALSE,"BUDGET";#N/A,#N/A,FALSE,"CIVIL QNTY VAR";#N/A,#N/A,FALSE,"SUMMARY";#N/A,#N/A,FALSE,"MATERIAL VAR"}</definedName>
    <definedName name="w" localSheetId="12" hidden="1">{#N/A,#N/A,FALSE,"VARIATIONS";#N/A,#N/A,FALSE,"BUDGET";#N/A,#N/A,FALSE,"CIVIL QNTY VAR";#N/A,#N/A,FALSE,"SUMMARY";#N/A,#N/A,FALSE,"MATERIAL VAR"}</definedName>
    <definedName name="w" localSheetId="9" hidden="1">{#N/A,#N/A,FALSE,"VARIATIONS";#N/A,#N/A,FALSE,"BUDGET";#N/A,#N/A,FALSE,"CIVIL QNTY VAR";#N/A,#N/A,FALSE,"SUMMARY";#N/A,#N/A,FALSE,"MATERIAL VAR"}</definedName>
    <definedName name="w" localSheetId="6" hidden="1">{#N/A,#N/A,FALSE,"VARIATIONS";#N/A,#N/A,FALSE,"BUDGET";#N/A,#N/A,FALSE,"CIVIL QNTY VAR";#N/A,#N/A,FALSE,"SUMMARY";#N/A,#N/A,FALSE,"MATERIAL VAR"}</definedName>
    <definedName name="w" localSheetId="23" hidden="1">{#N/A,#N/A,FALSE,"VARIATIONS";#N/A,#N/A,FALSE,"BUDGET";#N/A,#N/A,FALSE,"CIVIL QNTY VAR";#N/A,#N/A,FALSE,"SUMMARY";#N/A,#N/A,FALSE,"MATERIAL VAR"}</definedName>
    <definedName name="w" localSheetId="24" hidden="1">{#N/A,#N/A,FALSE,"VARIATIONS";#N/A,#N/A,FALSE,"BUDGET";#N/A,#N/A,FALSE,"CIVIL QNTY VAR";#N/A,#N/A,FALSE,"SUMMARY";#N/A,#N/A,FALSE,"MATERIAL VAR"}</definedName>
    <definedName name="w" hidden="1">{#N/A,#N/A,FALSE,"VARIATIONS";#N/A,#N/A,FALSE,"BUDGET";#N/A,#N/A,FALSE,"CIVIL QNTY VAR";#N/A,#N/A,FALSE,"SUMMARY";#N/A,#N/A,FALSE,"MATERIAL VAR"}</definedName>
    <definedName name="wee" localSheetId="4" hidden="1">{#N/A,#N/A,FALSE,"Balance Sheets";#N/A,#N/A,FALSE,"96 Conservative";#N/A,#N/A,FALSE,"96 Possible"}</definedName>
    <definedName name="wee" localSheetId="7" hidden="1">{#N/A,#N/A,FALSE,"Balance Sheets";#N/A,#N/A,FALSE,"96 Conservative";#N/A,#N/A,FALSE,"96 Possible"}</definedName>
    <definedName name="wee" localSheetId="10" hidden="1">{#N/A,#N/A,FALSE,"Balance Sheets";#N/A,#N/A,FALSE,"96 Conservative";#N/A,#N/A,FALSE,"96 Possible"}</definedName>
    <definedName name="wee" localSheetId="13" hidden="1">{#N/A,#N/A,FALSE,"Balance Sheets";#N/A,#N/A,FALSE,"96 Conservative";#N/A,#N/A,FALSE,"96 Possible"}</definedName>
    <definedName name="wee" localSheetId="5" hidden="1">{#N/A,#N/A,FALSE,"Balance Sheets";#N/A,#N/A,FALSE,"96 Conservative";#N/A,#N/A,FALSE,"96 Possible"}</definedName>
    <definedName name="wee" localSheetId="11" hidden="1">{#N/A,#N/A,FALSE,"Balance Sheets";#N/A,#N/A,FALSE,"96 Conservative";#N/A,#N/A,FALSE,"96 Possible"}</definedName>
    <definedName name="wee" localSheetId="8" hidden="1">{#N/A,#N/A,FALSE,"Balance Sheets";#N/A,#N/A,FALSE,"96 Conservative";#N/A,#N/A,FALSE,"96 Possible"}</definedName>
    <definedName name="wee" localSheetId="14" hidden="1">{#N/A,#N/A,FALSE,"Balance Sheets";#N/A,#N/A,FALSE,"96 Conservative";#N/A,#N/A,FALSE,"96 Possible"}</definedName>
    <definedName name="wee" localSheetId="21" hidden="1">{#N/A,#N/A,FALSE,"Balance Sheets";#N/A,#N/A,FALSE,"96 Conservative";#N/A,#N/A,FALSE,"96 Possible"}</definedName>
    <definedName name="wee" localSheetId="22" hidden="1">{#N/A,#N/A,FALSE,"Balance Sheets";#N/A,#N/A,FALSE,"96 Conservative";#N/A,#N/A,FALSE,"96 Possible"}</definedName>
    <definedName name="wee" localSheetId="3" hidden="1">{#N/A,#N/A,FALSE,"Balance Sheets";#N/A,#N/A,FALSE,"96 Conservative";#N/A,#N/A,FALSE,"96 Possible"}</definedName>
    <definedName name="wee" localSheetId="12" hidden="1">{#N/A,#N/A,FALSE,"Balance Sheets";#N/A,#N/A,FALSE,"96 Conservative";#N/A,#N/A,FALSE,"96 Possible"}</definedName>
    <definedName name="wee" localSheetId="9" hidden="1">{#N/A,#N/A,FALSE,"Balance Sheets";#N/A,#N/A,FALSE,"96 Conservative";#N/A,#N/A,FALSE,"96 Possible"}</definedName>
    <definedName name="wee" localSheetId="6" hidden="1">{#N/A,#N/A,FALSE,"Balance Sheets";#N/A,#N/A,FALSE,"96 Conservative";#N/A,#N/A,FALSE,"96 Possible"}</definedName>
    <definedName name="wee" localSheetId="23" hidden="1">{#N/A,#N/A,FALSE,"Balance Sheets";#N/A,#N/A,FALSE,"96 Conservative";#N/A,#N/A,FALSE,"96 Possible"}</definedName>
    <definedName name="wee" localSheetId="24" hidden="1">{#N/A,#N/A,FALSE,"Balance Sheets";#N/A,#N/A,FALSE,"96 Conservative";#N/A,#N/A,FALSE,"96 Possible"}</definedName>
    <definedName name="wee" hidden="1">{#N/A,#N/A,FALSE,"Balance Sheets";#N/A,#N/A,FALSE,"96 Conservative";#N/A,#N/A,FALSE,"96 Possible"}</definedName>
    <definedName name="wen" localSheetId="4" hidden="1">{#N/A,#N/A,TRUE,"Front";#N/A,#N/A,TRUE,"Simple Letter";#N/A,#N/A,TRUE,"Inside";#N/A,#N/A,TRUE,"Contents";#N/A,#N/A,TRUE,"Basis";#N/A,#N/A,TRUE,"Inclusions";#N/A,#N/A,TRUE,"Exclusions";#N/A,#N/A,TRUE,"Areas";#N/A,#N/A,TRUE,"Summary";#N/A,#N/A,TRUE,"Detail"}</definedName>
    <definedName name="wen" localSheetId="7" hidden="1">{#N/A,#N/A,TRUE,"Front";#N/A,#N/A,TRUE,"Simple Letter";#N/A,#N/A,TRUE,"Inside";#N/A,#N/A,TRUE,"Contents";#N/A,#N/A,TRUE,"Basis";#N/A,#N/A,TRUE,"Inclusions";#N/A,#N/A,TRUE,"Exclusions";#N/A,#N/A,TRUE,"Areas";#N/A,#N/A,TRUE,"Summary";#N/A,#N/A,TRUE,"Detail"}</definedName>
    <definedName name="wen" localSheetId="10" hidden="1">{#N/A,#N/A,TRUE,"Front";#N/A,#N/A,TRUE,"Simple Letter";#N/A,#N/A,TRUE,"Inside";#N/A,#N/A,TRUE,"Contents";#N/A,#N/A,TRUE,"Basis";#N/A,#N/A,TRUE,"Inclusions";#N/A,#N/A,TRUE,"Exclusions";#N/A,#N/A,TRUE,"Areas";#N/A,#N/A,TRUE,"Summary";#N/A,#N/A,TRUE,"Detail"}</definedName>
    <definedName name="wen" localSheetId="13" hidden="1">{#N/A,#N/A,TRUE,"Front";#N/A,#N/A,TRUE,"Simple Letter";#N/A,#N/A,TRUE,"Inside";#N/A,#N/A,TRUE,"Contents";#N/A,#N/A,TRUE,"Basis";#N/A,#N/A,TRUE,"Inclusions";#N/A,#N/A,TRUE,"Exclusions";#N/A,#N/A,TRUE,"Areas";#N/A,#N/A,TRUE,"Summary";#N/A,#N/A,TRUE,"Detail"}</definedName>
    <definedName name="wen" localSheetId="5" hidden="1">{#N/A,#N/A,TRUE,"Front";#N/A,#N/A,TRUE,"Simple Letter";#N/A,#N/A,TRUE,"Inside";#N/A,#N/A,TRUE,"Contents";#N/A,#N/A,TRUE,"Basis";#N/A,#N/A,TRUE,"Inclusions";#N/A,#N/A,TRUE,"Exclusions";#N/A,#N/A,TRUE,"Areas";#N/A,#N/A,TRUE,"Summary";#N/A,#N/A,TRUE,"Detail"}</definedName>
    <definedName name="wen" localSheetId="11" hidden="1">{#N/A,#N/A,TRUE,"Front";#N/A,#N/A,TRUE,"Simple Letter";#N/A,#N/A,TRUE,"Inside";#N/A,#N/A,TRUE,"Contents";#N/A,#N/A,TRUE,"Basis";#N/A,#N/A,TRUE,"Inclusions";#N/A,#N/A,TRUE,"Exclusions";#N/A,#N/A,TRUE,"Areas";#N/A,#N/A,TRUE,"Summary";#N/A,#N/A,TRUE,"Detail"}</definedName>
    <definedName name="wen" localSheetId="8" hidden="1">{#N/A,#N/A,TRUE,"Front";#N/A,#N/A,TRUE,"Simple Letter";#N/A,#N/A,TRUE,"Inside";#N/A,#N/A,TRUE,"Contents";#N/A,#N/A,TRUE,"Basis";#N/A,#N/A,TRUE,"Inclusions";#N/A,#N/A,TRUE,"Exclusions";#N/A,#N/A,TRUE,"Areas";#N/A,#N/A,TRUE,"Summary";#N/A,#N/A,TRUE,"Detail"}</definedName>
    <definedName name="wen" localSheetId="14" hidden="1">{#N/A,#N/A,TRUE,"Front";#N/A,#N/A,TRUE,"Simple Letter";#N/A,#N/A,TRUE,"Inside";#N/A,#N/A,TRUE,"Contents";#N/A,#N/A,TRUE,"Basis";#N/A,#N/A,TRUE,"Inclusions";#N/A,#N/A,TRUE,"Exclusions";#N/A,#N/A,TRUE,"Areas";#N/A,#N/A,TRUE,"Summary";#N/A,#N/A,TRUE,"Detail"}</definedName>
    <definedName name="wen" localSheetId="21" hidden="1">{#N/A,#N/A,TRUE,"Front";#N/A,#N/A,TRUE,"Simple Letter";#N/A,#N/A,TRUE,"Inside";#N/A,#N/A,TRUE,"Contents";#N/A,#N/A,TRUE,"Basis";#N/A,#N/A,TRUE,"Inclusions";#N/A,#N/A,TRUE,"Exclusions";#N/A,#N/A,TRUE,"Areas";#N/A,#N/A,TRUE,"Summary";#N/A,#N/A,TRUE,"Detail"}</definedName>
    <definedName name="wen" localSheetId="22" hidden="1">{#N/A,#N/A,TRUE,"Front";#N/A,#N/A,TRUE,"Simple Letter";#N/A,#N/A,TRUE,"Inside";#N/A,#N/A,TRUE,"Contents";#N/A,#N/A,TRUE,"Basis";#N/A,#N/A,TRUE,"Inclusions";#N/A,#N/A,TRUE,"Exclusions";#N/A,#N/A,TRUE,"Areas";#N/A,#N/A,TRUE,"Summary";#N/A,#N/A,TRUE,"Detail"}</definedName>
    <definedName name="wen" localSheetId="3" hidden="1">{#N/A,#N/A,TRUE,"Front";#N/A,#N/A,TRUE,"Simple Letter";#N/A,#N/A,TRUE,"Inside";#N/A,#N/A,TRUE,"Contents";#N/A,#N/A,TRUE,"Basis";#N/A,#N/A,TRUE,"Inclusions";#N/A,#N/A,TRUE,"Exclusions";#N/A,#N/A,TRUE,"Areas";#N/A,#N/A,TRUE,"Summary";#N/A,#N/A,TRUE,"Detail"}</definedName>
    <definedName name="wen" localSheetId="12" hidden="1">{#N/A,#N/A,TRUE,"Front";#N/A,#N/A,TRUE,"Simple Letter";#N/A,#N/A,TRUE,"Inside";#N/A,#N/A,TRUE,"Contents";#N/A,#N/A,TRUE,"Basis";#N/A,#N/A,TRUE,"Inclusions";#N/A,#N/A,TRUE,"Exclusions";#N/A,#N/A,TRUE,"Areas";#N/A,#N/A,TRUE,"Summary";#N/A,#N/A,TRUE,"Detail"}</definedName>
    <definedName name="wen" localSheetId="9" hidden="1">{#N/A,#N/A,TRUE,"Front";#N/A,#N/A,TRUE,"Simple Letter";#N/A,#N/A,TRUE,"Inside";#N/A,#N/A,TRUE,"Contents";#N/A,#N/A,TRUE,"Basis";#N/A,#N/A,TRUE,"Inclusions";#N/A,#N/A,TRUE,"Exclusions";#N/A,#N/A,TRUE,"Areas";#N/A,#N/A,TRUE,"Summary";#N/A,#N/A,TRUE,"Detail"}</definedName>
    <definedName name="wen" localSheetId="6" hidden="1">{#N/A,#N/A,TRUE,"Front";#N/A,#N/A,TRUE,"Simple Letter";#N/A,#N/A,TRUE,"Inside";#N/A,#N/A,TRUE,"Contents";#N/A,#N/A,TRUE,"Basis";#N/A,#N/A,TRUE,"Inclusions";#N/A,#N/A,TRUE,"Exclusions";#N/A,#N/A,TRUE,"Areas";#N/A,#N/A,TRUE,"Summary";#N/A,#N/A,TRUE,"Detail"}</definedName>
    <definedName name="wen" localSheetId="23" hidden="1">{#N/A,#N/A,TRUE,"Front";#N/A,#N/A,TRUE,"Simple Letter";#N/A,#N/A,TRUE,"Inside";#N/A,#N/A,TRUE,"Contents";#N/A,#N/A,TRUE,"Basis";#N/A,#N/A,TRUE,"Inclusions";#N/A,#N/A,TRUE,"Exclusions";#N/A,#N/A,TRUE,"Areas";#N/A,#N/A,TRUE,"Summary";#N/A,#N/A,TRUE,"Detail"}</definedName>
    <definedName name="wen" localSheetId="24" hidden="1">{#N/A,#N/A,TRUE,"Front";#N/A,#N/A,TRUE,"Simple Letter";#N/A,#N/A,TRUE,"Inside";#N/A,#N/A,TRUE,"Contents";#N/A,#N/A,TRUE,"Basis";#N/A,#N/A,TRUE,"Inclusions";#N/A,#N/A,TRUE,"Exclusions";#N/A,#N/A,TRUE,"Areas";#N/A,#N/A,TRUE,"Summary";#N/A,#N/A,TRUE,"Detail"}</definedName>
    <definedName name="wen" hidden="1">{#N/A,#N/A,TRUE,"Front";#N/A,#N/A,TRUE,"Simple Letter";#N/A,#N/A,TRUE,"Inside";#N/A,#N/A,TRUE,"Contents";#N/A,#N/A,TRUE,"Basis";#N/A,#N/A,TRUE,"Inclusions";#N/A,#N/A,TRUE,"Exclusions";#N/A,#N/A,TRUE,"Areas";#N/A,#N/A,TRUE,"Summary";#N/A,#N/A,TRUE,"Detail"}</definedName>
    <definedName name="window" localSheetId="4" hidden="1">{#N/A,#N/A,FALSE,"VARIATIONS";#N/A,#N/A,FALSE,"BUDGET";#N/A,#N/A,FALSE,"CIVIL QNTY VAR";#N/A,#N/A,FALSE,"SUMMARY";#N/A,#N/A,FALSE,"MATERIAL VAR"}</definedName>
    <definedName name="window" localSheetId="7" hidden="1">{#N/A,#N/A,FALSE,"VARIATIONS";#N/A,#N/A,FALSE,"BUDGET";#N/A,#N/A,FALSE,"CIVIL QNTY VAR";#N/A,#N/A,FALSE,"SUMMARY";#N/A,#N/A,FALSE,"MATERIAL VAR"}</definedName>
    <definedName name="window" localSheetId="10" hidden="1">{#N/A,#N/A,FALSE,"VARIATIONS";#N/A,#N/A,FALSE,"BUDGET";#N/A,#N/A,FALSE,"CIVIL QNTY VAR";#N/A,#N/A,FALSE,"SUMMARY";#N/A,#N/A,FALSE,"MATERIAL VAR"}</definedName>
    <definedName name="window" localSheetId="13" hidden="1">{#N/A,#N/A,FALSE,"VARIATIONS";#N/A,#N/A,FALSE,"BUDGET";#N/A,#N/A,FALSE,"CIVIL QNTY VAR";#N/A,#N/A,FALSE,"SUMMARY";#N/A,#N/A,FALSE,"MATERIAL VAR"}</definedName>
    <definedName name="window" localSheetId="5" hidden="1">{#N/A,#N/A,FALSE,"VARIATIONS";#N/A,#N/A,FALSE,"BUDGET";#N/A,#N/A,FALSE,"CIVIL QNTY VAR";#N/A,#N/A,FALSE,"SUMMARY";#N/A,#N/A,FALSE,"MATERIAL VAR"}</definedName>
    <definedName name="window" localSheetId="11" hidden="1">{#N/A,#N/A,FALSE,"VARIATIONS";#N/A,#N/A,FALSE,"BUDGET";#N/A,#N/A,FALSE,"CIVIL QNTY VAR";#N/A,#N/A,FALSE,"SUMMARY";#N/A,#N/A,FALSE,"MATERIAL VAR"}</definedName>
    <definedName name="window" localSheetId="8" hidden="1">{#N/A,#N/A,FALSE,"VARIATIONS";#N/A,#N/A,FALSE,"BUDGET";#N/A,#N/A,FALSE,"CIVIL QNTY VAR";#N/A,#N/A,FALSE,"SUMMARY";#N/A,#N/A,FALSE,"MATERIAL VAR"}</definedName>
    <definedName name="window" localSheetId="14" hidden="1">{#N/A,#N/A,FALSE,"VARIATIONS";#N/A,#N/A,FALSE,"BUDGET";#N/A,#N/A,FALSE,"CIVIL QNTY VAR";#N/A,#N/A,FALSE,"SUMMARY";#N/A,#N/A,FALSE,"MATERIAL VAR"}</definedName>
    <definedName name="window" localSheetId="21" hidden="1">{#N/A,#N/A,FALSE,"VARIATIONS";#N/A,#N/A,FALSE,"BUDGET";#N/A,#N/A,FALSE,"CIVIL QNTY VAR";#N/A,#N/A,FALSE,"SUMMARY";#N/A,#N/A,FALSE,"MATERIAL VAR"}</definedName>
    <definedName name="window" localSheetId="22" hidden="1">{#N/A,#N/A,FALSE,"VARIATIONS";#N/A,#N/A,FALSE,"BUDGET";#N/A,#N/A,FALSE,"CIVIL QNTY VAR";#N/A,#N/A,FALSE,"SUMMARY";#N/A,#N/A,FALSE,"MATERIAL VAR"}</definedName>
    <definedName name="window" localSheetId="3" hidden="1">{#N/A,#N/A,FALSE,"VARIATIONS";#N/A,#N/A,FALSE,"BUDGET";#N/A,#N/A,FALSE,"CIVIL QNTY VAR";#N/A,#N/A,FALSE,"SUMMARY";#N/A,#N/A,FALSE,"MATERIAL VAR"}</definedName>
    <definedName name="window" localSheetId="12" hidden="1">{#N/A,#N/A,FALSE,"VARIATIONS";#N/A,#N/A,FALSE,"BUDGET";#N/A,#N/A,FALSE,"CIVIL QNTY VAR";#N/A,#N/A,FALSE,"SUMMARY";#N/A,#N/A,FALSE,"MATERIAL VAR"}</definedName>
    <definedName name="window" localSheetId="9" hidden="1">{#N/A,#N/A,FALSE,"VARIATIONS";#N/A,#N/A,FALSE,"BUDGET";#N/A,#N/A,FALSE,"CIVIL QNTY VAR";#N/A,#N/A,FALSE,"SUMMARY";#N/A,#N/A,FALSE,"MATERIAL VAR"}</definedName>
    <definedName name="window" localSheetId="6" hidden="1">{#N/A,#N/A,FALSE,"VARIATIONS";#N/A,#N/A,FALSE,"BUDGET";#N/A,#N/A,FALSE,"CIVIL QNTY VAR";#N/A,#N/A,FALSE,"SUMMARY";#N/A,#N/A,FALSE,"MATERIAL VAR"}</definedName>
    <definedName name="window" localSheetId="23" hidden="1">{#N/A,#N/A,FALSE,"VARIATIONS";#N/A,#N/A,FALSE,"BUDGET";#N/A,#N/A,FALSE,"CIVIL QNTY VAR";#N/A,#N/A,FALSE,"SUMMARY";#N/A,#N/A,FALSE,"MATERIAL VAR"}</definedName>
    <definedName name="window" localSheetId="24" hidden="1">{#N/A,#N/A,FALSE,"VARIATIONS";#N/A,#N/A,FALSE,"BUDGET";#N/A,#N/A,FALSE,"CIVIL QNTY VAR";#N/A,#N/A,FALSE,"SUMMARY";#N/A,#N/A,FALSE,"MATERIAL VAR"}</definedName>
    <definedName name="window" hidden="1">{#N/A,#N/A,FALSE,"VARIATIONS";#N/A,#N/A,FALSE,"BUDGET";#N/A,#N/A,FALSE,"CIVIL QNTY VAR";#N/A,#N/A,FALSE,"SUMMARY";#N/A,#N/A,FALSE,"MATERIAL VAR"}</definedName>
    <definedName name="WINDOW1" localSheetId="4" hidden="1">{#N/A,#N/A,FALSE,"VARIATIONS";#N/A,#N/A,FALSE,"BUDGET";#N/A,#N/A,FALSE,"CIVIL QNTY VAR";#N/A,#N/A,FALSE,"SUMMARY";#N/A,#N/A,FALSE,"MATERIAL VAR"}</definedName>
    <definedName name="WINDOW1" localSheetId="7" hidden="1">{#N/A,#N/A,FALSE,"VARIATIONS";#N/A,#N/A,FALSE,"BUDGET";#N/A,#N/A,FALSE,"CIVIL QNTY VAR";#N/A,#N/A,FALSE,"SUMMARY";#N/A,#N/A,FALSE,"MATERIAL VAR"}</definedName>
    <definedName name="WINDOW1" localSheetId="10" hidden="1">{#N/A,#N/A,FALSE,"VARIATIONS";#N/A,#N/A,FALSE,"BUDGET";#N/A,#N/A,FALSE,"CIVIL QNTY VAR";#N/A,#N/A,FALSE,"SUMMARY";#N/A,#N/A,FALSE,"MATERIAL VAR"}</definedName>
    <definedName name="WINDOW1" localSheetId="13" hidden="1">{#N/A,#N/A,FALSE,"VARIATIONS";#N/A,#N/A,FALSE,"BUDGET";#N/A,#N/A,FALSE,"CIVIL QNTY VAR";#N/A,#N/A,FALSE,"SUMMARY";#N/A,#N/A,FALSE,"MATERIAL VAR"}</definedName>
    <definedName name="WINDOW1" localSheetId="5" hidden="1">{#N/A,#N/A,FALSE,"VARIATIONS";#N/A,#N/A,FALSE,"BUDGET";#N/A,#N/A,FALSE,"CIVIL QNTY VAR";#N/A,#N/A,FALSE,"SUMMARY";#N/A,#N/A,FALSE,"MATERIAL VAR"}</definedName>
    <definedName name="WINDOW1" localSheetId="11" hidden="1">{#N/A,#N/A,FALSE,"VARIATIONS";#N/A,#N/A,FALSE,"BUDGET";#N/A,#N/A,FALSE,"CIVIL QNTY VAR";#N/A,#N/A,FALSE,"SUMMARY";#N/A,#N/A,FALSE,"MATERIAL VAR"}</definedName>
    <definedName name="WINDOW1" localSheetId="8" hidden="1">{#N/A,#N/A,FALSE,"VARIATIONS";#N/A,#N/A,FALSE,"BUDGET";#N/A,#N/A,FALSE,"CIVIL QNTY VAR";#N/A,#N/A,FALSE,"SUMMARY";#N/A,#N/A,FALSE,"MATERIAL VAR"}</definedName>
    <definedName name="WINDOW1" localSheetId="14" hidden="1">{#N/A,#N/A,FALSE,"VARIATIONS";#N/A,#N/A,FALSE,"BUDGET";#N/A,#N/A,FALSE,"CIVIL QNTY VAR";#N/A,#N/A,FALSE,"SUMMARY";#N/A,#N/A,FALSE,"MATERIAL VAR"}</definedName>
    <definedName name="WINDOW1" localSheetId="21" hidden="1">{#N/A,#N/A,FALSE,"VARIATIONS";#N/A,#N/A,FALSE,"BUDGET";#N/A,#N/A,FALSE,"CIVIL QNTY VAR";#N/A,#N/A,FALSE,"SUMMARY";#N/A,#N/A,FALSE,"MATERIAL VAR"}</definedName>
    <definedName name="WINDOW1" localSheetId="22" hidden="1">{#N/A,#N/A,FALSE,"VARIATIONS";#N/A,#N/A,FALSE,"BUDGET";#N/A,#N/A,FALSE,"CIVIL QNTY VAR";#N/A,#N/A,FALSE,"SUMMARY";#N/A,#N/A,FALSE,"MATERIAL VAR"}</definedName>
    <definedName name="WINDOW1" localSheetId="3" hidden="1">{#N/A,#N/A,FALSE,"VARIATIONS";#N/A,#N/A,FALSE,"BUDGET";#N/A,#N/A,FALSE,"CIVIL QNTY VAR";#N/A,#N/A,FALSE,"SUMMARY";#N/A,#N/A,FALSE,"MATERIAL VAR"}</definedName>
    <definedName name="WINDOW1" localSheetId="12" hidden="1">{#N/A,#N/A,FALSE,"VARIATIONS";#N/A,#N/A,FALSE,"BUDGET";#N/A,#N/A,FALSE,"CIVIL QNTY VAR";#N/A,#N/A,FALSE,"SUMMARY";#N/A,#N/A,FALSE,"MATERIAL VAR"}</definedName>
    <definedName name="WINDOW1" localSheetId="9" hidden="1">{#N/A,#N/A,FALSE,"VARIATIONS";#N/A,#N/A,FALSE,"BUDGET";#N/A,#N/A,FALSE,"CIVIL QNTY VAR";#N/A,#N/A,FALSE,"SUMMARY";#N/A,#N/A,FALSE,"MATERIAL VAR"}</definedName>
    <definedName name="WINDOW1" localSheetId="6" hidden="1">{#N/A,#N/A,FALSE,"VARIATIONS";#N/A,#N/A,FALSE,"BUDGET";#N/A,#N/A,FALSE,"CIVIL QNTY VAR";#N/A,#N/A,FALSE,"SUMMARY";#N/A,#N/A,FALSE,"MATERIAL VAR"}</definedName>
    <definedName name="WINDOW1" localSheetId="23" hidden="1">{#N/A,#N/A,FALSE,"VARIATIONS";#N/A,#N/A,FALSE,"BUDGET";#N/A,#N/A,FALSE,"CIVIL QNTY VAR";#N/A,#N/A,FALSE,"SUMMARY";#N/A,#N/A,FALSE,"MATERIAL VAR"}</definedName>
    <definedName name="WINDOW1" localSheetId="24" hidden="1">{#N/A,#N/A,FALSE,"VARIATIONS";#N/A,#N/A,FALSE,"BUDGET";#N/A,#N/A,FALSE,"CIVIL QNTY VAR";#N/A,#N/A,FALSE,"SUMMARY";#N/A,#N/A,FALSE,"MATERIAL VAR"}</definedName>
    <definedName name="WINDOW1" hidden="1">{#N/A,#N/A,FALSE,"VARIATIONS";#N/A,#N/A,FALSE,"BUDGET";#N/A,#N/A,FALSE,"CIVIL QNTY VAR";#N/A,#N/A,FALSE,"SUMMARY";#N/A,#N/A,FALSE,"MATERIAL VAR"}</definedName>
    <definedName name="wrn" localSheetId="4" hidden="1">{#N/A,#N/A,TRUE,"Front";#N/A,#N/A,TRUE,"Simple Letter";#N/A,#N/A,TRUE,"Inside";#N/A,#N/A,TRUE,"Contents";#N/A,#N/A,TRUE,"Basis";#N/A,#N/A,TRUE,"Inclusions";#N/A,#N/A,TRUE,"Exclusions";#N/A,#N/A,TRUE,"Areas";#N/A,#N/A,TRUE,"Summary";#N/A,#N/A,TRUE,"Detail"}</definedName>
    <definedName name="wrn" localSheetId="7" hidden="1">{#N/A,#N/A,TRUE,"Front";#N/A,#N/A,TRUE,"Simple Letter";#N/A,#N/A,TRUE,"Inside";#N/A,#N/A,TRUE,"Contents";#N/A,#N/A,TRUE,"Basis";#N/A,#N/A,TRUE,"Inclusions";#N/A,#N/A,TRUE,"Exclusions";#N/A,#N/A,TRUE,"Areas";#N/A,#N/A,TRUE,"Summary";#N/A,#N/A,TRUE,"Detail"}</definedName>
    <definedName name="wrn" localSheetId="10" hidden="1">{#N/A,#N/A,TRUE,"Front";#N/A,#N/A,TRUE,"Simple Letter";#N/A,#N/A,TRUE,"Inside";#N/A,#N/A,TRUE,"Contents";#N/A,#N/A,TRUE,"Basis";#N/A,#N/A,TRUE,"Inclusions";#N/A,#N/A,TRUE,"Exclusions";#N/A,#N/A,TRUE,"Areas";#N/A,#N/A,TRUE,"Summary";#N/A,#N/A,TRUE,"Detail"}</definedName>
    <definedName name="wrn" localSheetId="13" hidden="1">{#N/A,#N/A,TRUE,"Front";#N/A,#N/A,TRUE,"Simple Letter";#N/A,#N/A,TRUE,"Inside";#N/A,#N/A,TRUE,"Contents";#N/A,#N/A,TRUE,"Basis";#N/A,#N/A,TRUE,"Inclusions";#N/A,#N/A,TRUE,"Exclusions";#N/A,#N/A,TRUE,"Areas";#N/A,#N/A,TRUE,"Summary";#N/A,#N/A,TRUE,"Detail"}</definedName>
    <definedName name="wrn" localSheetId="5" hidden="1">{#N/A,#N/A,TRUE,"Front";#N/A,#N/A,TRUE,"Simple Letter";#N/A,#N/A,TRUE,"Inside";#N/A,#N/A,TRUE,"Contents";#N/A,#N/A,TRUE,"Basis";#N/A,#N/A,TRUE,"Inclusions";#N/A,#N/A,TRUE,"Exclusions";#N/A,#N/A,TRUE,"Areas";#N/A,#N/A,TRUE,"Summary";#N/A,#N/A,TRUE,"Detail"}</definedName>
    <definedName name="wrn" localSheetId="11" hidden="1">{#N/A,#N/A,TRUE,"Front";#N/A,#N/A,TRUE,"Simple Letter";#N/A,#N/A,TRUE,"Inside";#N/A,#N/A,TRUE,"Contents";#N/A,#N/A,TRUE,"Basis";#N/A,#N/A,TRUE,"Inclusions";#N/A,#N/A,TRUE,"Exclusions";#N/A,#N/A,TRUE,"Areas";#N/A,#N/A,TRUE,"Summary";#N/A,#N/A,TRUE,"Detail"}</definedName>
    <definedName name="wrn" localSheetId="8" hidden="1">{#N/A,#N/A,TRUE,"Front";#N/A,#N/A,TRUE,"Simple Letter";#N/A,#N/A,TRUE,"Inside";#N/A,#N/A,TRUE,"Contents";#N/A,#N/A,TRUE,"Basis";#N/A,#N/A,TRUE,"Inclusions";#N/A,#N/A,TRUE,"Exclusions";#N/A,#N/A,TRUE,"Areas";#N/A,#N/A,TRUE,"Summary";#N/A,#N/A,TRUE,"Detail"}</definedName>
    <definedName name="wrn" localSheetId="14" hidden="1">{#N/A,#N/A,TRUE,"Front";#N/A,#N/A,TRUE,"Simple Letter";#N/A,#N/A,TRUE,"Inside";#N/A,#N/A,TRUE,"Contents";#N/A,#N/A,TRUE,"Basis";#N/A,#N/A,TRUE,"Inclusions";#N/A,#N/A,TRUE,"Exclusions";#N/A,#N/A,TRUE,"Areas";#N/A,#N/A,TRUE,"Summary";#N/A,#N/A,TRUE,"Detail"}</definedName>
    <definedName name="wrn" localSheetId="21" hidden="1">{#N/A,#N/A,TRUE,"Front";#N/A,#N/A,TRUE,"Simple Letter";#N/A,#N/A,TRUE,"Inside";#N/A,#N/A,TRUE,"Contents";#N/A,#N/A,TRUE,"Basis";#N/A,#N/A,TRUE,"Inclusions";#N/A,#N/A,TRUE,"Exclusions";#N/A,#N/A,TRUE,"Areas";#N/A,#N/A,TRUE,"Summary";#N/A,#N/A,TRUE,"Detail"}</definedName>
    <definedName name="wrn" localSheetId="22" hidden="1">{#N/A,#N/A,TRUE,"Front";#N/A,#N/A,TRUE,"Simple Letter";#N/A,#N/A,TRUE,"Inside";#N/A,#N/A,TRUE,"Contents";#N/A,#N/A,TRUE,"Basis";#N/A,#N/A,TRUE,"Inclusions";#N/A,#N/A,TRUE,"Exclusions";#N/A,#N/A,TRUE,"Areas";#N/A,#N/A,TRUE,"Summary";#N/A,#N/A,TRUE,"Detail"}</definedName>
    <definedName name="wrn" localSheetId="3" hidden="1">{#N/A,#N/A,TRUE,"Front";#N/A,#N/A,TRUE,"Simple Letter";#N/A,#N/A,TRUE,"Inside";#N/A,#N/A,TRUE,"Contents";#N/A,#N/A,TRUE,"Basis";#N/A,#N/A,TRUE,"Inclusions";#N/A,#N/A,TRUE,"Exclusions";#N/A,#N/A,TRUE,"Areas";#N/A,#N/A,TRUE,"Summary";#N/A,#N/A,TRUE,"Detail"}</definedName>
    <definedName name="wrn" localSheetId="12" hidden="1">{#N/A,#N/A,TRUE,"Front";#N/A,#N/A,TRUE,"Simple Letter";#N/A,#N/A,TRUE,"Inside";#N/A,#N/A,TRUE,"Contents";#N/A,#N/A,TRUE,"Basis";#N/A,#N/A,TRUE,"Inclusions";#N/A,#N/A,TRUE,"Exclusions";#N/A,#N/A,TRUE,"Areas";#N/A,#N/A,TRUE,"Summary";#N/A,#N/A,TRUE,"Detail"}</definedName>
    <definedName name="wrn" localSheetId="9" hidden="1">{#N/A,#N/A,TRUE,"Front";#N/A,#N/A,TRUE,"Simple Letter";#N/A,#N/A,TRUE,"Inside";#N/A,#N/A,TRUE,"Contents";#N/A,#N/A,TRUE,"Basis";#N/A,#N/A,TRUE,"Inclusions";#N/A,#N/A,TRUE,"Exclusions";#N/A,#N/A,TRUE,"Areas";#N/A,#N/A,TRUE,"Summary";#N/A,#N/A,TRUE,"Detail"}</definedName>
    <definedName name="wrn" localSheetId="6" hidden="1">{#N/A,#N/A,TRUE,"Front";#N/A,#N/A,TRUE,"Simple Letter";#N/A,#N/A,TRUE,"Inside";#N/A,#N/A,TRUE,"Contents";#N/A,#N/A,TRUE,"Basis";#N/A,#N/A,TRUE,"Inclusions";#N/A,#N/A,TRUE,"Exclusions";#N/A,#N/A,TRUE,"Areas";#N/A,#N/A,TRUE,"Summary";#N/A,#N/A,TRUE,"Detail"}</definedName>
    <definedName name="wrn" localSheetId="23" hidden="1">{#N/A,#N/A,TRUE,"Front";#N/A,#N/A,TRUE,"Simple Letter";#N/A,#N/A,TRUE,"Inside";#N/A,#N/A,TRUE,"Contents";#N/A,#N/A,TRUE,"Basis";#N/A,#N/A,TRUE,"Inclusions";#N/A,#N/A,TRUE,"Exclusions";#N/A,#N/A,TRUE,"Areas";#N/A,#N/A,TRUE,"Summary";#N/A,#N/A,TRUE,"Detail"}</definedName>
    <definedName name="wrn" localSheetId="24" hidden="1">{#N/A,#N/A,TRUE,"Front";#N/A,#N/A,TRUE,"Simple Letter";#N/A,#N/A,TRUE,"Inside";#N/A,#N/A,TRUE,"Contents";#N/A,#N/A,TRUE,"Basis";#N/A,#N/A,TRUE,"Inclusions";#N/A,#N/A,TRUE,"Exclusions";#N/A,#N/A,TRUE,"Areas";#N/A,#N/A,TRUE,"Summary";#N/A,#N/A,TRUE,"Detail"}</definedName>
    <definedName name="wrn" hidden="1">{#N/A,#N/A,TRUE,"Front";#N/A,#N/A,TRUE,"Simple Letter";#N/A,#N/A,TRUE,"Inside";#N/A,#N/A,TRUE,"Contents";#N/A,#N/A,TRUE,"Basis";#N/A,#N/A,TRUE,"Inclusions";#N/A,#N/A,TRUE,"Exclusions";#N/A,#N/A,TRUE,"Areas";#N/A,#N/A,TRUE,"Summary";#N/A,#N/A,TRUE,"Detail"}</definedName>
    <definedName name="wrn.1." localSheetId="4" hidden="1">{#N/A,#N/A,FALSE,"17MAY";#N/A,#N/A,FALSE,"24MAY"}</definedName>
    <definedName name="wrn.1." localSheetId="7" hidden="1">{#N/A,#N/A,FALSE,"17MAY";#N/A,#N/A,FALSE,"24MAY"}</definedName>
    <definedName name="wrn.1." localSheetId="10" hidden="1">{#N/A,#N/A,FALSE,"17MAY";#N/A,#N/A,FALSE,"24MAY"}</definedName>
    <definedName name="wrn.1." localSheetId="13" hidden="1">{#N/A,#N/A,FALSE,"17MAY";#N/A,#N/A,FALSE,"24MAY"}</definedName>
    <definedName name="wrn.1." localSheetId="5" hidden="1">{#N/A,#N/A,FALSE,"17MAY";#N/A,#N/A,FALSE,"24MAY"}</definedName>
    <definedName name="wrn.1." localSheetId="11" hidden="1">{#N/A,#N/A,FALSE,"17MAY";#N/A,#N/A,FALSE,"24MAY"}</definedName>
    <definedName name="wrn.1." localSheetId="8" hidden="1">{#N/A,#N/A,FALSE,"17MAY";#N/A,#N/A,FALSE,"24MAY"}</definedName>
    <definedName name="wrn.1." localSheetId="14" hidden="1">{#N/A,#N/A,FALSE,"17MAY";#N/A,#N/A,FALSE,"24MAY"}</definedName>
    <definedName name="wrn.1." localSheetId="21" hidden="1">{#N/A,#N/A,FALSE,"17MAY";#N/A,#N/A,FALSE,"24MAY"}</definedName>
    <definedName name="wrn.1." localSheetId="22" hidden="1">{#N/A,#N/A,FALSE,"17MAY";#N/A,#N/A,FALSE,"24MAY"}</definedName>
    <definedName name="wrn.1." localSheetId="3" hidden="1">{#N/A,#N/A,FALSE,"17MAY";#N/A,#N/A,FALSE,"24MAY"}</definedName>
    <definedName name="wrn.1." localSheetId="12" hidden="1">{#N/A,#N/A,FALSE,"17MAY";#N/A,#N/A,FALSE,"24MAY"}</definedName>
    <definedName name="wrn.1." localSheetId="9" hidden="1">{#N/A,#N/A,FALSE,"17MAY";#N/A,#N/A,FALSE,"24MAY"}</definedName>
    <definedName name="wrn.1." localSheetId="6" hidden="1">{#N/A,#N/A,FALSE,"17MAY";#N/A,#N/A,FALSE,"24MAY"}</definedName>
    <definedName name="wrn.1." localSheetId="23" hidden="1">{#N/A,#N/A,FALSE,"17MAY";#N/A,#N/A,FALSE,"24MAY"}</definedName>
    <definedName name="wrn.1." localSheetId="24" hidden="1">{#N/A,#N/A,FALSE,"17MAY";#N/A,#N/A,FALSE,"24MAY"}</definedName>
    <definedName name="wrn.1." hidden="1">{#N/A,#N/A,FALSE,"17MAY";#N/A,#N/A,FALSE,"24MAY"}</definedName>
    <definedName name="wrn.123." localSheetId="4" hidden="1">{#N/A,#N/A,FALSE,"Sheet1";#N/A,#N/A,FALSE,"Sheet1";#N/A,#N/A,FALSE,"Sheet1";#N/A,#N/A,FALSE,"Sheet1"}</definedName>
    <definedName name="wrn.123." localSheetId="7" hidden="1">{#N/A,#N/A,FALSE,"Sheet1";#N/A,#N/A,FALSE,"Sheet1";#N/A,#N/A,FALSE,"Sheet1";#N/A,#N/A,FALSE,"Sheet1"}</definedName>
    <definedName name="wrn.123." localSheetId="10" hidden="1">{#N/A,#N/A,FALSE,"Sheet1";#N/A,#N/A,FALSE,"Sheet1";#N/A,#N/A,FALSE,"Sheet1";#N/A,#N/A,FALSE,"Sheet1"}</definedName>
    <definedName name="wrn.123." localSheetId="13" hidden="1">{#N/A,#N/A,FALSE,"Sheet1";#N/A,#N/A,FALSE,"Sheet1";#N/A,#N/A,FALSE,"Sheet1";#N/A,#N/A,FALSE,"Sheet1"}</definedName>
    <definedName name="wrn.123." localSheetId="5" hidden="1">{#N/A,#N/A,FALSE,"Sheet1";#N/A,#N/A,FALSE,"Sheet1";#N/A,#N/A,FALSE,"Sheet1";#N/A,#N/A,FALSE,"Sheet1"}</definedName>
    <definedName name="wrn.123." localSheetId="11" hidden="1">{#N/A,#N/A,FALSE,"Sheet1";#N/A,#N/A,FALSE,"Sheet1";#N/A,#N/A,FALSE,"Sheet1";#N/A,#N/A,FALSE,"Sheet1"}</definedName>
    <definedName name="wrn.123." localSheetId="8" hidden="1">{#N/A,#N/A,FALSE,"Sheet1";#N/A,#N/A,FALSE,"Sheet1";#N/A,#N/A,FALSE,"Sheet1";#N/A,#N/A,FALSE,"Sheet1"}</definedName>
    <definedName name="wrn.123." localSheetId="14" hidden="1">{#N/A,#N/A,FALSE,"Sheet1";#N/A,#N/A,FALSE,"Sheet1";#N/A,#N/A,FALSE,"Sheet1";#N/A,#N/A,FALSE,"Sheet1"}</definedName>
    <definedName name="wrn.123." localSheetId="21" hidden="1">{#N/A,#N/A,FALSE,"Sheet1";#N/A,#N/A,FALSE,"Sheet1";#N/A,#N/A,FALSE,"Sheet1";#N/A,#N/A,FALSE,"Sheet1"}</definedName>
    <definedName name="wrn.123." localSheetId="22" hidden="1">{#N/A,#N/A,FALSE,"Sheet1";#N/A,#N/A,FALSE,"Sheet1";#N/A,#N/A,FALSE,"Sheet1";#N/A,#N/A,FALSE,"Sheet1"}</definedName>
    <definedName name="wrn.123." localSheetId="3" hidden="1">{#N/A,#N/A,FALSE,"Sheet1";#N/A,#N/A,FALSE,"Sheet1";#N/A,#N/A,FALSE,"Sheet1";#N/A,#N/A,FALSE,"Sheet1"}</definedName>
    <definedName name="wrn.123." localSheetId="12" hidden="1">{#N/A,#N/A,FALSE,"Sheet1";#N/A,#N/A,FALSE,"Sheet1";#N/A,#N/A,FALSE,"Sheet1";#N/A,#N/A,FALSE,"Sheet1"}</definedName>
    <definedName name="wrn.123." localSheetId="9" hidden="1">{#N/A,#N/A,FALSE,"Sheet1";#N/A,#N/A,FALSE,"Sheet1";#N/A,#N/A,FALSE,"Sheet1";#N/A,#N/A,FALSE,"Sheet1"}</definedName>
    <definedName name="wrn.123." localSheetId="6" hidden="1">{#N/A,#N/A,FALSE,"Sheet1";#N/A,#N/A,FALSE,"Sheet1";#N/A,#N/A,FALSE,"Sheet1";#N/A,#N/A,FALSE,"Sheet1"}</definedName>
    <definedName name="wrn.123." localSheetId="23" hidden="1">{#N/A,#N/A,FALSE,"Sheet1";#N/A,#N/A,FALSE,"Sheet1";#N/A,#N/A,FALSE,"Sheet1";#N/A,#N/A,FALSE,"Sheet1"}</definedName>
    <definedName name="wrn.123." localSheetId="24" hidden="1">{#N/A,#N/A,FALSE,"Sheet1";#N/A,#N/A,FALSE,"Sheet1";#N/A,#N/A,FALSE,"Sheet1";#N/A,#N/A,FALSE,"Sheet1"}</definedName>
    <definedName name="wrn.123." hidden="1">{#N/A,#N/A,FALSE,"Sheet1";#N/A,#N/A,FALSE,"Sheet1";#N/A,#N/A,FALSE,"Sheet1";#N/A,#N/A,FALSE,"Sheet1"}</definedName>
    <definedName name="wrn.2.2" localSheetId="4" hidden="1">{#N/A,#N/A,FALSE,"17MAY";#N/A,#N/A,FALSE,"24MAY"}</definedName>
    <definedName name="wrn.2.2" localSheetId="7" hidden="1">{#N/A,#N/A,FALSE,"17MAY";#N/A,#N/A,FALSE,"24MAY"}</definedName>
    <definedName name="wrn.2.2" localSheetId="10" hidden="1">{#N/A,#N/A,FALSE,"17MAY";#N/A,#N/A,FALSE,"24MAY"}</definedName>
    <definedName name="wrn.2.2" localSheetId="13" hidden="1">{#N/A,#N/A,FALSE,"17MAY";#N/A,#N/A,FALSE,"24MAY"}</definedName>
    <definedName name="wrn.2.2" localSheetId="5" hidden="1">{#N/A,#N/A,FALSE,"17MAY";#N/A,#N/A,FALSE,"24MAY"}</definedName>
    <definedName name="wrn.2.2" localSheetId="11" hidden="1">{#N/A,#N/A,FALSE,"17MAY";#N/A,#N/A,FALSE,"24MAY"}</definedName>
    <definedName name="wrn.2.2" localSheetId="8" hidden="1">{#N/A,#N/A,FALSE,"17MAY";#N/A,#N/A,FALSE,"24MAY"}</definedName>
    <definedName name="wrn.2.2" localSheetId="14" hidden="1">{#N/A,#N/A,FALSE,"17MAY";#N/A,#N/A,FALSE,"24MAY"}</definedName>
    <definedName name="wrn.2.2" localSheetId="21" hidden="1">{#N/A,#N/A,FALSE,"17MAY";#N/A,#N/A,FALSE,"24MAY"}</definedName>
    <definedName name="wrn.2.2" localSheetId="22" hidden="1">{#N/A,#N/A,FALSE,"17MAY";#N/A,#N/A,FALSE,"24MAY"}</definedName>
    <definedName name="wrn.2.2" localSheetId="3" hidden="1">{#N/A,#N/A,FALSE,"17MAY";#N/A,#N/A,FALSE,"24MAY"}</definedName>
    <definedName name="wrn.2.2" localSheetId="12" hidden="1">{#N/A,#N/A,FALSE,"17MAY";#N/A,#N/A,FALSE,"24MAY"}</definedName>
    <definedName name="wrn.2.2" localSheetId="9" hidden="1">{#N/A,#N/A,FALSE,"17MAY";#N/A,#N/A,FALSE,"24MAY"}</definedName>
    <definedName name="wrn.2.2" localSheetId="6" hidden="1">{#N/A,#N/A,FALSE,"17MAY";#N/A,#N/A,FALSE,"24MAY"}</definedName>
    <definedName name="wrn.2.2" localSheetId="23" hidden="1">{#N/A,#N/A,FALSE,"17MAY";#N/A,#N/A,FALSE,"24MAY"}</definedName>
    <definedName name="wrn.2.2" localSheetId="24" hidden="1">{#N/A,#N/A,FALSE,"17MAY";#N/A,#N/A,FALSE,"24MAY"}</definedName>
    <definedName name="wrn.2.2" hidden="1">{#N/A,#N/A,FALSE,"17MAY";#N/A,#N/A,FALSE,"24MAY"}</definedName>
    <definedName name="wrn.Accounts." localSheetId="4" hidden="1">{#N/A,#N/A,TRUE,"SCH99";#N/A,#N/A,TRUE,"BS99";"Groupings",#N/A,TRUE,"GROUP_99 ";"Groupings-Comparitive",#N/A,TRUE,"GROUP_99 ";#N/A,#N/A,TRUE,"SCH98_E";#N/A,#N/A,TRUE,"ASSET_99 "}</definedName>
    <definedName name="wrn.Accounts." localSheetId="7" hidden="1">{#N/A,#N/A,TRUE,"SCH99";#N/A,#N/A,TRUE,"BS99";"Groupings",#N/A,TRUE,"GROUP_99 ";"Groupings-Comparitive",#N/A,TRUE,"GROUP_99 ";#N/A,#N/A,TRUE,"SCH98_E";#N/A,#N/A,TRUE,"ASSET_99 "}</definedName>
    <definedName name="wrn.Accounts." localSheetId="10" hidden="1">{#N/A,#N/A,TRUE,"SCH99";#N/A,#N/A,TRUE,"BS99";"Groupings",#N/A,TRUE,"GROUP_99 ";"Groupings-Comparitive",#N/A,TRUE,"GROUP_99 ";#N/A,#N/A,TRUE,"SCH98_E";#N/A,#N/A,TRUE,"ASSET_99 "}</definedName>
    <definedName name="wrn.Accounts." localSheetId="13" hidden="1">{#N/A,#N/A,TRUE,"SCH99";#N/A,#N/A,TRUE,"BS99";"Groupings",#N/A,TRUE,"GROUP_99 ";"Groupings-Comparitive",#N/A,TRUE,"GROUP_99 ";#N/A,#N/A,TRUE,"SCH98_E";#N/A,#N/A,TRUE,"ASSET_99 "}</definedName>
    <definedName name="wrn.Accounts." localSheetId="5" hidden="1">{#N/A,#N/A,TRUE,"SCH99";#N/A,#N/A,TRUE,"BS99";"Groupings",#N/A,TRUE,"GROUP_99 ";"Groupings-Comparitive",#N/A,TRUE,"GROUP_99 ";#N/A,#N/A,TRUE,"SCH98_E";#N/A,#N/A,TRUE,"ASSET_99 "}</definedName>
    <definedName name="wrn.Accounts." localSheetId="11" hidden="1">{#N/A,#N/A,TRUE,"SCH99";#N/A,#N/A,TRUE,"BS99";"Groupings",#N/A,TRUE,"GROUP_99 ";"Groupings-Comparitive",#N/A,TRUE,"GROUP_99 ";#N/A,#N/A,TRUE,"SCH98_E";#N/A,#N/A,TRUE,"ASSET_99 "}</definedName>
    <definedName name="wrn.Accounts." localSheetId="8" hidden="1">{#N/A,#N/A,TRUE,"SCH99";#N/A,#N/A,TRUE,"BS99";"Groupings",#N/A,TRUE,"GROUP_99 ";"Groupings-Comparitive",#N/A,TRUE,"GROUP_99 ";#N/A,#N/A,TRUE,"SCH98_E";#N/A,#N/A,TRUE,"ASSET_99 "}</definedName>
    <definedName name="wrn.Accounts." localSheetId="14" hidden="1">{#N/A,#N/A,TRUE,"SCH99";#N/A,#N/A,TRUE,"BS99";"Groupings",#N/A,TRUE,"GROUP_99 ";"Groupings-Comparitive",#N/A,TRUE,"GROUP_99 ";#N/A,#N/A,TRUE,"SCH98_E";#N/A,#N/A,TRUE,"ASSET_99 "}</definedName>
    <definedName name="wrn.Accounts." localSheetId="21" hidden="1">{#N/A,#N/A,TRUE,"SCH99";#N/A,#N/A,TRUE,"BS99";"Groupings",#N/A,TRUE,"GROUP_99 ";"Groupings-Comparitive",#N/A,TRUE,"GROUP_99 ";#N/A,#N/A,TRUE,"SCH98_E";#N/A,#N/A,TRUE,"ASSET_99 "}</definedName>
    <definedName name="wrn.Accounts." localSheetId="22" hidden="1">{#N/A,#N/A,TRUE,"SCH99";#N/A,#N/A,TRUE,"BS99";"Groupings",#N/A,TRUE,"GROUP_99 ";"Groupings-Comparitive",#N/A,TRUE,"GROUP_99 ";#N/A,#N/A,TRUE,"SCH98_E";#N/A,#N/A,TRUE,"ASSET_99 "}</definedName>
    <definedName name="wrn.Accounts." localSheetId="3" hidden="1">{#N/A,#N/A,TRUE,"SCH99";#N/A,#N/A,TRUE,"BS99";"Groupings",#N/A,TRUE,"GROUP_99 ";"Groupings-Comparitive",#N/A,TRUE,"GROUP_99 ";#N/A,#N/A,TRUE,"SCH98_E";#N/A,#N/A,TRUE,"ASSET_99 "}</definedName>
    <definedName name="wrn.Accounts." localSheetId="12" hidden="1">{#N/A,#N/A,TRUE,"SCH99";#N/A,#N/A,TRUE,"BS99";"Groupings",#N/A,TRUE,"GROUP_99 ";"Groupings-Comparitive",#N/A,TRUE,"GROUP_99 ";#N/A,#N/A,TRUE,"SCH98_E";#N/A,#N/A,TRUE,"ASSET_99 "}</definedName>
    <definedName name="wrn.Accounts." localSheetId="9" hidden="1">{#N/A,#N/A,TRUE,"SCH99";#N/A,#N/A,TRUE,"BS99";"Groupings",#N/A,TRUE,"GROUP_99 ";"Groupings-Comparitive",#N/A,TRUE,"GROUP_99 ";#N/A,#N/A,TRUE,"SCH98_E";#N/A,#N/A,TRUE,"ASSET_99 "}</definedName>
    <definedName name="wrn.Accounts." localSheetId="6" hidden="1">{#N/A,#N/A,TRUE,"SCH99";#N/A,#N/A,TRUE,"BS99";"Groupings",#N/A,TRUE,"GROUP_99 ";"Groupings-Comparitive",#N/A,TRUE,"GROUP_99 ";#N/A,#N/A,TRUE,"SCH98_E";#N/A,#N/A,TRUE,"ASSET_99 "}</definedName>
    <definedName name="wrn.Accounts." localSheetId="23" hidden="1">{#N/A,#N/A,TRUE,"SCH99";#N/A,#N/A,TRUE,"BS99";"Groupings",#N/A,TRUE,"GROUP_99 ";"Groupings-Comparitive",#N/A,TRUE,"GROUP_99 ";#N/A,#N/A,TRUE,"SCH98_E";#N/A,#N/A,TRUE,"ASSET_99 "}</definedName>
    <definedName name="wrn.Accounts." localSheetId="24" hidden="1">{#N/A,#N/A,TRUE,"SCH99";#N/A,#N/A,TRUE,"BS99";"Groupings",#N/A,TRUE,"GROUP_99 ";"Groupings-Comparitive",#N/A,TRUE,"GROUP_99 ";#N/A,#N/A,TRUE,"SCH98_E";#N/A,#N/A,TRUE,"ASSET_99 "}</definedName>
    <definedName name="wrn.Accounts." hidden="1">{#N/A,#N/A,TRUE,"SCH99";#N/A,#N/A,TRUE,"BS99";"Groupings",#N/A,TRUE,"GROUP_99 ";"Groupings-Comparitive",#N/A,TRUE,"GROUP_99 ";#N/A,#N/A,TRUE,"SCH98_E";#N/A,#N/A,TRUE,"ASSET_99 "}</definedName>
    <definedName name="wrn.Aging._.and._.Trend._.Analysis." localSheetId="4"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10" hidden="1">{#N/A,#N/A,FALSE,"Aging Summary";#N/A,#N/A,FALSE,"Ratio Analysis";#N/A,#N/A,FALSE,"Test 120 Day Accts";#N/A,#N/A,FALSE,"Tickmarks"}</definedName>
    <definedName name="wrn.Aging._.and._.Trend._.Analysis." localSheetId="13"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11"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localSheetId="14" hidden="1">{#N/A,#N/A,FALSE,"Aging Summary";#N/A,#N/A,FALSE,"Ratio Analysis";#N/A,#N/A,FALSE,"Test 120 Day Accts";#N/A,#N/A,FALSE,"Tickmarks"}</definedName>
    <definedName name="wrn.Aging._.and._.Trend._.Analysis." localSheetId="21" hidden="1">{#N/A,#N/A,FALSE,"Aging Summary";#N/A,#N/A,FALSE,"Ratio Analysis";#N/A,#N/A,FALSE,"Test 120 Day Accts";#N/A,#N/A,FALSE,"Tickmarks"}</definedName>
    <definedName name="wrn.Aging._.and._.Trend._.Analysis." localSheetId="2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12"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23" hidden="1">{#N/A,#N/A,FALSE,"Aging Summary";#N/A,#N/A,FALSE,"Ratio Analysis";#N/A,#N/A,FALSE,"Test 120 Day Accts";#N/A,#N/A,FALSE,"Tickmarks"}</definedName>
    <definedName name="wrn.Aging._.and._.Trend._.Analysis." localSheetId="2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1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5"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8"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2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2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1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9"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6"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2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2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Reports." localSheetId="4"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7"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10"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13"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5"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1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8"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14"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2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22"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3"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12"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9"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6"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23"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24"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NZ._.Report." localSheetId="4" hidden="1">{#N/A,#N/A,FALSE,"Balance Sheets";#N/A,#N/A,FALSE,"96 Conservative";#N/A,#N/A,FALSE,"96 Possible"}</definedName>
    <definedName name="wrn.ANZ._.Report." localSheetId="7" hidden="1">{#N/A,#N/A,FALSE,"Balance Sheets";#N/A,#N/A,FALSE,"96 Conservative";#N/A,#N/A,FALSE,"96 Possible"}</definedName>
    <definedName name="wrn.ANZ._.Report." localSheetId="10" hidden="1">{#N/A,#N/A,FALSE,"Balance Sheets";#N/A,#N/A,FALSE,"96 Conservative";#N/A,#N/A,FALSE,"96 Possible"}</definedName>
    <definedName name="wrn.ANZ._.Report." localSheetId="13" hidden="1">{#N/A,#N/A,FALSE,"Balance Sheets";#N/A,#N/A,FALSE,"96 Conservative";#N/A,#N/A,FALSE,"96 Possible"}</definedName>
    <definedName name="wrn.ANZ._.Report." localSheetId="5" hidden="1">{#N/A,#N/A,FALSE,"Balance Sheets";#N/A,#N/A,FALSE,"96 Conservative";#N/A,#N/A,FALSE,"96 Possible"}</definedName>
    <definedName name="wrn.ANZ._.Report." localSheetId="11" hidden="1">{#N/A,#N/A,FALSE,"Balance Sheets";#N/A,#N/A,FALSE,"96 Conservative";#N/A,#N/A,FALSE,"96 Possible"}</definedName>
    <definedName name="wrn.ANZ._.Report." localSheetId="8" hidden="1">{#N/A,#N/A,FALSE,"Balance Sheets";#N/A,#N/A,FALSE,"96 Conservative";#N/A,#N/A,FALSE,"96 Possible"}</definedName>
    <definedName name="wrn.ANZ._.Report." localSheetId="14" hidden="1">{#N/A,#N/A,FALSE,"Balance Sheets";#N/A,#N/A,FALSE,"96 Conservative";#N/A,#N/A,FALSE,"96 Possible"}</definedName>
    <definedName name="wrn.ANZ._.Report." localSheetId="21" hidden="1">{#N/A,#N/A,FALSE,"Balance Sheets";#N/A,#N/A,FALSE,"96 Conservative";#N/A,#N/A,FALSE,"96 Possible"}</definedName>
    <definedName name="wrn.ANZ._.Report." localSheetId="22" hidden="1">{#N/A,#N/A,FALSE,"Balance Sheets";#N/A,#N/A,FALSE,"96 Conservative";#N/A,#N/A,FALSE,"96 Possible"}</definedName>
    <definedName name="wrn.ANZ._.Report." localSheetId="3" hidden="1">{#N/A,#N/A,FALSE,"Balance Sheets";#N/A,#N/A,FALSE,"96 Conservative";#N/A,#N/A,FALSE,"96 Possible"}</definedName>
    <definedName name="wrn.ANZ._.Report." localSheetId="12" hidden="1">{#N/A,#N/A,FALSE,"Balance Sheets";#N/A,#N/A,FALSE,"96 Conservative";#N/A,#N/A,FALSE,"96 Possible"}</definedName>
    <definedName name="wrn.ANZ._.Report." localSheetId="9" hidden="1">{#N/A,#N/A,FALSE,"Balance Sheets";#N/A,#N/A,FALSE,"96 Conservative";#N/A,#N/A,FALSE,"96 Possible"}</definedName>
    <definedName name="wrn.ANZ._.Report." localSheetId="6" hidden="1">{#N/A,#N/A,FALSE,"Balance Sheets";#N/A,#N/A,FALSE,"96 Conservative";#N/A,#N/A,FALSE,"96 Possible"}</definedName>
    <definedName name="wrn.ANZ._.Report." localSheetId="23" hidden="1">{#N/A,#N/A,FALSE,"Balance Sheets";#N/A,#N/A,FALSE,"96 Conservative";#N/A,#N/A,FALSE,"96 Possible"}</definedName>
    <definedName name="wrn.ANZ._.Report." localSheetId="24" hidden="1">{#N/A,#N/A,FALSE,"Balance Sheets";#N/A,#N/A,FALSE,"96 Conservative";#N/A,#N/A,FALSE,"96 Possible"}</definedName>
    <definedName name="wrn.ANZ._.Report." hidden="1">{#N/A,#N/A,FALSE,"Balance Sheets";#N/A,#N/A,FALSE,"96 Conservative";#N/A,#N/A,FALSE,"96 Possible"}</definedName>
    <definedName name="wrn.Assumption._.Book." localSheetId="4" hidden="1">{#N/A,#N/A,FALSE,"Model Assumptions"}</definedName>
    <definedName name="wrn.Assumption._.Book." localSheetId="7" hidden="1">{#N/A,#N/A,FALSE,"Model Assumptions"}</definedName>
    <definedName name="wrn.Assumption._.Book." localSheetId="10" hidden="1">{#N/A,#N/A,FALSE,"Model Assumptions"}</definedName>
    <definedName name="wrn.Assumption._.Book." localSheetId="13" hidden="1">{#N/A,#N/A,FALSE,"Model Assumptions"}</definedName>
    <definedName name="wrn.Assumption._.Book." localSheetId="5" hidden="1">{#N/A,#N/A,FALSE,"Model Assumptions"}</definedName>
    <definedName name="wrn.Assumption._.Book." localSheetId="11" hidden="1">{#N/A,#N/A,FALSE,"Model Assumptions"}</definedName>
    <definedName name="wrn.Assumption._.Book." localSheetId="8" hidden="1">{#N/A,#N/A,FALSE,"Model Assumptions"}</definedName>
    <definedName name="wrn.Assumption._.Book." localSheetId="14" hidden="1">{#N/A,#N/A,FALSE,"Model Assumptions"}</definedName>
    <definedName name="wrn.Assumption._.Book." localSheetId="21" hidden="1">{#N/A,#N/A,FALSE,"Model Assumptions"}</definedName>
    <definedName name="wrn.Assumption._.Book." localSheetId="22" hidden="1">{#N/A,#N/A,FALSE,"Model Assumptions"}</definedName>
    <definedName name="wrn.Assumption._.Book." localSheetId="3" hidden="1">{#N/A,#N/A,FALSE,"Model Assumptions"}</definedName>
    <definedName name="wrn.Assumption._.Book." localSheetId="12" hidden="1">{#N/A,#N/A,FALSE,"Model Assumptions"}</definedName>
    <definedName name="wrn.Assumption._.Book." localSheetId="9" hidden="1">{#N/A,#N/A,FALSE,"Model Assumptions"}</definedName>
    <definedName name="wrn.Assumption._.Book." localSheetId="6" hidden="1">{#N/A,#N/A,FALSE,"Model Assumptions"}</definedName>
    <definedName name="wrn.Assumption._.Book." localSheetId="23" hidden="1">{#N/A,#N/A,FALSE,"Model Assumptions"}</definedName>
    <definedName name="wrn.Assumption._.Book." localSheetId="24" hidden="1">{#N/A,#N/A,FALSE,"Model Assumptions"}</definedName>
    <definedName name="wrn.Assumption._.Book." hidden="1">{#N/A,#N/A,FALSE,"Model Assumptions"}</definedName>
    <definedName name="wrn.backup." localSheetId="4" hidden="1">{"financials",#N/A,FALSE,"BASIC";"interest",#N/A,FALSE,"BASIC";"leasing and financing",#N/A,FALSE,"BASIC";"returns back up",#N/A,FALSE,"BASIC"}</definedName>
    <definedName name="wrn.backup." localSheetId="7" hidden="1">{"financials",#N/A,FALSE,"BASIC";"interest",#N/A,FALSE,"BASIC";"leasing and financing",#N/A,FALSE,"BASIC";"returns back up",#N/A,FALSE,"BASIC"}</definedName>
    <definedName name="wrn.backup." localSheetId="10" hidden="1">{"financials",#N/A,FALSE,"BASIC";"interest",#N/A,FALSE,"BASIC";"leasing and financing",#N/A,FALSE,"BASIC";"returns back up",#N/A,FALSE,"BASIC"}</definedName>
    <definedName name="wrn.backup." localSheetId="13" hidden="1">{"financials",#N/A,FALSE,"BASIC";"interest",#N/A,FALSE,"BASIC";"leasing and financing",#N/A,FALSE,"BASIC";"returns back up",#N/A,FALSE,"BASIC"}</definedName>
    <definedName name="wrn.backup." localSheetId="5" hidden="1">{"financials",#N/A,FALSE,"BASIC";"interest",#N/A,FALSE,"BASIC";"leasing and financing",#N/A,FALSE,"BASIC";"returns back up",#N/A,FALSE,"BASIC"}</definedName>
    <definedName name="wrn.backup." localSheetId="11" hidden="1">{"financials",#N/A,FALSE,"BASIC";"interest",#N/A,FALSE,"BASIC";"leasing and financing",#N/A,FALSE,"BASIC";"returns back up",#N/A,FALSE,"BASIC"}</definedName>
    <definedName name="wrn.backup." localSheetId="8" hidden="1">{"financials",#N/A,FALSE,"BASIC";"interest",#N/A,FALSE,"BASIC";"leasing and financing",#N/A,FALSE,"BASIC";"returns back up",#N/A,FALSE,"BASIC"}</definedName>
    <definedName name="wrn.backup." localSheetId="14" hidden="1">{"financials",#N/A,FALSE,"BASIC";"interest",#N/A,FALSE,"BASIC";"leasing and financing",#N/A,FALSE,"BASIC";"returns back up",#N/A,FALSE,"BASIC"}</definedName>
    <definedName name="wrn.backup." localSheetId="21" hidden="1">{"financials",#N/A,FALSE,"BASIC";"interest",#N/A,FALSE,"BASIC";"leasing and financing",#N/A,FALSE,"BASIC";"returns back up",#N/A,FALSE,"BASIC"}</definedName>
    <definedName name="wrn.backup." localSheetId="22" hidden="1">{"financials",#N/A,FALSE,"BASIC";"interest",#N/A,FALSE,"BASIC";"leasing and financing",#N/A,FALSE,"BASIC";"returns back up",#N/A,FALSE,"BASIC"}</definedName>
    <definedName name="wrn.backup." localSheetId="3" hidden="1">{"financials",#N/A,FALSE,"BASIC";"interest",#N/A,FALSE,"BASIC";"leasing and financing",#N/A,FALSE,"BASIC";"returns back up",#N/A,FALSE,"BASIC"}</definedName>
    <definedName name="wrn.backup." localSheetId="12" hidden="1">{"financials",#N/A,FALSE,"BASIC";"interest",#N/A,FALSE,"BASIC";"leasing and financing",#N/A,FALSE,"BASIC";"returns back up",#N/A,FALSE,"BASIC"}</definedName>
    <definedName name="wrn.backup." localSheetId="9" hidden="1">{"financials",#N/A,FALSE,"BASIC";"interest",#N/A,FALSE,"BASIC";"leasing and financing",#N/A,FALSE,"BASIC";"returns back up",#N/A,FALSE,"BASIC"}</definedName>
    <definedName name="wrn.backup." localSheetId="6" hidden="1">{"financials",#N/A,FALSE,"BASIC";"interest",#N/A,FALSE,"BASIC";"leasing and financing",#N/A,FALSE,"BASIC";"returns back up",#N/A,FALSE,"BASIC"}</definedName>
    <definedName name="wrn.backup." localSheetId="23" hidden="1">{"financials",#N/A,FALSE,"BASIC";"interest",#N/A,FALSE,"BASIC";"leasing and financing",#N/A,FALSE,"BASIC";"returns back up",#N/A,FALSE,"BASIC"}</definedName>
    <definedName name="wrn.backup." localSheetId="24" hidden="1">{"financials",#N/A,FALSE,"BASIC";"interest",#N/A,FALSE,"BASIC";"leasing and financing",#N/A,FALSE,"BASIC";"returns back up",#N/A,FALSE,"BASIC"}</definedName>
    <definedName name="wrn.backup." hidden="1">{"financials",#N/A,FALSE,"BASIC";"interest",#N/A,FALSE,"BASIC";"leasing and financing",#N/A,FALSE,"BASIC";"returns back up",#N/A,FALSE,"BASIC"}</definedName>
    <definedName name="wrn.bank._.model." localSheetId="4" hidden="1">{"banks",#N/A,FALSE,"BASIC"}</definedName>
    <definedName name="wrn.bank._.model." localSheetId="7" hidden="1">{"banks",#N/A,FALSE,"BASIC"}</definedName>
    <definedName name="wrn.bank._.model." localSheetId="10" hidden="1">{"banks",#N/A,FALSE,"BASIC"}</definedName>
    <definedName name="wrn.bank._.model." localSheetId="13" hidden="1">{"banks",#N/A,FALSE,"BASIC"}</definedName>
    <definedName name="wrn.bank._.model." localSheetId="5" hidden="1">{"banks",#N/A,FALSE,"BASIC"}</definedName>
    <definedName name="wrn.bank._.model." localSheetId="11" hidden="1">{"banks",#N/A,FALSE,"BASIC"}</definedName>
    <definedName name="wrn.bank._.model." localSheetId="8" hidden="1">{"banks",#N/A,FALSE,"BASIC"}</definedName>
    <definedName name="wrn.bank._.model." localSheetId="14" hidden="1">{"banks",#N/A,FALSE,"BASIC"}</definedName>
    <definedName name="wrn.bank._.model." localSheetId="21" hidden="1">{"banks",#N/A,FALSE,"BASIC"}</definedName>
    <definedName name="wrn.bank._.model." localSheetId="22" hidden="1">{"banks",#N/A,FALSE,"BASIC"}</definedName>
    <definedName name="wrn.bank._.model." localSheetId="3" hidden="1">{"banks",#N/A,FALSE,"BASIC"}</definedName>
    <definedName name="wrn.bank._.model." localSheetId="12" hidden="1">{"banks",#N/A,FALSE,"BASIC"}</definedName>
    <definedName name="wrn.bank._.model." localSheetId="9" hidden="1">{"banks",#N/A,FALSE,"BASIC"}</definedName>
    <definedName name="wrn.bank._.model." localSheetId="6" hidden="1">{"banks",#N/A,FALSE,"BASIC"}</definedName>
    <definedName name="wrn.bank._.model." localSheetId="23" hidden="1">{"banks",#N/A,FALSE,"BASIC"}</definedName>
    <definedName name="wrn.bank._.model." localSheetId="24" hidden="1">{"banks",#N/A,FALSE,"BASIC"}</definedName>
    <definedName name="wrn.bank._.model." hidden="1">{"banks",#N/A,FALSE,"BASIC"}</definedName>
    <definedName name="wrn.Book." localSheetId="4" hidden="1">{"EVA",#N/A,FALSE,"SMT2";#N/A,#N/A,FALSE,"Summary";#N/A,#N/A,FALSE,"Graphs";#N/A,#N/A,FALSE,"4 Panel"}</definedName>
    <definedName name="wrn.Book." localSheetId="7" hidden="1">{"EVA",#N/A,FALSE,"SMT2";#N/A,#N/A,FALSE,"Summary";#N/A,#N/A,FALSE,"Graphs";#N/A,#N/A,FALSE,"4 Panel"}</definedName>
    <definedName name="wrn.Book." localSheetId="10" hidden="1">{"EVA",#N/A,FALSE,"SMT2";#N/A,#N/A,FALSE,"Summary";#N/A,#N/A,FALSE,"Graphs";#N/A,#N/A,FALSE,"4 Panel"}</definedName>
    <definedName name="wrn.Book." localSheetId="13" hidden="1">{"EVA",#N/A,FALSE,"SMT2";#N/A,#N/A,FALSE,"Summary";#N/A,#N/A,FALSE,"Graphs";#N/A,#N/A,FALSE,"4 Panel"}</definedName>
    <definedName name="wrn.Book." localSheetId="5" hidden="1">{"EVA",#N/A,FALSE,"SMT2";#N/A,#N/A,FALSE,"Summary";#N/A,#N/A,FALSE,"Graphs";#N/A,#N/A,FALSE,"4 Panel"}</definedName>
    <definedName name="wrn.Book." localSheetId="11" hidden="1">{"EVA",#N/A,FALSE,"SMT2";#N/A,#N/A,FALSE,"Summary";#N/A,#N/A,FALSE,"Graphs";#N/A,#N/A,FALSE,"4 Panel"}</definedName>
    <definedName name="wrn.Book." localSheetId="8" hidden="1">{"EVA",#N/A,FALSE,"SMT2";#N/A,#N/A,FALSE,"Summary";#N/A,#N/A,FALSE,"Graphs";#N/A,#N/A,FALSE,"4 Panel"}</definedName>
    <definedName name="wrn.Book." localSheetId="14" hidden="1">{"EVA",#N/A,FALSE,"SMT2";#N/A,#N/A,FALSE,"Summary";#N/A,#N/A,FALSE,"Graphs";#N/A,#N/A,FALSE,"4 Panel"}</definedName>
    <definedName name="wrn.Book." localSheetId="21" hidden="1">{"EVA",#N/A,FALSE,"SMT2";#N/A,#N/A,FALSE,"Summary";#N/A,#N/A,FALSE,"Graphs";#N/A,#N/A,FALSE,"4 Panel"}</definedName>
    <definedName name="wrn.Book." localSheetId="22" hidden="1">{"EVA",#N/A,FALSE,"SMT2";#N/A,#N/A,FALSE,"Summary";#N/A,#N/A,FALSE,"Graphs";#N/A,#N/A,FALSE,"4 Panel"}</definedName>
    <definedName name="wrn.Book." localSheetId="3" hidden="1">{"EVA",#N/A,FALSE,"SMT2";#N/A,#N/A,FALSE,"Summary";#N/A,#N/A,FALSE,"Graphs";#N/A,#N/A,FALSE,"4 Panel"}</definedName>
    <definedName name="wrn.Book." localSheetId="12" hidden="1">{"EVA",#N/A,FALSE,"SMT2";#N/A,#N/A,FALSE,"Summary";#N/A,#N/A,FALSE,"Graphs";#N/A,#N/A,FALSE,"4 Panel"}</definedName>
    <definedName name="wrn.Book." localSheetId="9" hidden="1">{"EVA",#N/A,FALSE,"SMT2";#N/A,#N/A,FALSE,"Summary";#N/A,#N/A,FALSE,"Graphs";#N/A,#N/A,FALSE,"4 Panel"}</definedName>
    <definedName name="wrn.Book." localSheetId="6" hidden="1">{"EVA",#N/A,FALSE,"SMT2";#N/A,#N/A,FALSE,"Summary";#N/A,#N/A,FALSE,"Graphs";#N/A,#N/A,FALSE,"4 Panel"}</definedName>
    <definedName name="wrn.Book." localSheetId="23" hidden="1">{"EVA",#N/A,FALSE,"SMT2";#N/A,#N/A,FALSE,"Summary";#N/A,#N/A,FALSE,"Graphs";#N/A,#N/A,FALSE,"4 Panel"}</definedName>
    <definedName name="wrn.Book." localSheetId="24" hidden="1">{"EVA",#N/A,FALSE,"SMT2";#N/A,#N/A,FALSE,"Summary";#N/A,#N/A,FALSE,"Graphs";#N/A,#N/A,FALSE,"4 Panel"}</definedName>
    <definedName name="wrn.Book." hidden="1">{"EVA",#N/A,FALSE,"SMT2";#N/A,#N/A,FALSE,"Summary";#N/A,#N/A,FALSE,"Graphs";#N/A,#N/A,FALSE,"4 Panel"}</definedName>
    <definedName name="wrn.Budget." localSheetId="4" hidden="1">{"Spread Dollars",#N/A,FALSE,"Budget";"Spread Ratios",#N/A,FALSE,"Budget";"Target Comparison",#N/A,FALSE,"Summary"}</definedName>
    <definedName name="wrn.Budget." localSheetId="7" hidden="1">{"Spread Dollars",#N/A,FALSE,"Budget";"Spread Ratios",#N/A,FALSE,"Budget";"Target Comparison",#N/A,FALSE,"Summary"}</definedName>
    <definedName name="wrn.Budget." localSheetId="10" hidden="1">{"Spread Dollars",#N/A,FALSE,"Budget";"Spread Ratios",#N/A,FALSE,"Budget";"Target Comparison",#N/A,FALSE,"Summary"}</definedName>
    <definedName name="wrn.Budget." localSheetId="13" hidden="1">{"Spread Dollars",#N/A,FALSE,"Budget";"Spread Ratios",#N/A,FALSE,"Budget";"Target Comparison",#N/A,FALSE,"Summary"}</definedName>
    <definedName name="wrn.Budget." localSheetId="5" hidden="1">{"Spread Dollars",#N/A,FALSE,"Budget";"Spread Ratios",#N/A,FALSE,"Budget";"Target Comparison",#N/A,FALSE,"Summary"}</definedName>
    <definedName name="wrn.Budget." localSheetId="11" hidden="1">{"Spread Dollars",#N/A,FALSE,"Budget";"Spread Ratios",#N/A,FALSE,"Budget";"Target Comparison",#N/A,FALSE,"Summary"}</definedName>
    <definedName name="wrn.Budget." localSheetId="8" hidden="1">{"Spread Dollars",#N/A,FALSE,"Budget";"Spread Ratios",#N/A,FALSE,"Budget";"Target Comparison",#N/A,FALSE,"Summary"}</definedName>
    <definedName name="wrn.Budget." localSheetId="14" hidden="1">{"Spread Dollars",#N/A,FALSE,"Budget";"Spread Ratios",#N/A,FALSE,"Budget";"Target Comparison",#N/A,FALSE,"Summary"}</definedName>
    <definedName name="wrn.Budget." localSheetId="21" hidden="1">{"Spread Dollars",#N/A,FALSE,"Budget";"Spread Ratios",#N/A,FALSE,"Budget";"Target Comparison",#N/A,FALSE,"Summary"}</definedName>
    <definedName name="wrn.Budget." localSheetId="22" hidden="1">{"Spread Dollars",#N/A,FALSE,"Budget";"Spread Ratios",#N/A,FALSE,"Budget";"Target Comparison",#N/A,FALSE,"Summary"}</definedName>
    <definedName name="wrn.Budget." localSheetId="3" hidden="1">{"Spread Dollars",#N/A,FALSE,"Budget";"Spread Ratios",#N/A,FALSE,"Budget";"Target Comparison",#N/A,FALSE,"Summary"}</definedName>
    <definedName name="wrn.Budget." localSheetId="12" hidden="1">{"Spread Dollars",#N/A,FALSE,"Budget";"Spread Ratios",#N/A,FALSE,"Budget";"Target Comparison",#N/A,FALSE,"Summary"}</definedName>
    <definedName name="wrn.Budget." localSheetId="9" hidden="1">{"Spread Dollars",#N/A,FALSE,"Budget";"Spread Ratios",#N/A,FALSE,"Budget";"Target Comparison",#N/A,FALSE,"Summary"}</definedName>
    <definedName name="wrn.Budget." localSheetId="6" hidden="1">{"Spread Dollars",#N/A,FALSE,"Budget";"Spread Ratios",#N/A,FALSE,"Budget";"Target Comparison",#N/A,FALSE,"Summary"}</definedName>
    <definedName name="wrn.Budget." localSheetId="23" hidden="1">{"Spread Dollars",#N/A,FALSE,"Budget";"Spread Ratios",#N/A,FALSE,"Budget";"Target Comparison",#N/A,FALSE,"Summary"}</definedName>
    <definedName name="wrn.Budget." localSheetId="24" hidden="1">{"Spread Dollars",#N/A,FALSE,"Budget";"Spread Ratios",#N/A,FALSE,"Budget";"Target Comparison",#N/A,FALSE,"Summary"}</definedName>
    <definedName name="wrn.Budget." hidden="1">{"Spread Dollars",#N/A,FALSE,"Budget";"Spread Ratios",#N/A,FALSE,"Budget";"Target Comparison",#N/A,FALSE,"Summary"}</definedName>
    <definedName name="wrn.CASH._.FLOW." localSheetId="4" hidden="1">{"CASH FLOW",#N/A,FALSE,"A"}</definedName>
    <definedName name="wrn.CASH._.FLOW." localSheetId="7" hidden="1">{"CASH FLOW",#N/A,FALSE,"A"}</definedName>
    <definedName name="wrn.CASH._.FLOW." localSheetId="10" hidden="1">{"CASH FLOW",#N/A,FALSE,"A"}</definedName>
    <definedName name="wrn.CASH._.FLOW." localSheetId="13" hidden="1">{"CASH FLOW",#N/A,FALSE,"A"}</definedName>
    <definedName name="wrn.CASH._.FLOW." localSheetId="5" hidden="1">{"CASH FLOW",#N/A,FALSE,"A"}</definedName>
    <definedName name="wrn.CASH._.FLOW." localSheetId="11" hidden="1">{"CASH FLOW",#N/A,FALSE,"A"}</definedName>
    <definedName name="wrn.CASH._.FLOW." localSheetId="8" hidden="1">{"CASH FLOW",#N/A,FALSE,"A"}</definedName>
    <definedName name="wrn.CASH._.FLOW." localSheetId="14" hidden="1">{"CASH FLOW",#N/A,FALSE,"A"}</definedName>
    <definedName name="wrn.CASH._.FLOW." localSheetId="21" hidden="1">{"CASH FLOW",#N/A,FALSE,"A"}</definedName>
    <definedName name="wrn.CASH._.FLOW." localSheetId="22" hidden="1">{"CASH FLOW",#N/A,FALSE,"A"}</definedName>
    <definedName name="wrn.CASH._.FLOW." localSheetId="3" hidden="1">{"CASH FLOW",#N/A,FALSE,"A"}</definedName>
    <definedName name="wrn.CASH._.FLOW." localSheetId="12" hidden="1">{"CASH FLOW",#N/A,FALSE,"A"}</definedName>
    <definedName name="wrn.CASH._.FLOW." localSheetId="9" hidden="1">{"CASH FLOW",#N/A,FALSE,"A"}</definedName>
    <definedName name="wrn.CASH._.FLOW." localSheetId="6" hidden="1">{"CASH FLOW",#N/A,FALSE,"A"}</definedName>
    <definedName name="wrn.CASH._.FLOW." localSheetId="23" hidden="1">{"CASH FLOW",#N/A,FALSE,"A"}</definedName>
    <definedName name="wrn.CASH._.FLOW." localSheetId="24" hidden="1">{"CASH FLOW",#N/A,FALSE,"A"}</definedName>
    <definedName name="wrn.CASH._.FLOW." hidden="1">{"CASH FLOW",#N/A,FALSE,"A"}</definedName>
    <definedName name="wrn.Complete." localSheetId="4" hidden="1">{#N/A,#N/A,FALSE,"SMT1";#N/A,#N/A,FALSE,"SMT2";#N/A,#N/A,FALSE,"Summary";#N/A,#N/A,FALSE,"Graphs";#N/A,#N/A,FALSE,"4 Panel"}</definedName>
    <definedName name="wrn.Complete." localSheetId="7" hidden="1">{#N/A,#N/A,FALSE,"SMT1";#N/A,#N/A,FALSE,"SMT2";#N/A,#N/A,FALSE,"Summary";#N/A,#N/A,FALSE,"Graphs";#N/A,#N/A,FALSE,"4 Panel"}</definedName>
    <definedName name="wrn.Complete." localSheetId="10" hidden="1">{#N/A,#N/A,FALSE,"SMT1";#N/A,#N/A,FALSE,"SMT2";#N/A,#N/A,FALSE,"Summary";#N/A,#N/A,FALSE,"Graphs";#N/A,#N/A,FALSE,"4 Panel"}</definedName>
    <definedName name="wrn.Complete." localSheetId="13" hidden="1">{#N/A,#N/A,FALSE,"SMT1";#N/A,#N/A,FALSE,"SMT2";#N/A,#N/A,FALSE,"Summary";#N/A,#N/A,FALSE,"Graphs";#N/A,#N/A,FALSE,"4 Panel"}</definedName>
    <definedName name="wrn.Complete." localSheetId="5" hidden="1">{#N/A,#N/A,FALSE,"SMT1";#N/A,#N/A,FALSE,"SMT2";#N/A,#N/A,FALSE,"Summary";#N/A,#N/A,FALSE,"Graphs";#N/A,#N/A,FALSE,"4 Panel"}</definedName>
    <definedName name="wrn.Complete." localSheetId="11" hidden="1">{#N/A,#N/A,FALSE,"SMT1";#N/A,#N/A,FALSE,"SMT2";#N/A,#N/A,FALSE,"Summary";#N/A,#N/A,FALSE,"Graphs";#N/A,#N/A,FALSE,"4 Panel"}</definedName>
    <definedName name="wrn.Complete." localSheetId="8" hidden="1">{#N/A,#N/A,FALSE,"SMT1";#N/A,#N/A,FALSE,"SMT2";#N/A,#N/A,FALSE,"Summary";#N/A,#N/A,FALSE,"Graphs";#N/A,#N/A,FALSE,"4 Panel"}</definedName>
    <definedName name="wrn.Complete." localSheetId="14" hidden="1">{#N/A,#N/A,FALSE,"SMT1";#N/A,#N/A,FALSE,"SMT2";#N/A,#N/A,FALSE,"Summary";#N/A,#N/A,FALSE,"Graphs";#N/A,#N/A,FALSE,"4 Panel"}</definedName>
    <definedName name="wrn.Complete." localSheetId="21" hidden="1">{#N/A,#N/A,FALSE,"SMT1";#N/A,#N/A,FALSE,"SMT2";#N/A,#N/A,FALSE,"Summary";#N/A,#N/A,FALSE,"Graphs";#N/A,#N/A,FALSE,"4 Panel"}</definedName>
    <definedName name="wrn.Complete." localSheetId="22" hidden="1">{#N/A,#N/A,FALSE,"SMT1";#N/A,#N/A,FALSE,"SMT2";#N/A,#N/A,FALSE,"Summary";#N/A,#N/A,FALSE,"Graphs";#N/A,#N/A,FALSE,"4 Panel"}</definedName>
    <definedName name="wrn.Complete." localSheetId="3" hidden="1">{#N/A,#N/A,FALSE,"SMT1";#N/A,#N/A,FALSE,"SMT2";#N/A,#N/A,FALSE,"Summary";#N/A,#N/A,FALSE,"Graphs";#N/A,#N/A,FALSE,"4 Panel"}</definedName>
    <definedName name="wrn.Complete." localSheetId="12" hidden="1">{#N/A,#N/A,FALSE,"SMT1";#N/A,#N/A,FALSE,"SMT2";#N/A,#N/A,FALSE,"Summary";#N/A,#N/A,FALSE,"Graphs";#N/A,#N/A,FALSE,"4 Panel"}</definedName>
    <definedName name="wrn.Complete." localSheetId="9" hidden="1">{#N/A,#N/A,FALSE,"SMT1";#N/A,#N/A,FALSE,"SMT2";#N/A,#N/A,FALSE,"Summary";#N/A,#N/A,FALSE,"Graphs";#N/A,#N/A,FALSE,"4 Panel"}</definedName>
    <definedName name="wrn.Complete." localSheetId="6" hidden="1">{#N/A,#N/A,FALSE,"SMT1";#N/A,#N/A,FALSE,"SMT2";#N/A,#N/A,FALSE,"Summary";#N/A,#N/A,FALSE,"Graphs";#N/A,#N/A,FALSE,"4 Panel"}</definedName>
    <definedName name="wrn.Complete." localSheetId="23" hidden="1">{#N/A,#N/A,FALSE,"SMT1";#N/A,#N/A,FALSE,"SMT2";#N/A,#N/A,FALSE,"Summary";#N/A,#N/A,FALSE,"Graphs";#N/A,#N/A,FALSE,"4 Panel"}</definedName>
    <definedName name="wrn.Complete." localSheetId="24" hidden="1">{#N/A,#N/A,FALSE,"SMT1";#N/A,#N/A,FALSE,"SMT2";#N/A,#N/A,FALSE,"Summary";#N/A,#N/A,FALSE,"Graphs";#N/A,#N/A,FALSE,"4 Panel"}</definedName>
    <definedName name="wrn.Complete." hidden="1">{#N/A,#N/A,FALSE,"SMT1";#N/A,#N/A,FALSE,"SMT2";#N/A,#N/A,FALSE,"Summary";#N/A,#N/A,FALSE,"Graphs";#N/A,#N/A,FALSE,"4 Panel"}</definedName>
    <definedName name="wrn.Complete._.Report." localSheetId="4"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localSheetId="7"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localSheetId="10"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localSheetId="13"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localSheetId="5"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localSheetId="11"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localSheetId="8"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localSheetId="14"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localSheetId="21"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localSheetId="22"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localSheetId="3"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localSheetId="12"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localSheetId="9"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localSheetId="6"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localSheetId="23"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localSheetId="24"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Set." localSheetId="4" hidden="1">{#N/A,#N/A,FALSE,"Full";#N/A,#N/A,FALSE,"Half";#N/A,#N/A,FALSE,"Op Expenses";#N/A,#N/A,FALSE,"Cap Charge";#N/A,#N/A,FALSE,"Cost C";#N/A,#N/A,FALSE,"PP&amp;E";#N/A,#N/A,FALSE,"R&amp;D"}</definedName>
    <definedName name="wrn.Complete._.Set." localSheetId="7" hidden="1">{#N/A,#N/A,FALSE,"Full";#N/A,#N/A,FALSE,"Half";#N/A,#N/A,FALSE,"Op Expenses";#N/A,#N/A,FALSE,"Cap Charge";#N/A,#N/A,FALSE,"Cost C";#N/A,#N/A,FALSE,"PP&amp;E";#N/A,#N/A,FALSE,"R&amp;D"}</definedName>
    <definedName name="wrn.Complete._.Set." localSheetId="10" hidden="1">{#N/A,#N/A,FALSE,"Full";#N/A,#N/A,FALSE,"Half";#N/A,#N/A,FALSE,"Op Expenses";#N/A,#N/A,FALSE,"Cap Charge";#N/A,#N/A,FALSE,"Cost C";#N/A,#N/A,FALSE,"PP&amp;E";#N/A,#N/A,FALSE,"R&amp;D"}</definedName>
    <definedName name="wrn.Complete._.Set." localSheetId="13" hidden="1">{#N/A,#N/A,FALSE,"Full";#N/A,#N/A,FALSE,"Half";#N/A,#N/A,FALSE,"Op Expenses";#N/A,#N/A,FALSE,"Cap Charge";#N/A,#N/A,FALSE,"Cost C";#N/A,#N/A,FALSE,"PP&amp;E";#N/A,#N/A,FALSE,"R&amp;D"}</definedName>
    <definedName name="wrn.Complete._.Set." localSheetId="5" hidden="1">{#N/A,#N/A,FALSE,"Full";#N/A,#N/A,FALSE,"Half";#N/A,#N/A,FALSE,"Op Expenses";#N/A,#N/A,FALSE,"Cap Charge";#N/A,#N/A,FALSE,"Cost C";#N/A,#N/A,FALSE,"PP&amp;E";#N/A,#N/A,FALSE,"R&amp;D"}</definedName>
    <definedName name="wrn.Complete._.Set." localSheetId="11" hidden="1">{#N/A,#N/A,FALSE,"Full";#N/A,#N/A,FALSE,"Half";#N/A,#N/A,FALSE,"Op Expenses";#N/A,#N/A,FALSE,"Cap Charge";#N/A,#N/A,FALSE,"Cost C";#N/A,#N/A,FALSE,"PP&amp;E";#N/A,#N/A,FALSE,"R&amp;D"}</definedName>
    <definedName name="wrn.Complete._.Set." localSheetId="8" hidden="1">{#N/A,#N/A,FALSE,"Full";#N/A,#N/A,FALSE,"Half";#N/A,#N/A,FALSE,"Op Expenses";#N/A,#N/A,FALSE,"Cap Charge";#N/A,#N/A,FALSE,"Cost C";#N/A,#N/A,FALSE,"PP&amp;E";#N/A,#N/A,FALSE,"R&amp;D"}</definedName>
    <definedName name="wrn.Complete._.Set." localSheetId="14" hidden="1">{#N/A,#N/A,FALSE,"Full";#N/A,#N/A,FALSE,"Half";#N/A,#N/A,FALSE,"Op Expenses";#N/A,#N/A,FALSE,"Cap Charge";#N/A,#N/A,FALSE,"Cost C";#N/A,#N/A,FALSE,"PP&amp;E";#N/A,#N/A,FALSE,"R&amp;D"}</definedName>
    <definedName name="wrn.Complete._.Set." localSheetId="21" hidden="1">{#N/A,#N/A,FALSE,"Full";#N/A,#N/A,FALSE,"Half";#N/A,#N/A,FALSE,"Op Expenses";#N/A,#N/A,FALSE,"Cap Charge";#N/A,#N/A,FALSE,"Cost C";#N/A,#N/A,FALSE,"PP&amp;E";#N/A,#N/A,FALSE,"R&amp;D"}</definedName>
    <definedName name="wrn.Complete._.Set." localSheetId="22" hidden="1">{#N/A,#N/A,FALSE,"Full";#N/A,#N/A,FALSE,"Half";#N/A,#N/A,FALSE,"Op Expenses";#N/A,#N/A,FALSE,"Cap Charge";#N/A,#N/A,FALSE,"Cost C";#N/A,#N/A,FALSE,"PP&amp;E";#N/A,#N/A,FALSE,"R&amp;D"}</definedName>
    <definedName name="wrn.Complete._.Set." localSheetId="3" hidden="1">{#N/A,#N/A,FALSE,"Full";#N/A,#N/A,FALSE,"Half";#N/A,#N/A,FALSE,"Op Expenses";#N/A,#N/A,FALSE,"Cap Charge";#N/A,#N/A,FALSE,"Cost C";#N/A,#N/A,FALSE,"PP&amp;E";#N/A,#N/A,FALSE,"R&amp;D"}</definedName>
    <definedName name="wrn.Complete._.Set." localSheetId="12" hidden="1">{#N/A,#N/A,FALSE,"Full";#N/A,#N/A,FALSE,"Half";#N/A,#N/A,FALSE,"Op Expenses";#N/A,#N/A,FALSE,"Cap Charge";#N/A,#N/A,FALSE,"Cost C";#N/A,#N/A,FALSE,"PP&amp;E";#N/A,#N/A,FALSE,"R&amp;D"}</definedName>
    <definedName name="wrn.Complete._.Set." localSheetId="9" hidden="1">{#N/A,#N/A,FALSE,"Full";#N/A,#N/A,FALSE,"Half";#N/A,#N/A,FALSE,"Op Expenses";#N/A,#N/A,FALSE,"Cap Charge";#N/A,#N/A,FALSE,"Cost C";#N/A,#N/A,FALSE,"PP&amp;E";#N/A,#N/A,FALSE,"R&amp;D"}</definedName>
    <definedName name="wrn.Complete._.Set." localSheetId="6" hidden="1">{#N/A,#N/A,FALSE,"Full";#N/A,#N/A,FALSE,"Half";#N/A,#N/A,FALSE,"Op Expenses";#N/A,#N/A,FALSE,"Cap Charge";#N/A,#N/A,FALSE,"Cost C";#N/A,#N/A,FALSE,"PP&amp;E";#N/A,#N/A,FALSE,"R&amp;D"}</definedName>
    <definedName name="wrn.Complete._.Set." localSheetId="23" hidden="1">{#N/A,#N/A,FALSE,"Full";#N/A,#N/A,FALSE,"Half";#N/A,#N/A,FALSE,"Op Expenses";#N/A,#N/A,FALSE,"Cap Charge";#N/A,#N/A,FALSE,"Cost C";#N/A,#N/A,FALSE,"PP&amp;E";#N/A,#N/A,FALSE,"R&amp;D"}</definedName>
    <definedName name="wrn.Complete._.Set." localSheetId="24" hidden="1">{#N/A,#N/A,FALSE,"Full";#N/A,#N/A,FALSE,"Half";#N/A,#N/A,FALSE,"Op Expenses";#N/A,#N/A,FALSE,"Cap Charge";#N/A,#N/A,FALSE,"Cost C";#N/A,#N/A,FALSE,"PP&amp;E";#N/A,#N/A,FALSE,"R&amp;D"}</definedName>
    <definedName name="wrn.Complete._.Set." hidden="1">{#N/A,#N/A,FALSE,"Full";#N/A,#N/A,FALSE,"Half";#N/A,#N/A,FALSE,"Op Expenses";#N/A,#N/A,FALSE,"Cap Charge";#N/A,#N/A,FALSE,"Cost C";#N/A,#N/A,FALSE,"PP&amp;E";#N/A,#N/A,FALSE,"R&amp;D"}</definedName>
    <definedName name="wrn.CompleteReport." localSheetId="4"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7"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10"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13"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5"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11"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8"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14"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21"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22"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3"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12"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9"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6"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23"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24"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dec02." localSheetId="4" hidden="1">{#N/A,#N/A,FALSE,"BS"}</definedName>
    <definedName name="wrn.dec02." localSheetId="7" hidden="1">{#N/A,#N/A,FALSE,"BS"}</definedName>
    <definedName name="wrn.dec02." localSheetId="10" hidden="1">{#N/A,#N/A,FALSE,"BS"}</definedName>
    <definedName name="wrn.dec02." localSheetId="13" hidden="1">{#N/A,#N/A,FALSE,"BS"}</definedName>
    <definedName name="wrn.dec02." localSheetId="5" hidden="1">{#N/A,#N/A,FALSE,"BS"}</definedName>
    <definedName name="wrn.dec02." localSheetId="11" hidden="1">{#N/A,#N/A,FALSE,"BS"}</definedName>
    <definedName name="wrn.dec02." localSheetId="8" hidden="1">{#N/A,#N/A,FALSE,"BS"}</definedName>
    <definedName name="wrn.dec02." localSheetId="14" hidden="1">{#N/A,#N/A,FALSE,"BS"}</definedName>
    <definedName name="wrn.dec02." localSheetId="21" hidden="1">{#N/A,#N/A,FALSE,"BS"}</definedName>
    <definedName name="wrn.dec02." localSheetId="22" hidden="1">{#N/A,#N/A,FALSE,"BS"}</definedName>
    <definedName name="wrn.dec02." localSheetId="3" hidden="1">{#N/A,#N/A,FALSE,"BS"}</definedName>
    <definedName name="wrn.dec02." localSheetId="12" hidden="1">{#N/A,#N/A,FALSE,"BS"}</definedName>
    <definedName name="wrn.dec02." localSheetId="9" hidden="1">{#N/A,#N/A,FALSE,"BS"}</definedName>
    <definedName name="wrn.dec02." localSheetId="6" hidden="1">{#N/A,#N/A,FALSE,"BS"}</definedName>
    <definedName name="wrn.dec02." localSheetId="23" hidden="1">{#N/A,#N/A,FALSE,"BS"}</definedName>
    <definedName name="wrn.dec02." localSheetId="24" hidden="1">{#N/A,#N/A,FALSE,"BS"}</definedName>
    <definedName name="wrn.dec02." hidden="1">{#N/A,#N/A,FALSE,"BS"}</definedName>
    <definedName name="wrn.dep." localSheetId="4" hidden="1">{"dep. full detail",#N/A,FALSE,"annex";"3cd annex",#N/A,FALSE,"annex";"co. dep.",#N/A,FALSE,"annex"}</definedName>
    <definedName name="wrn.dep." localSheetId="7" hidden="1">{"dep. full detail",#N/A,FALSE,"annex";"3cd annex",#N/A,FALSE,"annex";"co. dep.",#N/A,FALSE,"annex"}</definedName>
    <definedName name="wrn.dep." localSheetId="10" hidden="1">{"dep. full detail",#N/A,FALSE,"annex";"3cd annex",#N/A,FALSE,"annex";"co. dep.",#N/A,FALSE,"annex"}</definedName>
    <definedName name="wrn.dep." localSheetId="13" hidden="1">{"dep. full detail",#N/A,FALSE,"annex";"3cd annex",#N/A,FALSE,"annex";"co. dep.",#N/A,FALSE,"annex"}</definedName>
    <definedName name="wrn.dep." localSheetId="5" hidden="1">{"dep. full detail",#N/A,FALSE,"annex";"3cd annex",#N/A,FALSE,"annex";"co. dep.",#N/A,FALSE,"annex"}</definedName>
    <definedName name="wrn.dep." localSheetId="11" hidden="1">{"dep. full detail",#N/A,FALSE,"annex";"3cd annex",#N/A,FALSE,"annex";"co. dep.",#N/A,FALSE,"annex"}</definedName>
    <definedName name="wrn.dep." localSheetId="8" hidden="1">{"dep. full detail",#N/A,FALSE,"annex";"3cd annex",#N/A,FALSE,"annex";"co. dep.",#N/A,FALSE,"annex"}</definedName>
    <definedName name="wrn.dep." localSheetId="14" hidden="1">{"dep. full detail",#N/A,FALSE,"annex";"3cd annex",#N/A,FALSE,"annex";"co. dep.",#N/A,FALSE,"annex"}</definedName>
    <definedName name="wrn.dep." localSheetId="21" hidden="1">{"dep. full detail",#N/A,FALSE,"annex";"3cd annex",#N/A,FALSE,"annex";"co. dep.",#N/A,FALSE,"annex"}</definedName>
    <definedName name="wrn.dep." localSheetId="22" hidden="1">{"dep. full detail",#N/A,FALSE,"annex";"3cd annex",#N/A,FALSE,"annex";"co. dep.",#N/A,FALSE,"annex"}</definedName>
    <definedName name="wrn.dep." localSheetId="3" hidden="1">{"dep. full detail",#N/A,FALSE,"annex";"3cd annex",#N/A,FALSE,"annex";"co. dep.",#N/A,FALSE,"annex"}</definedName>
    <definedName name="wrn.dep." localSheetId="12" hidden="1">{"dep. full detail",#N/A,FALSE,"annex";"3cd annex",#N/A,FALSE,"annex";"co. dep.",#N/A,FALSE,"annex"}</definedName>
    <definedName name="wrn.dep." localSheetId="9" hidden="1">{"dep. full detail",#N/A,FALSE,"annex";"3cd annex",#N/A,FALSE,"annex";"co. dep.",#N/A,FALSE,"annex"}</definedName>
    <definedName name="wrn.dep." localSheetId="6" hidden="1">{"dep. full detail",#N/A,FALSE,"annex";"3cd annex",#N/A,FALSE,"annex";"co. dep.",#N/A,FALSE,"annex"}</definedName>
    <definedName name="wrn.dep." localSheetId="23" hidden="1">{"dep. full detail",#N/A,FALSE,"annex";"3cd annex",#N/A,FALSE,"annex";"co. dep.",#N/A,FALSE,"annex"}</definedName>
    <definedName name="wrn.dep." localSheetId="24" hidden="1">{"dep. full detail",#N/A,FALSE,"annex";"3cd annex",#N/A,FALSE,"annex";"co. dep.",#N/A,FALSE,"annex"}</definedName>
    <definedName name="wrn.dep." hidden="1">{"dep. full detail",#N/A,FALSE,"annex";"3cd annex",#N/A,FALSE,"annex";"co. dep.",#N/A,FALSE,"annex"}</definedName>
    <definedName name="wrn.FORNDV." localSheetId="4" hidden="1">{"FORNDV",#N/A,FALSE,"Sheet1"}</definedName>
    <definedName name="wrn.FORNDV." localSheetId="7" hidden="1">{"FORNDV",#N/A,FALSE,"Sheet1"}</definedName>
    <definedName name="wrn.FORNDV." localSheetId="10" hidden="1">{"FORNDV",#N/A,FALSE,"Sheet1"}</definedName>
    <definedName name="wrn.FORNDV." localSheetId="13" hidden="1">{"FORNDV",#N/A,FALSE,"Sheet1"}</definedName>
    <definedName name="wrn.FORNDV." localSheetId="5" hidden="1">{"FORNDV",#N/A,FALSE,"Sheet1"}</definedName>
    <definedName name="wrn.FORNDV." localSheetId="11" hidden="1">{"FORNDV",#N/A,FALSE,"Sheet1"}</definedName>
    <definedName name="wrn.FORNDV." localSheetId="8" hidden="1">{"FORNDV",#N/A,FALSE,"Sheet1"}</definedName>
    <definedName name="wrn.FORNDV." localSheetId="14" hidden="1">{"FORNDV",#N/A,FALSE,"Sheet1"}</definedName>
    <definedName name="wrn.FORNDV." localSheetId="21" hidden="1">{"FORNDV",#N/A,FALSE,"Sheet1"}</definedName>
    <definedName name="wrn.FORNDV." localSheetId="22" hidden="1">{"FORNDV",#N/A,FALSE,"Sheet1"}</definedName>
    <definedName name="wrn.FORNDV." localSheetId="3" hidden="1">{"FORNDV",#N/A,FALSE,"Sheet1"}</definedName>
    <definedName name="wrn.FORNDV." localSheetId="12" hidden="1">{"FORNDV",#N/A,FALSE,"Sheet1"}</definedName>
    <definedName name="wrn.FORNDV." localSheetId="9" hidden="1">{"FORNDV",#N/A,FALSE,"Sheet1"}</definedName>
    <definedName name="wrn.FORNDV." localSheetId="6" hidden="1">{"FORNDV",#N/A,FALSE,"Sheet1"}</definedName>
    <definedName name="wrn.FORNDV." localSheetId="23" hidden="1">{"FORNDV",#N/A,FALSE,"Sheet1"}</definedName>
    <definedName name="wrn.FORNDV." localSheetId="24" hidden="1">{"FORNDV",#N/A,FALSE,"Sheet1"}</definedName>
    <definedName name="wrn.FORNDV." hidden="1">{"FORNDV",#N/A,FALSE,"Sheet1"}</definedName>
    <definedName name="wrn.FTS." localSheetId="4" hidden="1">{"FTS",#N/A,FALSE,"E"}</definedName>
    <definedName name="wrn.FTS." localSheetId="7" hidden="1">{"FTS",#N/A,FALSE,"E"}</definedName>
    <definedName name="wrn.FTS." localSheetId="10" hidden="1">{"FTS",#N/A,FALSE,"E"}</definedName>
    <definedName name="wrn.FTS." localSheetId="13" hidden="1">{"FTS",#N/A,FALSE,"E"}</definedName>
    <definedName name="wrn.FTS." localSheetId="5" hidden="1">{"FTS",#N/A,FALSE,"E"}</definedName>
    <definedName name="wrn.FTS." localSheetId="11" hidden="1">{"FTS",#N/A,FALSE,"E"}</definedName>
    <definedName name="wrn.FTS." localSheetId="8" hidden="1">{"FTS",#N/A,FALSE,"E"}</definedName>
    <definedName name="wrn.FTS." localSheetId="14" hidden="1">{"FTS",#N/A,FALSE,"E"}</definedName>
    <definedName name="wrn.FTS." localSheetId="21" hidden="1">{"FTS",#N/A,FALSE,"E"}</definedName>
    <definedName name="wrn.FTS." localSheetId="22" hidden="1">{"FTS",#N/A,FALSE,"E"}</definedName>
    <definedName name="wrn.FTS." localSheetId="3" hidden="1">{"FTS",#N/A,FALSE,"E"}</definedName>
    <definedName name="wrn.FTS." localSheetId="12" hidden="1">{"FTS",#N/A,FALSE,"E"}</definedName>
    <definedName name="wrn.FTS." localSheetId="9" hidden="1">{"FTS",#N/A,FALSE,"E"}</definedName>
    <definedName name="wrn.FTS." localSheetId="6" hidden="1">{"FTS",#N/A,FALSE,"E"}</definedName>
    <definedName name="wrn.FTS." localSheetId="23" hidden="1">{"FTS",#N/A,FALSE,"E"}</definedName>
    <definedName name="wrn.FTS." localSheetId="24" hidden="1">{"FTS",#N/A,FALSE,"E"}</definedName>
    <definedName name="wrn.FTS." hidden="1">{"FTS",#N/A,FALSE,"E"}</definedName>
    <definedName name="wrn.FTS._.PLANT._.BREAKUP." localSheetId="4" hidden="1">{"PLANT BREAKUP",#N/A,FALSE,"E"}</definedName>
    <definedName name="wrn.FTS._.PLANT._.BREAKUP." localSheetId="7" hidden="1">{"PLANT BREAKUP",#N/A,FALSE,"E"}</definedName>
    <definedName name="wrn.FTS._.PLANT._.BREAKUP." localSheetId="10" hidden="1">{"PLANT BREAKUP",#N/A,FALSE,"E"}</definedName>
    <definedName name="wrn.FTS._.PLANT._.BREAKUP." localSheetId="13" hidden="1">{"PLANT BREAKUP",#N/A,FALSE,"E"}</definedName>
    <definedName name="wrn.FTS._.PLANT._.BREAKUP." localSheetId="5" hidden="1">{"PLANT BREAKUP",#N/A,FALSE,"E"}</definedName>
    <definedName name="wrn.FTS._.PLANT._.BREAKUP." localSheetId="11" hidden="1">{"PLANT BREAKUP",#N/A,FALSE,"E"}</definedName>
    <definedName name="wrn.FTS._.PLANT._.BREAKUP." localSheetId="8" hidden="1">{"PLANT BREAKUP",#N/A,FALSE,"E"}</definedName>
    <definedName name="wrn.FTS._.PLANT._.BREAKUP." localSheetId="14" hidden="1">{"PLANT BREAKUP",#N/A,FALSE,"E"}</definedName>
    <definedName name="wrn.FTS._.PLANT._.BREAKUP." localSheetId="21" hidden="1">{"PLANT BREAKUP",#N/A,FALSE,"E"}</definedName>
    <definedName name="wrn.FTS._.PLANT._.BREAKUP." localSheetId="22" hidden="1">{"PLANT BREAKUP",#N/A,FALSE,"E"}</definedName>
    <definedName name="wrn.FTS._.PLANT._.BREAKUP." localSheetId="3" hidden="1">{"PLANT BREAKUP",#N/A,FALSE,"E"}</definedName>
    <definedName name="wrn.FTS._.PLANT._.BREAKUP." localSheetId="12" hidden="1">{"PLANT BREAKUP",#N/A,FALSE,"E"}</definedName>
    <definedName name="wrn.FTS._.PLANT._.BREAKUP." localSheetId="9" hidden="1">{"PLANT BREAKUP",#N/A,FALSE,"E"}</definedName>
    <definedName name="wrn.FTS._.PLANT._.BREAKUP." localSheetId="6" hidden="1">{"PLANT BREAKUP",#N/A,FALSE,"E"}</definedName>
    <definedName name="wrn.FTS._.PLANT._.BREAKUP." localSheetId="23" hidden="1">{"PLANT BREAKUP",#N/A,FALSE,"E"}</definedName>
    <definedName name="wrn.FTS._.PLANT._.BREAKUP." localSheetId="24" hidden="1">{"PLANT BREAKUP",#N/A,FALSE,"E"}</definedName>
    <definedName name="wrn.FTS._.PLANT._.BREAKUP." hidden="1">{"PLANT BREAKUP",#N/A,FALSE,"E"}</definedName>
    <definedName name="wrn.Full._.Financials." localSheetId="4" hidden="1">{#N/A,#N/A,TRUE,"Financials";#N/A,#N/A,TRUE,"Operating Statistics";#N/A,#N/A,TRUE,"Capex &amp; Depreciation";#N/A,#N/A,TRUE,"Debt"}</definedName>
    <definedName name="wrn.Full._.Financials." localSheetId="7" hidden="1">{#N/A,#N/A,TRUE,"Financials";#N/A,#N/A,TRUE,"Operating Statistics";#N/A,#N/A,TRUE,"Capex &amp; Depreciation";#N/A,#N/A,TRUE,"Debt"}</definedName>
    <definedName name="wrn.Full._.Financials." localSheetId="10" hidden="1">{#N/A,#N/A,TRUE,"Financials";#N/A,#N/A,TRUE,"Operating Statistics";#N/A,#N/A,TRUE,"Capex &amp; Depreciation";#N/A,#N/A,TRUE,"Debt"}</definedName>
    <definedName name="wrn.Full._.Financials." localSheetId="13" hidden="1">{#N/A,#N/A,TRUE,"Financials";#N/A,#N/A,TRUE,"Operating Statistics";#N/A,#N/A,TRUE,"Capex &amp; Depreciation";#N/A,#N/A,TRUE,"Debt"}</definedName>
    <definedName name="wrn.Full._.Financials." localSheetId="5" hidden="1">{#N/A,#N/A,TRUE,"Financials";#N/A,#N/A,TRUE,"Operating Statistics";#N/A,#N/A,TRUE,"Capex &amp; Depreciation";#N/A,#N/A,TRUE,"Debt"}</definedName>
    <definedName name="wrn.Full._.Financials." localSheetId="11" hidden="1">{#N/A,#N/A,TRUE,"Financials";#N/A,#N/A,TRUE,"Operating Statistics";#N/A,#N/A,TRUE,"Capex &amp; Depreciation";#N/A,#N/A,TRUE,"Debt"}</definedName>
    <definedName name="wrn.Full._.Financials." localSheetId="8" hidden="1">{#N/A,#N/A,TRUE,"Financials";#N/A,#N/A,TRUE,"Operating Statistics";#N/A,#N/A,TRUE,"Capex &amp; Depreciation";#N/A,#N/A,TRUE,"Debt"}</definedName>
    <definedName name="wrn.Full._.Financials." localSheetId="14" hidden="1">{#N/A,#N/A,TRUE,"Financials";#N/A,#N/A,TRUE,"Operating Statistics";#N/A,#N/A,TRUE,"Capex &amp; Depreciation";#N/A,#N/A,TRUE,"Debt"}</definedName>
    <definedName name="wrn.Full._.Financials." localSheetId="21" hidden="1">{#N/A,#N/A,TRUE,"Financials";#N/A,#N/A,TRUE,"Operating Statistics";#N/A,#N/A,TRUE,"Capex &amp; Depreciation";#N/A,#N/A,TRUE,"Debt"}</definedName>
    <definedName name="wrn.Full._.Financials." localSheetId="22" hidden="1">{#N/A,#N/A,TRUE,"Financials";#N/A,#N/A,TRUE,"Operating Statistics";#N/A,#N/A,TRUE,"Capex &amp; Depreciation";#N/A,#N/A,TRUE,"Debt"}</definedName>
    <definedName name="wrn.Full._.Financials." localSheetId="3" hidden="1">{#N/A,#N/A,TRUE,"Financials";#N/A,#N/A,TRUE,"Operating Statistics";#N/A,#N/A,TRUE,"Capex &amp; Depreciation";#N/A,#N/A,TRUE,"Debt"}</definedName>
    <definedName name="wrn.Full._.Financials." localSheetId="12" hidden="1">{#N/A,#N/A,TRUE,"Financials";#N/A,#N/A,TRUE,"Operating Statistics";#N/A,#N/A,TRUE,"Capex &amp; Depreciation";#N/A,#N/A,TRUE,"Debt"}</definedName>
    <definedName name="wrn.Full._.Financials." localSheetId="9" hidden="1">{#N/A,#N/A,TRUE,"Financials";#N/A,#N/A,TRUE,"Operating Statistics";#N/A,#N/A,TRUE,"Capex &amp; Depreciation";#N/A,#N/A,TRUE,"Debt"}</definedName>
    <definedName name="wrn.Full._.Financials." localSheetId="6" hidden="1">{#N/A,#N/A,TRUE,"Financials";#N/A,#N/A,TRUE,"Operating Statistics";#N/A,#N/A,TRUE,"Capex &amp; Depreciation";#N/A,#N/A,TRUE,"Debt"}</definedName>
    <definedName name="wrn.Full._.Financials." localSheetId="23" hidden="1">{#N/A,#N/A,TRUE,"Financials";#N/A,#N/A,TRUE,"Operating Statistics";#N/A,#N/A,TRUE,"Capex &amp; Depreciation";#N/A,#N/A,TRUE,"Debt"}</definedName>
    <definedName name="wrn.Full._.Financials." localSheetId="24" hidden="1">{#N/A,#N/A,TRUE,"Financials";#N/A,#N/A,TRUE,"Operating Statistics";#N/A,#N/A,TRUE,"Capex &amp; Depreciation";#N/A,#N/A,TRUE,"Debt"}</definedName>
    <definedName name="wrn.Full._.Financials." hidden="1">{#N/A,#N/A,TRUE,"Financials";#N/A,#N/A,TRUE,"Operating Statistics";#N/A,#N/A,TRUE,"Capex &amp; Depreciation";#N/A,#N/A,TRUE,"Debt"}</definedName>
    <definedName name="wrn.Full._.Report." localSheetId="4" hidden="1">{#N/A,#N/A,TRUE,"Front";#N/A,#N/A,TRUE,"Simple Letter";#N/A,#N/A,TRUE,"Inside";#N/A,#N/A,TRUE,"Contents";#N/A,#N/A,TRUE,"Basis";#N/A,#N/A,TRUE,"Inclusions";#N/A,#N/A,TRUE,"Exclusions";#N/A,#N/A,TRUE,"Areas";#N/A,#N/A,TRUE,"Summary";#N/A,#N/A,TRUE,"Detail"}</definedName>
    <definedName name="wrn.Full._.Report." localSheetId="7" hidden="1">{#N/A,#N/A,TRUE,"Front";#N/A,#N/A,TRUE,"Simple Letter";#N/A,#N/A,TRUE,"Inside";#N/A,#N/A,TRUE,"Contents";#N/A,#N/A,TRUE,"Basis";#N/A,#N/A,TRUE,"Inclusions";#N/A,#N/A,TRUE,"Exclusions";#N/A,#N/A,TRUE,"Areas";#N/A,#N/A,TRUE,"Summary";#N/A,#N/A,TRUE,"Detail"}</definedName>
    <definedName name="wrn.Full._.Report." localSheetId="10" hidden="1">{#N/A,#N/A,TRUE,"Front";#N/A,#N/A,TRUE,"Simple Letter";#N/A,#N/A,TRUE,"Inside";#N/A,#N/A,TRUE,"Contents";#N/A,#N/A,TRUE,"Basis";#N/A,#N/A,TRUE,"Inclusions";#N/A,#N/A,TRUE,"Exclusions";#N/A,#N/A,TRUE,"Areas";#N/A,#N/A,TRUE,"Summary";#N/A,#N/A,TRUE,"Detail"}</definedName>
    <definedName name="wrn.Full._.Report." localSheetId="13" hidden="1">{#N/A,#N/A,TRUE,"Front";#N/A,#N/A,TRUE,"Simple Letter";#N/A,#N/A,TRUE,"Inside";#N/A,#N/A,TRUE,"Contents";#N/A,#N/A,TRUE,"Basis";#N/A,#N/A,TRUE,"Inclusions";#N/A,#N/A,TRUE,"Exclusions";#N/A,#N/A,TRUE,"Areas";#N/A,#N/A,TRUE,"Summary";#N/A,#N/A,TRUE,"Detail"}</definedName>
    <definedName name="wrn.Full._.Report." localSheetId="5" hidden="1">{#N/A,#N/A,TRUE,"Front";#N/A,#N/A,TRUE,"Simple Letter";#N/A,#N/A,TRUE,"Inside";#N/A,#N/A,TRUE,"Contents";#N/A,#N/A,TRUE,"Basis";#N/A,#N/A,TRUE,"Inclusions";#N/A,#N/A,TRUE,"Exclusions";#N/A,#N/A,TRUE,"Areas";#N/A,#N/A,TRUE,"Summary";#N/A,#N/A,TRUE,"Detail"}</definedName>
    <definedName name="wrn.Full._.Report." localSheetId="11" hidden="1">{#N/A,#N/A,TRUE,"Front";#N/A,#N/A,TRUE,"Simple Letter";#N/A,#N/A,TRUE,"Inside";#N/A,#N/A,TRUE,"Contents";#N/A,#N/A,TRUE,"Basis";#N/A,#N/A,TRUE,"Inclusions";#N/A,#N/A,TRUE,"Exclusions";#N/A,#N/A,TRUE,"Areas";#N/A,#N/A,TRUE,"Summary";#N/A,#N/A,TRUE,"Detail"}</definedName>
    <definedName name="wrn.Full._.Report." localSheetId="8" hidden="1">{#N/A,#N/A,TRUE,"Front";#N/A,#N/A,TRUE,"Simple Letter";#N/A,#N/A,TRUE,"Inside";#N/A,#N/A,TRUE,"Contents";#N/A,#N/A,TRUE,"Basis";#N/A,#N/A,TRUE,"Inclusions";#N/A,#N/A,TRUE,"Exclusions";#N/A,#N/A,TRUE,"Areas";#N/A,#N/A,TRUE,"Summary";#N/A,#N/A,TRUE,"Detail"}</definedName>
    <definedName name="wrn.Full._.Report." localSheetId="14" hidden="1">{#N/A,#N/A,TRUE,"Front";#N/A,#N/A,TRUE,"Simple Letter";#N/A,#N/A,TRUE,"Inside";#N/A,#N/A,TRUE,"Contents";#N/A,#N/A,TRUE,"Basis";#N/A,#N/A,TRUE,"Inclusions";#N/A,#N/A,TRUE,"Exclusions";#N/A,#N/A,TRUE,"Areas";#N/A,#N/A,TRUE,"Summary";#N/A,#N/A,TRUE,"Detail"}</definedName>
    <definedName name="wrn.Full._.Report." localSheetId="21" hidden="1">{#N/A,#N/A,TRUE,"Front";#N/A,#N/A,TRUE,"Simple Letter";#N/A,#N/A,TRUE,"Inside";#N/A,#N/A,TRUE,"Contents";#N/A,#N/A,TRUE,"Basis";#N/A,#N/A,TRUE,"Inclusions";#N/A,#N/A,TRUE,"Exclusions";#N/A,#N/A,TRUE,"Areas";#N/A,#N/A,TRUE,"Summary";#N/A,#N/A,TRUE,"Detail"}</definedName>
    <definedName name="wrn.Full._.Report." localSheetId="22" hidden="1">{#N/A,#N/A,TRUE,"Front";#N/A,#N/A,TRUE,"Simple Letter";#N/A,#N/A,TRUE,"Inside";#N/A,#N/A,TRUE,"Contents";#N/A,#N/A,TRUE,"Basis";#N/A,#N/A,TRUE,"Inclusions";#N/A,#N/A,TRUE,"Exclusions";#N/A,#N/A,TRUE,"Areas";#N/A,#N/A,TRUE,"Summary";#N/A,#N/A,TRUE,"Detail"}</definedName>
    <definedName name="wrn.Full._.Report." localSheetId="3" hidden="1">{#N/A,#N/A,TRUE,"Front";#N/A,#N/A,TRUE,"Simple Letter";#N/A,#N/A,TRUE,"Inside";#N/A,#N/A,TRUE,"Contents";#N/A,#N/A,TRUE,"Basis";#N/A,#N/A,TRUE,"Inclusions";#N/A,#N/A,TRUE,"Exclusions";#N/A,#N/A,TRUE,"Areas";#N/A,#N/A,TRUE,"Summary";#N/A,#N/A,TRUE,"Detail"}</definedName>
    <definedName name="wrn.Full._.Report." localSheetId="12" hidden="1">{#N/A,#N/A,TRUE,"Front";#N/A,#N/A,TRUE,"Simple Letter";#N/A,#N/A,TRUE,"Inside";#N/A,#N/A,TRUE,"Contents";#N/A,#N/A,TRUE,"Basis";#N/A,#N/A,TRUE,"Inclusions";#N/A,#N/A,TRUE,"Exclusions";#N/A,#N/A,TRUE,"Areas";#N/A,#N/A,TRUE,"Summary";#N/A,#N/A,TRUE,"Detail"}</definedName>
    <definedName name="wrn.Full._.Report." localSheetId="9" hidden="1">{#N/A,#N/A,TRUE,"Front";#N/A,#N/A,TRUE,"Simple Letter";#N/A,#N/A,TRUE,"Inside";#N/A,#N/A,TRUE,"Contents";#N/A,#N/A,TRUE,"Basis";#N/A,#N/A,TRUE,"Inclusions";#N/A,#N/A,TRUE,"Exclusions";#N/A,#N/A,TRUE,"Areas";#N/A,#N/A,TRUE,"Summary";#N/A,#N/A,TRUE,"Detail"}</definedName>
    <definedName name="wrn.Full._.Report." localSheetId="6" hidden="1">{#N/A,#N/A,TRUE,"Front";#N/A,#N/A,TRUE,"Simple Letter";#N/A,#N/A,TRUE,"Inside";#N/A,#N/A,TRUE,"Contents";#N/A,#N/A,TRUE,"Basis";#N/A,#N/A,TRUE,"Inclusions";#N/A,#N/A,TRUE,"Exclusions";#N/A,#N/A,TRUE,"Areas";#N/A,#N/A,TRUE,"Summary";#N/A,#N/A,TRUE,"Detail"}</definedName>
    <definedName name="wrn.Full._.Report." localSheetId="23" hidden="1">{#N/A,#N/A,TRUE,"Front";#N/A,#N/A,TRUE,"Simple Letter";#N/A,#N/A,TRUE,"Inside";#N/A,#N/A,TRUE,"Contents";#N/A,#N/A,TRUE,"Basis";#N/A,#N/A,TRUE,"Inclusions";#N/A,#N/A,TRUE,"Exclusions";#N/A,#N/A,TRUE,"Areas";#N/A,#N/A,TRUE,"Summary";#N/A,#N/A,TRUE,"Detail"}</definedName>
    <definedName name="wrn.Full._.Report." localSheetId="24" hidden="1">{#N/A,#N/A,TRUE,"Front";#N/A,#N/A,TRUE,"Simple Letter";#N/A,#N/A,TRUE,"Inside";#N/A,#N/A,TRUE,"Contents";#N/A,#N/A,TRUE,"Basis";#N/A,#N/A,TRUE,"Inclusions";#N/A,#N/A,TRUE,"Exclusions";#N/A,#N/A,TRUE,"Areas";#N/A,#N/A,TRUE,"Summary";#N/A,#N/A,TRUE,"Detail"}</definedName>
    <definedName name="wrn.Full._.Report." hidden="1">{#N/A,#N/A,TRUE,"Front";#N/A,#N/A,TRUE,"Simple Letter";#N/A,#N/A,TRUE,"Inside";#N/A,#N/A,TRUE,"Contents";#N/A,#N/A,TRUE,"Basis";#N/A,#N/A,TRUE,"Inclusions";#N/A,#N/A,TRUE,"Exclusions";#N/A,#N/A,TRUE,"Areas";#N/A,#N/A,TRUE,"Summary";#N/A,#N/A,TRUE,"Detail"}</definedName>
    <definedName name="wrn.G.C.P.L.." localSheetId="4" hidden="1">{#N/A,#N/A,FALSE,"gc (2)"}</definedName>
    <definedName name="wrn.G.C.P.L.." localSheetId="7" hidden="1">{#N/A,#N/A,FALSE,"gc (2)"}</definedName>
    <definedName name="wrn.G.C.P.L.." localSheetId="10" hidden="1">{#N/A,#N/A,FALSE,"gc (2)"}</definedName>
    <definedName name="wrn.G.C.P.L.." localSheetId="13" hidden="1">{#N/A,#N/A,FALSE,"gc (2)"}</definedName>
    <definedName name="wrn.G.C.P.L.." localSheetId="5" hidden="1">{#N/A,#N/A,FALSE,"gc (2)"}</definedName>
    <definedName name="wrn.G.C.P.L.." localSheetId="11" hidden="1">{#N/A,#N/A,FALSE,"gc (2)"}</definedName>
    <definedName name="wrn.G.C.P.L.." localSheetId="8" hidden="1">{#N/A,#N/A,FALSE,"gc (2)"}</definedName>
    <definedName name="wrn.G.C.P.L.." localSheetId="14" hidden="1">{#N/A,#N/A,FALSE,"gc (2)"}</definedName>
    <definedName name="wrn.G.C.P.L.." localSheetId="21" hidden="1">{#N/A,#N/A,FALSE,"gc (2)"}</definedName>
    <definedName name="wrn.G.C.P.L.." localSheetId="22" hidden="1">{#N/A,#N/A,FALSE,"gc (2)"}</definedName>
    <definedName name="wrn.G.C.P.L.." localSheetId="3" hidden="1">{#N/A,#N/A,FALSE,"gc (2)"}</definedName>
    <definedName name="wrn.G.C.P.L.." localSheetId="12" hidden="1">{#N/A,#N/A,FALSE,"gc (2)"}</definedName>
    <definedName name="wrn.G.C.P.L.." localSheetId="9" hidden="1">{#N/A,#N/A,FALSE,"gc (2)"}</definedName>
    <definedName name="wrn.G.C.P.L.." localSheetId="6" hidden="1">{#N/A,#N/A,FALSE,"gc (2)"}</definedName>
    <definedName name="wrn.G.C.P.L.." localSheetId="23" hidden="1">{#N/A,#N/A,FALSE,"gc (2)"}</definedName>
    <definedName name="wrn.G.C.P.L.." localSheetId="24" hidden="1">{#N/A,#N/A,FALSE,"gc (2)"}</definedName>
    <definedName name="wrn.G.C.P.L.." hidden="1">{#N/A,#N/A,FALSE,"gc (2)"}</definedName>
    <definedName name="wrn.G.E.G._.7.0." localSheetId="4" hidden="1">{#N/A,#N/A,FALSE,"VARIATIONS";#N/A,#N/A,FALSE,"BUDGET";#N/A,#N/A,FALSE,"CIVIL QNTY VAR";#N/A,#N/A,FALSE,"SUMMARY";#N/A,#N/A,FALSE,"MATERIAL VAR"}</definedName>
    <definedName name="wrn.G.E.G._.7.0." localSheetId="7" hidden="1">{#N/A,#N/A,FALSE,"VARIATIONS";#N/A,#N/A,FALSE,"BUDGET";#N/A,#N/A,FALSE,"CIVIL QNTY VAR";#N/A,#N/A,FALSE,"SUMMARY";#N/A,#N/A,FALSE,"MATERIAL VAR"}</definedName>
    <definedName name="wrn.G.E.G._.7.0." localSheetId="10" hidden="1">{#N/A,#N/A,FALSE,"VARIATIONS";#N/A,#N/A,FALSE,"BUDGET";#N/A,#N/A,FALSE,"CIVIL QNTY VAR";#N/A,#N/A,FALSE,"SUMMARY";#N/A,#N/A,FALSE,"MATERIAL VAR"}</definedName>
    <definedName name="wrn.G.E.G._.7.0." localSheetId="13" hidden="1">{#N/A,#N/A,FALSE,"VARIATIONS";#N/A,#N/A,FALSE,"BUDGET";#N/A,#N/A,FALSE,"CIVIL QNTY VAR";#N/A,#N/A,FALSE,"SUMMARY";#N/A,#N/A,FALSE,"MATERIAL VAR"}</definedName>
    <definedName name="wrn.G.E.G._.7.0." localSheetId="5" hidden="1">{#N/A,#N/A,FALSE,"VARIATIONS";#N/A,#N/A,FALSE,"BUDGET";#N/A,#N/A,FALSE,"CIVIL QNTY VAR";#N/A,#N/A,FALSE,"SUMMARY";#N/A,#N/A,FALSE,"MATERIAL VAR"}</definedName>
    <definedName name="wrn.G.E.G._.7.0." localSheetId="11" hidden="1">{#N/A,#N/A,FALSE,"VARIATIONS";#N/A,#N/A,FALSE,"BUDGET";#N/A,#N/A,FALSE,"CIVIL QNTY VAR";#N/A,#N/A,FALSE,"SUMMARY";#N/A,#N/A,FALSE,"MATERIAL VAR"}</definedName>
    <definedName name="wrn.G.E.G._.7.0." localSheetId="8" hidden="1">{#N/A,#N/A,FALSE,"VARIATIONS";#N/A,#N/A,FALSE,"BUDGET";#N/A,#N/A,FALSE,"CIVIL QNTY VAR";#N/A,#N/A,FALSE,"SUMMARY";#N/A,#N/A,FALSE,"MATERIAL VAR"}</definedName>
    <definedName name="wrn.G.E.G._.7.0." localSheetId="14" hidden="1">{#N/A,#N/A,FALSE,"VARIATIONS";#N/A,#N/A,FALSE,"BUDGET";#N/A,#N/A,FALSE,"CIVIL QNTY VAR";#N/A,#N/A,FALSE,"SUMMARY";#N/A,#N/A,FALSE,"MATERIAL VAR"}</definedName>
    <definedName name="wrn.G.E.G._.7.0." localSheetId="21" hidden="1">{#N/A,#N/A,FALSE,"VARIATIONS";#N/A,#N/A,FALSE,"BUDGET";#N/A,#N/A,FALSE,"CIVIL QNTY VAR";#N/A,#N/A,FALSE,"SUMMARY";#N/A,#N/A,FALSE,"MATERIAL VAR"}</definedName>
    <definedName name="wrn.G.E.G._.7.0." localSheetId="22" hidden="1">{#N/A,#N/A,FALSE,"VARIATIONS";#N/A,#N/A,FALSE,"BUDGET";#N/A,#N/A,FALSE,"CIVIL QNTY VAR";#N/A,#N/A,FALSE,"SUMMARY";#N/A,#N/A,FALSE,"MATERIAL VAR"}</definedName>
    <definedName name="wrn.G.E.G._.7.0." localSheetId="3" hidden="1">{#N/A,#N/A,FALSE,"VARIATIONS";#N/A,#N/A,FALSE,"BUDGET";#N/A,#N/A,FALSE,"CIVIL QNTY VAR";#N/A,#N/A,FALSE,"SUMMARY";#N/A,#N/A,FALSE,"MATERIAL VAR"}</definedName>
    <definedName name="wrn.G.E.G._.7.0." localSheetId="12" hidden="1">{#N/A,#N/A,FALSE,"VARIATIONS";#N/A,#N/A,FALSE,"BUDGET";#N/A,#N/A,FALSE,"CIVIL QNTY VAR";#N/A,#N/A,FALSE,"SUMMARY";#N/A,#N/A,FALSE,"MATERIAL VAR"}</definedName>
    <definedName name="wrn.G.E.G._.7.0." localSheetId="9" hidden="1">{#N/A,#N/A,FALSE,"VARIATIONS";#N/A,#N/A,FALSE,"BUDGET";#N/A,#N/A,FALSE,"CIVIL QNTY VAR";#N/A,#N/A,FALSE,"SUMMARY";#N/A,#N/A,FALSE,"MATERIAL VAR"}</definedName>
    <definedName name="wrn.G.E.G._.7.0." localSheetId="6" hidden="1">{#N/A,#N/A,FALSE,"VARIATIONS";#N/A,#N/A,FALSE,"BUDGET";#N/A,#N/A,FALSE,"CIVIL QNTY VAR";#N/A,#N/A,FALSE,"SUMMARY";#N/A,#N/A,FALSE,"MATERIAL VAR"}</definedName>
    <definedName name="wrn.G.E.G._.7.0." localSheetId="23" hidden="1">{#N/A,#N/A,FALSE,"VARIATIONS";#N/A,#N/A,FALSE,"BUDGET";#N/A,#N/A,FALSE,"CIVIL QNTY VAR";#N/A,#N/A,FALSE,"SUMMARY";#N/A,#N/A,FALSE,"MATERIAL VAR"}</definedName>
    <definedName name="wrn.G.E.G._.7.0." localSheetId="24" hidden="1">{#N/A,#N/A,FALSE,"VARIATIONS";#N/A,#N/A,FALSE,"BUDGET";#N/A,#N/A,FALSE,"CIVIL QNTY VAR";#N/A,#N/A,FALSE,"SUMMARY";#N/A,#N/A,FALSE,"MATERIAL VAR"}</definedName>
    <definedName name="wrn.G.E.G._.7.0." hidden="1">{#N/A,#N/A,FALSE,"VARIATIONS";#N/A,#N/A,FALSE,"BUDGET";#N/A,#N/A,FALSE,"CIVIL QNTY VAR";#N/A,#N/A,FALSE,"SUMMARY";#N/A,#N/A,FALSE,"MATERIAL VAR"}</definedName>
    <definedName name="wrn.Groupings." localSheetId="4" hidden="1">{"Groupings",#N/A,TRUE,"GROUP_99 ";"Groupings-Comparitive",#N/A,TRUE,"GROUP_99 "}</definedName>
    <definedName name="wrn.Groupings." localSheetId="7" hidden="1">{"Groupings",#N/A,TRUE,"GROUP_99 ";"Groupings-Comparitive",#N/A,TRUE,"GROUP_99 "}</definedName>
    <definedName name="wrn.Groupings." localSheetId="10" hidden="1">{"Groupings",#N/A,TRUE,"GROUP_99 ";"Groupings-Comparitive",#N/A,TRUE,"GROUP_99 "}</definedName>
    <definedName name="wrn.Groupings." localSheetId="13" hidden="1">{"Groupings",#N/A,TRUE,"GROUP_99 ";"Groupings-Comparitive",#N/A,TRUE,"GROUP_99 "}</definedName>
    <definedName name="wrn.Groupings." localSheetId="5" hidden="1">{"Groupings",#N/A,TRUE,"GROUP_99 ";"Groupings-Comparitive",#N/A,TRUE,"GROUP_99 "}</definedName>
    <definedName name="wrn.Groupings." localSheetId="11" hidden="1">{"Groupings",#N/A,TRUE,"GROUP_99 ";"Groupings-Comparitive",#N/A,TRUE,"GROUP_99 "}</definedName>
    <definedName name="wrn.Groupings." localSheetId="8" hidden="1">{"Groupings",#N/A,TRUE,"GROUP_99 ";"Groupings-Comparitive",#N/A,TRUE,"GROUP_99 "}</definedName>
    <definedName name="wrn.Groupings." localSheetId="14" hidden="1">{"Groupings",#N/A,TRUE,"GROUP_99 ";"Groupings-Comparitive",#N/A,TRUE,"GROUP_99 "}</definedName>
    <definedName name="wrn.Groupings." localSheetId="21" hidden="1">{"Groupings",#N/A,TRUE,"GROUP_99 ";"Groupings-Comparitive",#N/A,TRUE,"GROUP_99 "}</definedName>
    <definedName name="wrn.Groupings." localSheetId="22" hidden="1">{"Groupings",#N/A,TRUE,"GROUP_99 ";"Groupings-Comparitive",#N/A,TRUE,"GROUP_99 "}</definedName>
    <definedName name="wrn.Groupings." localSheetId="3" hidden="1">{"Groupings",#N/A,TRUE,"GROUP_99 ";"Groupings-Comparitive",#N/A,TRUE,"GROUP_99 "}</definedName>
    <definedName name="wrn.Groupings." localSheetId="12" hidden="1">{"Groupings",#N/A,TRUE,"GROUP_99 ";"Groupings-Comparitive",#N/A,TRUE,"GROUP_99 "}</definedName>
    <definedName name="wrn.Groupings." localSheetId="9" hidden="1">{"Groupings",#N/A,TRUE,"GROUP_99 ";"Groupings-Comparitive",#N/A,TRUE,"GROUP_99 "}</definedName>
    <definedName name="wrn.Groupings." localSheetId="6" hidden="1">{"Groupings",#N/A,TRUE,"GROUP_99 ";"Groupings-Comparitive",#N/A,TRUE,"GROUP_99 "}</definedName>
    <definedName name="wrn.Groupings." localSheetId="23" hidden="1">{"Groupings",#N/A,TRUE,"GROUP_99 ";"Groupings-Comparitive",#N/A,TRUE,"GROUP_99 "}</definedName>
    <definedName name="wrn.Groupings." localSheetId="24" hidden="1">{"Groupings",#N/A,TRUE,"GROUP_99 ";"Groupings-Comparitive",#N/A,TRUE,"GROUP_99 "}</definedName>
    <definedName name="wrn.Groupings." hidden="1">{"Groupings",#N/A,TRUE,"GROUP_99 ";"Groupings-Comparitive",#N/A,TRUE,"GROUP_99 "}</definedName>
    <definedName name="wrn.MDS1." localSheetId="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10"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1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1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8"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1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2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2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1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9"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2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2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odel." localSheetId="4" hidden="1">{"basic",#N/A,FALSE,"BASIC"}</definedName>
    <definedName name="wrn.model." localSheetId="7" hidden="1">{"basic",#N/A,FALSE,"BASIC"}</definedName>
    <definedName name="wrn.model." localSheetId="10" hidden="1">{"basic",#N/A,FALSE,"BASIC"}</definedName>
    <definedName name="wrn.model." localSheetId="13" hidden="1">{"basic",#N/A,FALSE,"BASIC"}</definedName>
    <definedName name="wrn.model." localSheetId="5" hidden="1">{"basic",#N/A,FALSE,"BASIC"}</definedName>
    <definedName name="wrn.model." localSheetId="11" hidden="1">{"basic",#N/A,FALSE,"BASIC"}</definedName>
    <definedName name="wrn.model." localSheetId="8" hidden="1">{"basic",#N/A,FALSE,"BASIC"}</definedName>
    <definedName name="wrn.model." localSheetId="14" hidden="1">{"basic",#N/A,FALSE,"BASIC"}</definedName>
    <definedName name="wrn.model." localSheetId="21" hidden="1">{"basic",#N/A,FALSE,"BASIC"}</definedName>
    <definedName name="wrn.model." localSheetId="22" hidden="1">{"basic",#N/A,FALSE,"BASIC"}</definedName>
    <definedName name="wrn.model." localSheetId="3" hidden="1">{"basic",#N/A,FALSE,"BASIC"}</definedName>
    <definedName name="wrn.model." localSheetId="12" hidden="1">{"basic",#N/A,FALSE,"BASIC"}</definedName>
    <definedName name="wrn.model." localSheetId="9" hidden="1">{"basic",#N/A,FALSE,"BASIC"}</definedName>
    <definedName name="wrn.model." localSheetId="6" hidden="1">{"basic",#N/A,FALSE,"BASIC"}</definedName>
    <definedName name="wrn.model." localSheetId="23" hidden="1">{"basic",#N/A,FALSE,"BASIC"}</definedName>
    <definedName name="wrn.model." localSheetId="24" hidden="1">{"basic",#N/A,FALSE,"BASIC"}</definedName>
    <definedName name="wrn.model." hidden="1">{"basic",#N/A,FALSE,"BASIC"}</definedName>
    <definedName name="wrn.mr." localSheetId="4" hidden="1">{#N/A,#N/A,TRUE,"Pune Sum";#N/A,#N/A,TRUE,"MATERIALS"}</definedName>
    <definedName name="wrn.mr." localSheetId="7" hidden="1">{#N/A,#N/A,TRUE,"Pune Sum";#N/A,#N/A,TRUE,"MATERIALS"}</definedName>
    <definedName name="wrn.mr." localSheetId="10" hidden="1">{#N/A,#N/A,TRUE,"Pune Sum";#N/A,#N/A,TRUE,"MATERIALS"}</definedName>
    <definedName name="wrn.mr." localSheetId="13" hidden="1">{#N/A,#N/A,TRUE,"Pune Sum";#N/A,#N/A,TRUE,"MATERIALS"}</definedName>
    <definedName name="wrn.mr." localSheetId="5" hidden="1">{#N/A,#N/A,TRUE,"Pune Sum";#N/A,#N/A,TRUE,"MATERIALS"}</definedName>
    <definedName name="wrn.mr." localSheetId="11" hidden="1">{#N/A,#N/A,TRUE,"Pune Sum";#N/A,#N/A,TRUE,"MATERIALS"}</definedName>
    <definedName name="wrn.mr." localSheetId="8" hidden="1">{#N/A,#N/A,TRUE,"Pune Sum";#N/A,#N/A,TRUE,"MATERIALS"}</definedName>
    <definedName name="wrn.mr." localSheetId="14" hidden="1">{#N/A,#N/A,TRUE,"Pune Sum";#N/A,#N/A,TRUE,"MATERIALS"}</definedName>
    <definedName name="wrn.mr." localSheetId="21" hidden="1">{#N/A,#N/A,TRUE,"Pune Sum";#N/A,#N/A,TRUE,"MATERIALS"}</definedName>
    <definedName name="wrn.mr." localSheetId="22" hidden="1">{#N/A,#N/A,TRUE,"Pune Sum";#N/A,#N/A,TRUE,"MATERIALS"}</definedName>
    <definedName name="wrn.mr." localSheetId="3" hidden="1">{#N/A,#N/A,TRUE,"Pune Sum";#N/A,#N/A,TRUE,"MATERIALS"}</definedName>
    <definedName name="wrn.mr." localSheetId="12" hidden="1">{#N/A,#N/A,TRUE,"Pune Sum";#N/A,#N/A,TRUE,"MATERIALS"}</definedName>
    <definedName name="wrn.mr." localSheetId="9" hidden="1">{#N/A,#N/A,TRUE,"Pune Sum";#N/A,#N/A,TRUE,"MATERIALS"}</definedName>
    <definedName name="wrn.mr." localSheetId="6" hidden="1">{#N/A,#N/A,TRUE,"Pune Sum";#N/A,#N/A,TRUE,"MATERIALS"}</definedName>
    <definedName name="wrn.mr." localSheetId="23" hidden="1">{#N/A,#N/A,TRUE,"Pune Sum";#N/A,#N/A,TRUE,"MATERIALS"}</definedName>
    <definedName name="wrn.mr." localSheetId="24" hidden="1">{#N/A,#N/A,TRUE,"Pune Sum";#N/A,#N/A,TRUE,"MATERIALS"}</definedName>
    <definedName name="wrn.mr." hidden="1">{#N/A,#N/A,TRUE,"Pune Sum";#N/A,#N/A,TRUE,"MATERIALS"}</definedName>
    <definedName name="wrn.One._.Pager._.plus._.Technicals." localSheetId="4" hidden="1">{#N/A,#N/A,FALSE,"One Pager";#N/A,#N/A,FALSE,"Technical"}</definedName>
    <definedName name="wrn.One._.Pager._.plus._.Technicals." localSheetId="7" hidden="1">{#N/A,#N/A,FALSE,"One Pager";#N/A,#N/A,FALSE,"Technical"}</definedName>
    <definedName name="wrn.One._.Pager._.plus._.Technicals." localSheetId="10" hidden="1">{#N/A,#N/A,FALSE,"One Pager";#N/A,#N/A,FALSE,"Technical"}</definedName>
    <definedName name="wrn.One._.Pager._.plus._.Technicals." localSheetId="13" hidden="1">{#N/A,#N/A,FALSE,"One Pager";#N/A,#N/A,FALSE,"Technical"}</definedName>
    <definedName name="wrn.One._.Pager._.plus._.Technicals." localSheetId="5" hidden="1">{#N/A,#N/A,FALSE,"One Pager";#N/A,#N/A,FALSE,"Technical"}</definedName>
    <definedName name="wrn.One._.Pager._.plus._.Technicals." localSheetId="11" hidden="1">{#N/A,#N/A,FALSE,"One Pager";#N/A,#N/A,FALSE,"Technical"}</definedName>
    <definedName name="wrn.One._.Pager._.plus._.Technicals." localSheetId="8" hidden="1">{#N/A,#N/A,FALSE,"One Pager";#N/A,#N/A,FALSE,"Technical"}</definedName>
    <definedName name="wrn.One._.Pager._.plus._.Technicals." localSheetId="14" hidden="1">{#N/A,#N/A,FALSE,"One Pager";#N/A,#N/A,FALSE,"Technical"}</definedName>
    <definedName name="wrn.One._.Pager._.plus._.Technicals." localSheetId="21" hidden="1">{#N/A,#N/A,FALSE,"One Pager";#N/A,#N/A,FALSE,"Technical"}</definedName>
    <definedName name="wrn.One._.Pager._.plus._.Technicals." localSheetId="22" hidden="1">{#N/A,#N/A,FALSE,"One Pager";#N/A,#N/A,FALSE,"Technical"}</definedName>
    <definedName name="wrn.One._.Pager._.plus._.Technicals." localSheetId="3" hidden="1">{#N/A,#N/A,FALSE,"One Pager";#N/A,#N/A,FALSE,"Technical"}</definedName>
    <definedName name="wrn.One._.Pager._.plus._.Technicals." localSheetId="12" hidden="1">{#N/A,#N/A,FALSE,"One Pager";#N/A,#N/A,FALSE,"Technical"}</definedName>
    <definedName name="wrn.One._.Pager._.plus._.Technicals." localSheetId="9" hidden="1">{#N/A,#N/A,FALSE,"One Pager";#N/A,#N/A,FALSE,"Technical"}</definedName>
    <definedName name="wrn.One._.Pager._.plus._.Technicals." localSheetId="6" hidden="1">{#N/A,#N/A,FALSE,"One Pager";#N/A,#N/A,FALSE,"Technical"}</definedName>
    <definedName name="wrn.One._.Pager._.plus._.Technicals." localSheetId="23" hidden="1">{#N/A,#N/A,FALSE,"One Pager";#N/A,#N/A,FALSE,"Technical"}</definedName>
    <definedName name="wrn.One._.Pager._.plus._.Technicals." localSheetId="24" hidden="1">{#N/A,#N/A,FALSE,"One Pager";#N/A,#N/A,FALSE,"Technical"}</definedName>
    <definedName name="wrn.One._.Pager._.plus._.Technicals." hidden="1">{#N/A,#N/A,FALSE,"One Pager";#N/A,#N/A,FALSE,"Technical"}</definedName>
    <definedName name="wrn.piping." localSheetId="4"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7"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10"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1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5"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1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8"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14"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2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2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12"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9"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6"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2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localSheetId="24"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l." localSheetId="4" hidden="1">{#N/A,#N/A,FALSE,"p&amp;l"}</definedName>
    <definedName name="wrn.pl." localSheetId="7" hidden="1">{#N/A,#N/A,FALSE,"p&amp;l"}</definedName>
    <definedName name="wrn.pl." localSheetId="10" hidden="1">{#N/A,#N/A,FALSE,"p&amp;l"}</definedName>
    <definedName name="wrn.pl." localSheetId="13" hidden="1">{#N/A,#N/A,FALSE,"p&amp;l"}</definedName>
    <definedName name="wrn.pl." localSheetId="5" hidden="1">{#N/A,#N/A,FALSE,"p&amp;l"}</definedName>
    <definedName name="wrn.pl." localSheetId="11" hidden="1">{#N/A,#N/A,FALSE,"p&amp;l"}</definedName>
    <definedName name="wrn.pl." localSheetId="8" hidden="1">{#N/A,#N/A,FALSE,"p&amp;l"}</definedName>
    <definedName name="wrn.pl." localSheetId="14" hidden="1">{#N/A,#N/A,FALSE,"p&amp;l"}</definedName>
    <definedName name="wrn.pl." localSheetId="21" hidden="1">{#N/A,#N/A,FALSE,"p&amp;l"}</definedName>
    <definedName name="wrn.pl." localSheetId="22" hidden="1">{#N/A,#N/A,FALSE,"p&amp;l"}</definedName>
    <definedName name="wrn.pl." localSheetId="3" hidden="1">{#N/A,#N/A,FALSE,"p&amp;l"}</definedName>
    <definedName name="wrn.pl." localSheetId="12" hidden="1">{#N/A,#N/A,FALSE,"p&amp;l"}</definedName>
    <definedName name="wrn.pl." localSheetId="9" hidden="1">{#N/A,#N/A,FALSE,"p&amp;l"}</definedName>
    <definedName name="wrn.pl." localSheetId="6" hidden="1">{#N/A,#N/A,FALSE,"p&amp;l"}</definedName>
    <definedName name="wrn.pl." localSheetId="23" hidden="1">{#N/A,#N/A,FALSE,"p&amp;l"}</definedName>
    <definedName name="wrn.pl." localSheetId="24" hidden="1">{#N/A,#N/A,FALSE,"p&amp;l"}</definedName>
    <definedName name="wrn.pl." hidden="1">{#N/A,#N/A,FALSE,"p&amp;l"}</definedName>
    <definedName name="wrn.PLANNING." localSheetId="4" hidden="1">{"PLANNING",#N/A,FALSE,"A"}</definedName>
    <definedName name="wrn.PLANNING." localSheetId="7" hidden="1">{"PLANNING",#N/A,FALSE,"A"}</definedName>
    <definedName name="wrn.PLANNING." localSheetId="10" hidden="1">{"PLANNING",#N/A,FALSE,"A"}</definedName>
    <definedName name="wrn.PLANNING." localSheetId="13" hidden="1">{"PLANNING",#N/A,FALSE,"A"}</definedName>
    <definedName name="wrn.PLANNING." localSheetId="5" hidden="1">{"PLANNING",#N/A,FALSE,"A"}</definedName>
    <definedName name="wrn.PLANNING." localSheetId="11" hidden="1">{"PLANNING",#N/A,FALSE,"A"}</definedName>
    <definedName name="wrn.PLANNING." localSheetId="8" hidden="1">{"PLANNING",#N/A,FALSE,"A"}</definedName>
    <definedName name="wrn.PLANNING." localSheetId="14" hidden="1">{"PLANNING",#N/A,FALSE,"A"}</definedName>
    <definedName name="wrn.PLANNING." localSheetId="21" hidden="1">{"PLANNING",#N/A,FALSE,"A"}</definedName>
    <definedName name="wrn.PLANNING." localSheetId="22" hidden="1">{"PLANNING",#N/A,FALSE,"A"}</definedName>
    <definedName name="wrn.PLANNING." localSheetId="3" hidden="1">{"PLANNING",#N/A,FALSE,"A"}</definedName>
    <definedName name="wrn.PLANNING." localSheetId="12" hidden="1">{"PLANNING",#N/A,FALSE,"A"}</definedName>
    <definedName name="wrn.PLANNING." localSheetId="9" hidden="1">{"PLANNING",#N/A,FALSE,"A"}</definedName>
    <definedName name="wrn.PLANNING." localSheetId="6" hidden="1">{"PLANNING",#N/A,FALSE,"A"}</definedName>
    <definedName name="wrn.PLANNING." localSheetId="23" hidden="1">{"PLANNING",#N/A,FALSE,"A"}</definedName>
    <definedName name="wrn.PLANNING." localSheetId="24" hidden="1">{"PLANNING",#N/A,FALSE,"A"}</definedName>
    <definedName name="wrn.PLANNING." hidden="1">{"PLANNING",#N/A,FALSE,"A"}</definedName>
    <definedName name="wrn.Print." localSheetId="4"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localSheetId="7"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localSheetId="10"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localSheetId="13"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localSheetId="5"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localSheetId="11"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localSheetId="8"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localSheetId="14"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localSheetId="21"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localSheetId="22"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localSheetId="3"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localSheetId="12"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localSheetId="9"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localSheetId="6"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localSheetId="23"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localSheetId="24"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 hidden="1">{"scenario",#N/A,FALSE,"Scenarios";"IS",#N/A,FALSE,"IS";"BS",#N/A,FALSE,"BS";"CFS",#N/A,FALSE,"CFS";"Tax",#N/A,FALSE,"Tax";"Debt",#N/A,FALSE,"Debt";"VAS",#N/A,FALSE,"VAS_Rev";"EFS",#N/A,FALSE,"EFS";"EDI",#N/A,FALSE,"EDI";"MMS",#N/A,FALSE,"MMS";"Intra",#N/A,FALSE,"Intranet";"FA",#N/A,FALSE,"Fix_Assets";"PSTN",#N/A,FALSE,"PSTN_Lines";"PreOp",#N/A,FALSE,"Pre-Op";"InterExp",#N/A,FALSE,"Int'l_Exp";"Propcost",#N/A,FALSE,"PROP_COST";"LLCost",#N/A,FALSE,"LL_Cost";"NetCost",#N/A,FALSE,"Inet_Conn";"Phase1",#N/A,FALSE,"Phase1";"Srvrcost",#N/A,FALSE,"SRV_Cost";"DCF",#N/A,FALSE,"DCF";"DCFCO",#N/A,FALSE,"DCF_CO"}</definedName>
    <definedName name="wrn.Print._.Model." localSheetId="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7"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10"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13"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5"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11"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8"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1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21"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22"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3"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12"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9"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6"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23"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2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 localSheetId="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7"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10"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13"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5"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1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8"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1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2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22"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3"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12"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9"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6"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23"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2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Short." localSheetId="4" hidden="1">{"scenario",#N/A,FALSE,"Scenarios";"IS",#N/A,FALSE,"IS";"BS",#N/A,FALSE,"BS";"CFS",#N/A,FALSE,"CFS";"Intra",#N/A,FALSE,"Intranet";"MMS",#N/A,FALSE,"MMS";"EDI",#N/A,FALSE,"EDI";"EFS",#N/A,FALSE,"EFS";"DCF",#N/A,FALSE,"DCF";"Tax",#N/A,FALSE,"Tax";"Debt",#N/A,FALSE,"Debt";"VAS",#N/A,FALSE,"VAS_Rev";"FA",#N/A,FALSE,"Fix_Assets";"Summary",#N/A,FALSE,"SUMMARY"}</definedName>
    <definedName name="wrn.PrintShort." localSheetId="7" hidden="1">{"scenario",#N/A,FALSE,"Scenarios";"IS",#N/A,FALSE,"IS";"BS",#N/A,FALSE,"BS";"CFS",#N/A,FALSE,"CFS";"Intra",#N/A,FALSE,"Intranet";"MMS",#N/A,FALSE,"MMS";"EDI",#N/A,FALSE,"EDI";"EFS",#N/A,FALSE,"EFS";"DCF",#N/A,FALSE,"DCF";"Tax",#N/A,FALSE,"Tax";"Debt",#N/A,FALSE,"Debt";"VAS",#N/A,FALSE,"VAS_Rev";"FA",#N/A,FALSE,"Fix_Assets";"Summary",#N/A,FALSE,"SUMMARY"}</definedName>
    <definedName name="wrn.PrintShort." localSheetId="10" hidden="1">{"scenario",#N/A,FALSE,"Scenarios";"IS",#N/A,FALSE,"IS";"BS",#N/A,FALSE,"BS";"CFS",#N/A,FALSE,"CFS";"Intra",#N/A,FALSE,"Intranet";"MMS",#N/A,FALSE,"MMS";"EDI",#N/A,FALSE,"EDI";"EFS",#N/A,FALSE,"EFS";"DCF",#N/A,FALSE,"DCF";"Tax",#N/A,FALSE,"Tax";"Debt",#N/A,FALSE,"Debt";"VAS",#N/A,FALSE,"VAS_Rev";"FA",#N/A,FALSE,"Fix_Assets";"Summary",#N/A,FALSE,"SUMMARY"}</definedName>
    <definedName name="wrn.PrintShort." localSheetId="13" hidden="1">{"scenario",#N/A,FALSE,"Scenarios";"IS",#N/A,FALSE,"IS";"BS",#N/A,FALSE,"BS";"CFS",#N/A,FALSE,"CFS";"Intra",#N/A,FALSE,"Intranet";"MMS",#N/A,FALSE,"MMS";"EDI",#N/A,FALSE,"EDI";"EFS",#N/A,FALSE,"EFS";"DCF",#N/A,FALSE,"DCF";"Tax",#N/A,FALSE,"Tax";"Debt",#N/A,FALSE,"Debt";"VAS",#N/A,FALSE,"VAS_Rev";"FA",#N/A,FALSE,"Fix_Assets";"Summary",#N/A,FALSE,"SUMMARY"}</definedName>
    <definedName name="wrn.PrintShort." localSheetId="5" hidden="1">{"scenario",#N/A,FALSE,"Scenarios";"IS",#N/A,FALSE,"IS";"BS",#N/A,FALSE,"BS";"CFS",#N/A,FALSE,"CFS";"Intra",#N/A,FALSE,"Intranet";"MMS",#N/A,FALSE,"MMS";"EDI",#N/A,FALSE,"EDI";"EFS",#N/A,FALSE,"EFS";"DCF",#N/A,FALSE,"DCF";"Tax",#N/A,FALSE,"Tax";"Debt",#N/A,FALSE,"Debt";"VAS",#N/A,FALSE,"VAS_Rev";"FA",#N/A,FALSE,"Fix_Assets";"Summary",#N/A,FALSE,"SUMMARY"}</definedName>
    <definedName name="wrn.PrintShort." localSheetId="11" hidden="1">{"scenario",#N/A,FALSE,"Scenarios";"IS",#N/A,FALSE,"IS";"BS",#N/A,FALSE,"BS";"CFS",#N/A,FALSE,"CFS";"Intra",#N/A,FALSE,"Intranet";"MMS",#N/A,FALSE,"MMS";"EDI",#N/A,FALSE,"EDI";"EFS",#N/A,FALSE,"EFS";"DCF",#N/A,FALSE,"DCF";"Tax",#N/A,FALSE,"Tax";"Debt",#N/A,FALSE,"Debt";"VAS",#N/A,FALSE,"VAS_Rev";"FA",#N/A,FALSE,"Fix_Assets";"Summary",#N/A,FALSE,"SUMMARY"}</definedName>
    <definedName name="wrn.PrintShort." localSheetId="8" hidden="1">{"scenario",#N/A,FALSE,"Scenarios";"IS",#N/A,FALSE,"IS";"BS",#N/A,FALSE,"BS";"CFS",#N/A,FALSE,"CFS";"Intra",#N/A,FALSE,"Intranet";"MMS",#N/A,FALSE,"MMS";"EDI",#N/A,FALSE,"EDI";"EFS",#N/A,FALSE,"EFS";"DCF",#N/A,FALSE,"DCF";"Tax",#N/A,FALSE,"Tax";"Debt",#N/A,FALSE,"Debt";"VAS",#N/A,FALSE,"VAS_Rev";"FA",#N/A,FALSE,"Fix_Assets";"Summary",#N/A,FALSE,"SUMMARY"}</definedName>
    <definedName name="wrn.PrintShort." localSheetId="14" hidden="1">{"scenario",#N/A,FALSE,"Scenarios";"IS",#N/A,FALSE,"IS";"BS",#N/A,FALSE,"BS";"CFS",#N/A,FALSE,"CFS";"Intra",#N/A,FALSE,"Intranet";"MMS",#N/A,FALSE,"MMS";"EDI",#N/A,FALSE,"EDI";"EFS",#N/A,FALSE,"EFS";"DCF",#N/A,FALSE,"DCF";"Tax",#N/A,FALSE,"Tax";"Debt",#N/A,FALSE,"Debt";"VAS",#N/A,FALSE,"VAS_Rev";"FA",#N/A,FALSE,"Fix_Assets";"Summary",#N/A,FALSE,"SUMMARY"}</definedName>
    <definedName name="wrn.PrintShort." localSheetId="21" hidden="1">{"scenario",#N/A,FALSE,"Scenarios";"IS",#N/A,FALSE,"IS";"BS",#N/A,FALSE,"BS";"CFS",#N/A,FALSE,"CFS";"Intra",#N/A,FALSE,"Intranet";"MMS",#N/A,FALSE,"MMS";"EDI",#N/A,FALSE,"EDI";"EFS",#N/A,FALSE,"EFS";"DCF",#N/A,FALSE,"DCF";"Tax",#N/A,FALSE,"Tax";"Debt",#N/A,FALSE,"Debt";"VAS",#N/A,FALSE,"VAS_Rev";"FA",#N/A,FALSE,"Fix_Assets";"Summary",#N/A,FALSE,"SUMMARY"}</definedName>
    <definedName name="wrn.PrintShort." localSheetId="22" hidden="1">{"scenario",#N/A,FALSE,"Scenarios";"IS",#N/A,FALSE,"IS";"BS",#N/A,FALSE,"BS";"CFS",#N/A,FALSE,"CFS";"Intra",#N/A,FALSE,"Intranet";"MMS",#N/A,FALSE,"MMS";"EDI",#N/A,FALSE,"EDI";"EFS",#N/A,FALSE,"EFS";"DCF",#N/A,FALSE,"DCF";"Tax",#N/A,FALSE,"Tax";"Debt",#N/A,FALSE,"Debt";"VAS",#N/A,FALSE,"VAS_Rev";"FA",#N/A,FALSE,"Fix_Assets";"Summary",#N/A,FALSE,"SUMMARY"}</definedName>
    <definedName name="wrn.PrintShort." localSheetId="3" hidden="1">{"scenario",#N/A,FALSE,"Scenarios";"IS",#N/A,FALSE,"IS";"BS",#N/A,FALSE,"BS";"CFS",#N/A,FALSE,"CFS";"Intra",#N/A,FALSE,"Intranet";"MMS",#N/A,FALSE,"MMS";"EDI",#N/A,FALSE,"EDI";"EFS",#N/A,FALSE,"EFS";"DCF",#N/A,FALSE,"DCF";"Tax",#N/A,FALSE,"Tax";"Debt",#N/A,FALSE,"Debt";"VAS",#N/A,FALSE,"VAS_Rev";"FA",#N/A,FALSE,"Fix_Assets";"Summary",#N/A,FALSE,"SUMMARY"}</definedName>
    <definedName name="wrn.PrintShort." localSheetId="12" hidden="1">{"scenario",#N/A,FALSE,"Scenarios";"IS",#N/A,FALSE,"IS";"BS",#N/A,FALSE,"BS";"CFS",#N/A,FALSE,"CFS";"Intra",#N/A,FALSE,"Intranet";"MMS",#N/A,FALSE,"MMS";"EDI",#N/A,FALSE,"EDI";"EFS",#N/A,FALSE,"EFS";"DCF",#N/A,FALSE,"DCF";"Tax",#N/A,FALSE,"Tax";"Debt",#N/A,FALSE,"Debt";"VAS",#N/A,FALSE,"VAS_Rev";"FA",#N/A,FALSE,"Fix_Assets";"Summary",#N/A,FALSE,"SUMMARY"}</definedName>
    <definedName name="wrn.PrintShort." localSheetId="9" hidden="1">{"scenario",#N/A,FALSE,"Scenarios";"IS",#N/A,FALSE,"IS";"BS",#N/A,FALSE,"BS";"CFS",#N/A,FALSE,"CFS";"Intra",#N/A,FALSE,"Intranet";"MMS",#N/A,FALSE,"MMS";"EDI",#N/A,FALSE,"EDI";"EFS",#N/A,FALSE,"EFS";"DCF",#N/A,FALSE,"DCF";"Tax",#N/A,FALSE,"Tax";"Debt",#N/A,FALSE,"Debt";"VAS",#N/A,FALSE,"VAS_Rev";"FA",#N/A,FALSE,"Fix_Assets";"Summary",#N/A,FALSE,"SUMMARY"}</definedName>
    <definedName name="wrn.PrintShort." localSheetId="6" hidden="1">{"scenario",#N/A,FALSE,"Scenarios";"IS",#N/A,FALSE,"IS";"BS",#N/A,FALSE,"BS";"CFS",#N/A,FALSE,"CFS";"Intra",#N/A,FALSE,"Intranet";"MMS",#N/A,FALSE,"MMS";"EDI",#N/A,FALSE,"EDI";"EFS",#N/A,FALSE,"EFS";"DCF",#N/A,FALSE,"DCF";"Tax",#N/A,FALSE,"Tax";"Debt",#N/A,FALSE,"Debt";"VAS",#N/A,FALSE,"VAS_Rev";"FA",#N/A,FALSE,"Fix_Assets";"Summary",#N/A,FALSE,"SUMMARY"}</definedName>
    <definedName name="wrn.PrintShort." localSheetId="23" hidden="1">{"scenario",#N/A,FALSE,"Scenarios";"IS",#N/A,FALSE,"IS";"BS",#N/A,FALSE,"BS";"CFS",#N/A,FALSE,"CFS";"Intra",#N/A,FALSE,"Intranet";"MMS",#N/A,FALSE,"MMS";"EDI",#N/A,FALSE,"EDI";"EFS",#N/A,FALSE,"EFS";"DCF",#N/A,FALSE,"DCF";"Tax",#N/A,FALSE,"Tax";"Debt",#N/A,FALSE,"Debt";"VAS",#N/A,FALSE,"VAS_Rev";"FA",#N/A,FALSE,"Fix_Assets";"Summary",#N/A,FALSE,"SUMMARY"}</definedName>
    <definedName name="wrn.PrintShort." localSheetId="24" hidden="1">{"scenario",#N/A,FALSE,"Scenarios";"IS",#N/A,FALSE,"IS";"BS",#N/A,FALSE,"BS";"CFS",#N/A,FALSE,"CFS";"Intra",#N/A,FALSE,"Intranet";"MMS",#N/A,FALSE,"MMS";"EDI",#N/A,FALSE,"EDI";"EFS",#N/A,FALSE,"EFS";"DCF",#N/A,FALSE,"DCF";"Tax",#N/A,FALSE,"Tax";"Debt",#N/A,FALSE,"Debt";"VAS",#N/A,FALSE,"VAS_Rev";"FA",#N/A,FALSE,"Fix_Assets";"Summary",#N/A,FALSE,"SUMMARY"}</definedName>
    <definedName name="wrn.PrintShort." hidden="1">{"scenario",#N/A,FALSE,"Scenarios";"IS",#N/A,FALSE,"IS";"BS",#N/A,FALSE,"BS";"CFS",#N/A,FALSE,"CFS";"Intra",#N/A,FALSE,"Intranet";"MMS",#N/A,FALSE,"MMS";"EDI",#N/A,FALSE,"EDI";"EFS",#N/A,FALSE,"EFS";"DCF",#N/A,FALSE,"DCF";"Tax",#N/A,FALSE,"Tax";"Debt",#N/A,FALSE,"Debt";"VAS",#N/A,FALSE,"VAS_Rev";"FA",#N/A,FALSE,"Fix_Assets";"Summary",#N/A,FALSE,"SUMMARY"}</definedName>
    <definedName name="wrn.RCC." localSheetId="4"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7"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10"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13"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5"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11"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8"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14"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21"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22"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3"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12"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9"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6"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23"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localSheetId="24"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localSheetId="4"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7"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10"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13"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5"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11"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8"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14"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21"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22"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3"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12"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9"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6"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23"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24" hidden="1">{#N/A,#N/A,FALSE,"Balance Sheet";#N/A,#N/A,FALSE,"Profit &amp; Loss ";#N/A,#N/A,FALSE,"Schedule-1";#N/A,#N/A,FALSE,"Schedule-2";#N/A,#N/A,FALSE,"Schedule-3";#N/A,#N/A,FALSE,"Schedule-4 ";#N/A,#N/A,FALSE,"Schedule-5";#N/A,#N/A,FALSE,"Schedule-6,7,8,9";#N/A,#N/A,FALSE,"Schedule-10,11";#N/A,#N/A,FALSE,"Schedule-12,13,14,15";#N/A,#N/A,FALSE,"Scdedule-16"}</definedName>
    <definedName name="wrn.REPORT." hidden="1">{#N/A,#N/A,FALSE,"Balance Sheet";#N/A,#N/A,FALSE,"Profit &amp; Loss ";#N/A,#N/A,FALSE,"Schedule-1";#N/A,#N/A,FALSE,"Schedule-2";#N/A,#N/A,FALSE,"Schedule-3";#N/A,#N/A,FALSE,"Schedule-4 ";#N/A,#N/A,FALSE,"Schedule-5";#N/A,#N/A,FALSE,"Schedule-6,7,8,9";#N/A,#N/A,FALSE,"Schedule-10,11";#N/A,#N/A,FALSE,"Schedule-12,13,14,15";#N/A,#N/A,FALSE,"Scdedule-16"}</definedName>
    <definedName name="wrn.Report1." localSheetId="4" hidden="1">{"Print1",#N/A,TRUE,"P&amp;L";"Print2",#N/A,TRUE,"CashFL"}</definedName>
    <definedName name="wrn.Report1." localSheetId="7" hidden="1">{"Print1",#N/A,TRUE,"P&amp;L";"Print2",#N/A,TRUE,"CashFL"}</definedName>
    <definedName name="wrn.Report1." localSheetId="10" hidden="1">{"Print1",#N/A,TRUE,"P&amp;L";"Print2",#N/A,TRUE,"CashFL"}</definedName>
    <definedName name="wrn.Report1." localSheetId="13" hidden="1">{"Print1",#N/A,TRUE,"P&amp;L";"Print2",#N/A,TRUE,"CashFL"}</definedName>
    <definedName name="wrn.Report1." localSheetId="5" hidden="1">{"Print1",#N/A,TRUE,"P&amp;L";"Print2",#N/A,TRUE,"CashFL"}</definedName>
    <definedName name="wrn.Report1." localSheetId="11" hidden="1">{"Print1",#N/A,TRUE,"P&amp;L";"Print2",#N/A,TRUE,"CashFL"}</definedName>
    <definedName name="wrn.Report1." localSheetId="8" hidden="1">{"Print1",#N/A,TRUE,"P&amp;L";"Print2",#N/A,TRUE,"CashFL"}</definedName>
    <definedName name="wrn.Report1." localSheetId="14" hidden="1">{"Print1",#N/A,TRUE,"P&amp;L";"Print2",#N/A,TRUE,"CashFL"}</definedName>
    <definedName name="wrn.Report1." localSheetId="21" hidden="1">{"Print1",#N/A,TRUE,"P&amp;L";"Print2",#N/A,TRUE,"CashFL"}</definedName>
    <definedName name="wrn.Report1." localSheetId="22" hidden="1">{"Print1",#N/A,TRUE,"P&amp;L";"Print2",#N/A,TRUE,"CashFL"}</definedName>
    <definedName name="wrn.Report1." localSheetId="3" hidden="1">{"Print1",#N/A,TRUE,"P&amp;L";"Print2",#N/A,TRUE,"CashFL"}</definedName>
    <definedName name="wrn.Report1." localSheetId="12" hidden="1">{"Print1",#N/A,TRUE,"P&amp;L";"Print2",#N/A,TRUE,"CashFL"}</definedName>
    <definedName name="wrn.Report1." localSheetId="9" hidden="1">{"Print1",#N/A,TRUE,"P&amp;L";"Print2",#N/A,TRUE,"CashFL"}</definedName>
    <definedName name="wrn.Report1." localSheetId="6" hidden="1">{"Print1",#N/A,TRUE,"P&amp;L";"Print2",#N/A,TRUE,"CashFL"}</definedName>
    <definedName name="wrn.Report1." localSheetId="23" hidden="1">{"Print1",#N/A,TRUE,"P&amp;L";"Print2",#N/A,TRUE,"CashFL"}</definedName>
    <definedName name="wrn.Report1." localSheetId="24" hidden="1">{"Print1",#N/A,TRUE,"P&amp;L";"Print2",#N/A,TRUE,"CashFL"}</definedName>
    <definedName name="wrn.Report1." hidden="1">{"Print1",#N/A,TRUE,"P&amp;L";"Print2",#N/A,TRUE,"CashFL"}</definedName>
    <definedName name="wrn.RPLINS." localSheetId="4" hidden="1">{#N/A,#N/A,FALSE,"str_title";#N/A,#N/A,FALSE,"SUM";#N/A,#N/A,FALSE,"Scope";#N/A,#N/A,FALSE,"PIE-Jn";#N/A,#N/A,FALSE,"PIE-Jn_Hz";#N/A,#N/A,FALSE,"Liq_Plan";#N/A,#N/A,FALSE,"S_Curve";#N/A,#N/A,FALSE,"Liq_Prof";#N/A,#N/A,FALSE,"Man_Pwr";#N/A,#N/A,FALSE,"Man_Prof"}</definedName>
    <definedName name="wrn.RPLINS." localSheetId="7" hidden="1">{#N/A,#N/A,FALSE,"str_title";#N/A,#N/A,FALSE,"SUM";#N/A,#N/A,FALSE,"Scope";#N/A,#N/A,FALSE,"PIE-Jn";#N/A,#N/A,FALSE,"PIE-Jn_Hz";#N/A,#N/A,FALSE,"Liq_Plan";#N/A,#N/A,FALSE,"S_Curve";#N/A,#N/A,FALSE,"Liq_Prof";#N/A,#N/A,FALSE,"Man_Pwr";#N/A,#N/A,FALSE,"Man_Prof"}</definedName>
    <definedName name="wrn.RPLINS." localSheetId="10" hidden="1">{#N/A,#N/A,FALSE,"str_title";#N/A,#N/A,FALSE,"SUM";#N/A,#N/A,FALSE,"Scope";#N/A,#N/A,FALSE,"PIE-Jn";#N/A,#N/A,FALSE,"PIE-Jn_Hz";#N/A,#N/A,FALSE,"Liq_Plan";#N/A,#N/A,FALSE,"S_Curve";#N/A,#N/A,FALSE,"Liq_Prof";#N/A,#N/A,FALSE,"Man_Pwr";#N/A,#N/A,FALSE,"Man_Prof"}</definedName>
    <definedName name="wrn.RPLINS." localSheetId="13" hidden="1">{#N/A,#N/A,FALSE,"str_title";#N/A,#N/A,FALSE,"SUM";#N/A,#N/A,FALSE,"Scope";#N/A,#N/A,FALSE,"PIE-Jn";#N/A,#N/A,FALSE,"PIE-Jn_Hz";#N/A,#N/A,FALSE,"Liq_Plan";#N/A,#N/A,FALSE,"S_Curve";#N/A,#N/A,FALSE,"Liq_Prof";#N/A,#N/A,FALSE,"Man_Pwr";#N/A,#N/A,FALSE,"Man_Prof"}</definedName>
    <definedName name="wrn.RPLINS." localSheetId="5" hidden="1">{#N/A,#N/A,FALSE,"str_title";#N/A,#N/A,FALSE,"SUM";#N/A,#N/A,FALSE,"Scope";#N/A,#N/A,FALSE,"PIE-Jn";#N/A,#N/A,FALSE,"PIE-Jn_Hz";#N/A,#N/A,FALSE,"Liq_Plan";#N/A,#N/A,FALSE,"S_Curve";#N/A,#N/A,FALSE,"Liq_Prof";#N/A,#N/A,FALSE,"Man_Pwr";#N/A,#N/A,FALSE,"Man_Prof"}</definedName>
    <definedName name="wrn.RPLINS." localSheetId="11" hidden="1">{#N/A,#N/A,FALSE,"str_title";#N/A,#N/A,FALSE,"SUM";#N/A,#N/A,FALSE,"Scope";#N/A,#N/A,FALSE,"PIE-Jn";#N/A,#N/A,FALSE,"PIE-Jn_Hz";#N/A,#N/A,FALSE,"Liq_Plan";#N/A,#N/A,FALSE,"S_Curve";#N/A,#N/A,FALSE,"Liq_Prof";#N/A,#N/A,FALSE,"Man_Pwr";#N/A,#N/A,FALSE,"Man_Prof"}</definedName>
    <definedName name="wrn.RPLINS." localSheetId="8" hidden="1">{#N/A,#N/A,FALSE,"str_title";#N/A,#N/A,FALSE,"SUM";#N/A,#N/A,FALSE,"Scope";#N/A,#N/A,FALSE,"PIE-Jn";#N/A,#N/A,FALSE,"PIE-Jn_Hz";#N/A,#N/A,FALSE,"Liq_Plan";#N/A,#N/A,FALSE,"S_Curve";#N/A,#N/A,FALSE,"Liq_Prof";#N/A,#N/A,FALSE,"Man_Pwr";#N/A,#N/A,FALSE,"Man_Prof"}</definedName>
    <definedName name="wrn.RPLINS." localSheetId="14" hidden="1">{#N/A,#N/A,FALSE,"str_title";#N/A,#N/A,FALSE,"SUM";#N/A,#N/A,FALSE,"Scope";#N/A,#N/A,FALSE,"PIE-Jn";#N/A,#N/A,FALSE,"PIE-Jn_Hz";#N/A,#N/A,FALSE,"Liq_Plan";#N/A,#N/A,FALSE,"S_Curve";#N/A,#N/A,FALSE,"Liq_Prof";#N/A,#N/A,FALSE,"Man_Pwr";#N/A,#N/A,FALSE,"Man_Prof"}</definedName>
    <definedName name="wrn.RPLINS." localSheetId="21" hidden="1">{#N/A,#N/A,FALSE,"str_title";#N/A,#N/A,FALSE,"SUM";#N/A,#N/A,FALSE,"Scope";#N/A,#N/A,FALSE,"PIE-Jn";#N/A,#N/A,FALSE,"PIE-Jn_Hz";#N/A,#N/A,FALSE,"Liq_Plan";#N/A,#N/A,FALSE,"S_Curve";#N/A,#N/A,FALSE,"Liq_Prof";#N/A,#N/A,FALSE,"Man_Pwr";#N/A,#N/A,FALSE,"Man_Prof"}</definedName>
    <definedName name="wrn.RPLINS." localSheetId="22" hidden="1">{#N/A,#N/A,FALSE,"str_title";#N/A,#N/A,FALSE,"SUM";#N/A,#N/A,FALSE,"Scope";#N/A,#N/A,FALSE,"PIE-Jn";#N/A,#N/A,FALSE,"PIE-Jn_Hz";#N/A,#N/A,FALSE,"Liq_Plan";#N/A,#N/A,FALSE,"S_Curve";#N/A,#N/A,FALSE,"Liq_Prof";#N/A,#N/A,FALSE,"Man_Pwr";#N/A,#N/A,FALSE,"Man_Prof"}</definedName>
    <definedName name="wrn.RPLINS." localSheetId="3" hidden="1">{#N/A,#N/A,FALSE,"str_title";#N/A,#N/A,FALSE,"SUM";#N/A,#N/A,FALSE,"Scope";#N/A,#N/A,FALSE,"PIE-Jn";#N/A,#N/A,FALSE,"PIE-Jn_Hz";#N/A,#N/A,FALSE,"Liq_Plan";#N/A,#N/A,FALSE,"S_Curve";#N/A,#N/A,FALSE,"Liq_Prof";#N/A,#N/A,FALSE,"Man_Pwr";#N/A,#N/A,FALSE,"Man_Prof"}</definedName>
    <definedName name="wrn.RPLINS." localSheetId="12" hidden="1">{#N/A,#N/A,FALSE,"str_title";#N/A,#N/A,FALSE,"SUM";#N/A,#N/A,FALSE,"Scope";#N/A,#N/A,FALSE,"PIE-Jn";#N/A,#N/A,FALSE,"PIE-Jn_Hz";#N/A,#N/A,FALSE,"Liq_Plan";#N/A,#N/A,FALSE,"S_Curve";#N/A,#N/A,FALSE,"Liq_Prof";#N/A,#N/A,FALSE,"Man_Pwr";#N/A,#N/A,FALSE,"Man_Prof"}</definedName>
    <definedName name="wrn.RPLINS." localSheetId="9" hidden="1">{#N/A,#N/A,FALSE,"str_title";#N/A,#N/A,FALSE,"SUM";#N/A,#N/A,FALSE,"Scope";#N/A,#N/A,FALSE,"PIE-Jn";#N/A,#N/A,FALSE,"PIE-Jn_Hz";#N/A,#N/A,FALSE,"Liq_Plan";#N/A,#N/A,FALSE,"S_Curve";#N/A,#N/A,FALSE,"Liq_Prof";#N/A,#N/A,FALSE,"Man_Pwr";#N/A,#N/A,FALSE,"Man_Prof"}</definedName>
    <definedName name="wrn.RPLINS." localSheetId="6" hidden="1">{#N/A,#N/A,FALSE,"str_title";#N/A,#N/A,FALSE,"SUM";#N/A,#N/A,FALSE,"Scope";#N/A,#N/A,FALSE,"PIE-Jn";#N/A,#N/A,FALSE,"PIE-Jn_Hz";#N/A,#N/A,FALSE,"Liq_Plan";#N/A,#N/A,FALSE,"S_Curve";#N/A,#N/A,FALSE,"Liq_Prof";#N/A,#N/A,FALSE,"Man_Pwr";#N/A,#N/A,FALSE,"Man_Prof"}</definedName>
    <definedName name="wrn.RPLINS." localSheetId="23" hidden="1">{#N/A,#N/A,FALSE,"str_title";#N/A,#N/A,FALSE,"SUM";#N/A,#N/A,FALSE,"Scope";#N/A,#N/A,FALSE,"PIE-Jn";#N/A,#N/A,FALSE,"PIE-Jn_Hz";#N/A,#N/A,FALSE,"Liq_Plan";#N/A,#N/A,FALSE,"S_Curve";#N/A,#N/A,FALSE,"Liq_Prof";#N/A,#N/A,FALSE,"Man_Pwr";#N/A,#N/A,FALSE,"Man_Prof"}</definedName>
    <definedName name="wrn.RPLINS." localSheetId="24" hidden="1">{#N/A,#N/A,FALSE,"str_title";#N/A,#N/A,FALSE,"SUM";#N/A,#N/A,FALSE,"Scope";#N/A,#N/A,FALSE,"PIE-Jn";#N/A,#N/A,FALSE,"PIE-Jn_Hz";#N/A,#N/A,FALSE,"Liq_Plan";#N/A,#N/A,FALSE,"S_Curve";#N/A,#N/A,FALSE,"Liq_Prof";#N/A,#N/A,FALSE,"Man_Pwr";#N/A,#N/A,FALSE,"Man_Prof"}</definedName>
    <definedName name="wrn.RPLINS." hidden="1">{#N/A,#N/A,FALSE,"str_title";#N/A,#N/A,FALSE,"SUM";#N/A,#N/A,FALSE,"Scope";#N/A,#N/A,FALSE,"PIE-Jn";#N/A,#N/A,FALSE,"PIE-Jn_Hz";#N/A,#N/A,FALSE,"Liq_Plan";#N/A,#N/A,FALSE,"S_Curve";#N/A,#N/A,FALSE,"Liq_Prof";#N/A,#N/A,FALSE,"Man_Pwr";#N/A,#N/A,FALSE,"Man_Prof"}</definedName>
    <definedName name="wrn.summ1" localSheetId="4" hidden="1">{#N/A,#N/A,FALSE,"COVER1.XLS ";#N/A,#N/A,FALSE,"RACT1.XLS";#N/A,#N/A,FALSE,"RACT2.XLS";#N/A,#N/A,FALSE,"ECCMP";#N/A,#N/A,FALSE,"WELDER.XLS"}</definedName>
    <definedName name="wrn.summ1" localSheetId="7" hidden="1">{#N/A,#N/A,FALSE,"COVER1.XLS ";#N/A,#N/A,FALSE,"RACT1.XLS";#N/A,#N/A,FALSE,"RACT2.XLS";#N/A,#N/A,FALSE,"ECCMP";#N/A,#N/A,FALSE,"WELDER.XLS"}</definedName>
    <definedName name="wrn.summ1" localSheetId="10" hidden="1">{#N/A,#N/A,FALSE,"COVER1.XLS ";#N/A,#N/A,FALSE,"RACT1.XLS";#N/A,#N/A,FALSE,"RACT2.XLS";#N/A,#N/A,FALSE,"ECCMP";#N/A,#N/A,FALSE,"WELDER.XLS"}</definedName>
    <definedName name="wrn.summ1" localSheetId="13" hidden="1">{#N/A,#N/A,FALSE,"COVER1.XLS ";#N/A,#N/A,FALSE,"RACT1.XLS";#N/A,#N/A,FALSE,"RACT2.XLS";#N/A,#N/A,FALSE,"ECCMP";#N/A,#N/A,FALSE,"WELDER.XLS"}</definedName>
    <definedName name="wrn.summ1" localSheetId="5" hidden="1">{#N/A,#N/A,FALSE,"COVER1.XLS ";#N/A,#N/A,FALSE,"RACT1.XLS";#N/A,#N/A,FALSE,"RACT2.XLS";#N/A,#N/A,FALSE,"ECCMP";#N/A,#N/A,FALSE,"WELDER.XLS"}</definedName>
    <definedName name="wrn.summ1" localSheetId="11" hidden="1">{#N/A,#N/A,FALSE,"COVER1.XLS ";#N/A,#N/A,FALSE,"RACT1.XLS";#N/A,#N/A,FALSE,"RACT2.XLS";#N/A,#N/A,FALSE,"ECCMP";#N/A,#N/A,FALSE,"WELDER.XLS"}</definedName>
    <definedName name="wrn.summ1" localSheetId="8" hidden="1">{#N/A,#N/A,FALSE,"COVER1.XLS ";#N/A,#N/A,FALSE,"RACT1.XLS";#N/A,#N/A,FALSE,"RACT2.XLS";#N/A,#N/A,FALSE,"ECCMP";#N/A,#N/A,FALSE,"WELDER.XLS"}</definedName>
    <definedName name="wrn.summ1" localSheetId="14" hidden="1">{#N/A,#N/A,FALSE,"COVER1.XLS ";#N/A,#N/A,FALSE,"RACT1.XLS";#N/A,#N/A,FALSE,"RACT2.XLS";#N/A,#N/A,FALSE,"ECCMP";#N/A,#N/A,FALSE,"WELDER.XLS"}</definedName>
    <definedName name="wrn.summ1" localSheetId="21" hidden="1">{#N/A,#N/A,FALSE,"COVER1.XLS ";#N/A,#N/A,FALSE,"RACT1.XLS";#N/A,#N/A,FALSE,"RACT2.XLS";#N/A,#N/A,FALSE,"ECCMP";#N/A,#N/A,FALSE,"WELDER.XLS"}</definedName>
    <definedName name="wrn.summ1" localSheetId="22" hidden="1">{#N/A,#N/A,FALSE,"COVER1.XLS ";#N/A,#N/A,FALSE,"RACT1.XLS";#N/A,#N/A,FALSE,"RACT2.XLS";#N/A,#N/A,FALSE,"ECCMP";#N/A,#N/A,FALSE,"WELDER.XLS"}</definedName>
    <definedName name="wrn.summ1" localSheetId="3" hidden="1">{#N/A,#N/A,FALSE,"COVER1.XLS ";#N/A,#N/A,FALSE,"RACT1.XLS";#N/A,#N/A,FALSE,"RACT2.XLS";#N/A,#N/A,FALSE,"ECCMP";#N/A,#N/A,FALSE,"WELDER.XLS"}</definedName>
    <definedName name="wrn.summ1" localSheetId="12" hidden="1">{#N/A,#N/A,FALSE,"COVER1.XLS ";#N/A,#N/A,FALSE,"RACT1.XLS";#N/A,#N/A,FALSE,"RACT2.XLS";#N/A,#N/A,FALSE,"ECCMP";#N/A,#N/A,FALSE,"WELDER.XLS"}</definedName>
    <definedName name="wrn.summ1" localSheetId="9" hidden="1">{#N/A,#N/A,FALSE,"COVER1.XLS ";#N/A,#N/A,FALSE,"RACT1.XLS";#N/A,#N/A,FALSE,"RACT2.XLS";#N/A,#N/A,FALSE,"ECCMP";#N/A,#N/A,FALSE,"WELDER.XLS"}</definedName>
    <definedName name="wrn.summ1" localSheetId="6" hidden="1">{#N/A,#N/A,FALSE,"COVER1.XLS ";#N/A,#N/A,FALSE,"RACT1.XLS";#N/A,#N/A,FALSE,"RACT2.XLS";#N/A,#N/A,FALSE,"ECCMP";#N/A,#N/A,FALSE,"WELDER.XLS"}</definedName>
    <definedName name="wrn.summ1" localSheetId="23" hidden="1">{#N/A,#N/A,FALSE,"COVER1.XLS ";#N/A,#N/A,FALSE,"RACT1.XLS";#N/A,#N/A,FALSE,"RACT2.XLS";#N/A,#N/A,FALSE,"ECCMP";#N/A,#N/A,FALSE,"WELDER.XLS"}</definedName>
    <definedName name="wrn.summ1" localSheetId="24" hidden="1">{#N/A,#N/A,FALSE,"COVER1.XLS ";#N/A,#N/A,FALSE,"RACT1.XLS";#N/A,#N/A,FALSE,"RACT2.XLS";#N/A,#N/A,FALSE,"ECCMP";#N/A,#N/A,FALSE,"WELDER.XLS"}</definedName>
    <definedName name="wrn.summ1" hidden="1">{#N/A,#N/A,FALSE,"COVER1.XLS ";#N/A,#N/A,FALSE,"RACT1.XLS";#N/A,#N/A,FALSE,"RACT2.XLS";#N/A,#N/A,FALSE,"ECCMP";#N/A,#N/A,FALSE,"WELDER.XLS"}</definedName>
    <definedName name="wrn.summary." localSheetId="4" hidden="1">{"SUMMARY",#N/A,FALSE,"C"}</definedName>
    <definedName name="wrn.summary." localSheetId="7" hidden="1">{"SUMMARY",#N/A,FALSE,"C"}</definedName>
    <definedName name="wrn.summary." localSheetId="10" hidden="1">{"SUMMARY",#N/A,FALSE,"C"}</definedName>
    <definedName name="wrn.summary." localSheetId="13" hidden="1">{"SUMMARY",#N/A,FALSE,"C"}</definedName>
    <definedName name="wrn.summary." localSheetId="5" hidden="1">{"SUMMARY",#N/A,FALSE,"C"}</definedName>
    <definedName name="wrn.summary." localSheetId="11" hidden="1">{"SUMMARY",#N/A,FALSE,"C"}</definedName>
    <definedName name="wrn.summary." localSheetId="8" hidden="1">{"SUMMARY",#N/A,FALSE,"C"}</definedName>
    <definedName name="wrn.summary." localSheetId="14" hidden="1">{"SUMMARY",#N/A,FALSE,"C"}</definedName>
    <definedName name="wrn.summary." localSheetId="21" hidden="1">{"SUMMARY",#N/A,FALSE,"C"}</definedName>
    <definedName name="wrn.summary." localSheetId="22" hidden="1">{"SUMMARY",#N/A,FALSE,"C"}</definedName>
    <definedName name="wrn.summary." localSheetId="3" hidden="1">{"SUMMARY",#N/A,FALSE,"C"}</definedName>
    <definedName name="wrn.summary." localSheetId="12" hidden="1">{"SUMMARY",#N/A,FALSE,"C"}</definedName>
    <definedName name="wrn.summary." localSheetId="9" hidden="1">{"SUMMARY",#N/A,FALSE,"C"}</definedName>
    <definedName name="wrn.summary." localSheetId="6" hidden="1">{"SUMMARY",#N/A,FALSE,"C"}</definedName>
    <definedName name="wrn.summary." localSheetId="23" hidden="1">{"SUMMARY",#N/A,FALSE,"C"}</definedName>
    <definedName name="wrn.summary." localSheetId="24" hidden="1">{"SUMMARY",#N/A,FALSE,"C"}</definedName>
    <definedName name="wrn.summary." hidden="1">{"SUMMARY",#N/A,FALSE,"C"}</definedName>
    <definedName name="wrn.Target._.Comparison." localSheetId="4" hidden="1">{"Target Comparison",#N/A,FALSE,"Summary"}</definedName>
    <definedName name="wrn.Target._.Comparison." localSheetId="7" hidden="1">{"Target Comparison",#N/A,FALSE,"Summary"}</definedName>
    <definedName name="wrn.Target._.Comparison." localSheetId="10" hidden="1">{"Target Comparison",#N/A,FALSE,"Summary"}</definedName>
    <definedName name="wrn.Target._.Comparison." localSheetId="13" hidden="1">{"Target Comparison",#N/A,FALSE,"Summary"}</definedName>
    <definedName name="wrn.Target._.Comparison." localSheetId="5" hidden="1">{"Target Comparison",#N/A,FALSE,"Summary"}</definedName>
    <definedName name="wrn.Target._.Comparison." localSheetId="11" hidden="1">{"Target Comparison",#N/A,FALSE,"Summary"}</definedName>
    <definedName name="wrn.Target._.Comparison." localSheetId="8" hidden="1">{"Target Comparison",#N/A,FALSE,"Summary"}</definedName>
    <definedName name="wrn.Target._.Comparison." localSheetId="14" hidden="1">{"Target Comparison",#N/A,FALSE,"Summary"}</definedName>
    <definedName name="wrn.Target._.Comparison." localSheetId="21" hidden="1">{"Target Comparison",#N/A,FALSE,"Summary"}</definedName>
    <definedName name="wrn.Target._.Comparison." localSheetId="22" hidden="1">{"Target Comparison",#N/A,FALSE,"Summary"}</definedName>
    <definedName name="wrn.Target._.Comparison." localSheetId="3" hidden="1">{"Target Comparison",#N/A,FALSE,"Summary"}</definedName>
    <definedName name="wrn.Target._.Comparison." localSheetId="12" hidden="1">{"Target Comparison",#N/A,FALSE,"Summary"}</definedName>
    <definedName name="wrn.Target._.Comparison." localSheetId="9" hidden="1">{"Target Comparison",#N/A,FALSE,"Summary"}</definedName>
    <definedName name="wrn.Target._.Comparison." localSheetId="6" hidden="1">{"Target Comparison",#N/A,FALSE,"Summary"}</definedName>
    <definedName name="wrn.Target._.Comparison." localSheetId="23" hidden="1">{"Target Comparison",#N/A,FALSE,"Summary"}</definedName>
    <definedName name="wrn.Target._.Comparison." localSheetId="24" hidden="1">{"Target Comparison",#N/A,FALSE,"Summary"}</definedName>
    <definedName name="wrn.Target._.Comparison." hidden="1">{"Target Comparison",#N/A,FALSE,"Summary"}</definedName>
    <definedName name="wrn.Test._.Report." localSheetId="4" hidden="1">{#N/A,#N/A,FALSE,"DATA D.I.";#N/A,#N/A,FALSE,"DATA C.I."}</definedName>
    <definedName name="wrn.Test._.Report." localSheetId="7" hidden="1">{#N/A,#N/A,FALSE,"DATA D.I.";#N/A,#N/A,FALSE,"DATA C.I."}</definedName>
    <definedName name="wrn.Test._.Report." localSheetId="10" hidden="1">{#N/A,#N/A,FALSE,"DATA D.I.";#N/A,#N/A,FALSE,"DATA C.I."}</definedName>
    <definedName name="wrn.Test._.Report." localSheetId="13" hidden="1">{#N/A,#N/A,FALSE,"DATA D.I.";#N/A,#N/A,FALSE,"DATA C.I."}</definedName>
    <definedName name="wrn.Test._.Report." localSheetId="5" hidden="1">{#N/A,#N/A,FALSE,"DATA D.I.";#N/A,#N/A,FALSE,"DATA C.I."}</definedName>
    <definedName name="wrn.Test._.Report." localSheetId="11" hidden="1">{#N/A,#N/A,FALSE,"DATA D.I.";#N/A,#N/A,FALSE,"DATA C.I."}</definedName>
    <definedName name="wrn.Test._.Report." localSheetId="8" hidden="1">{#N/A,#N/A,FALSE,"DATA D.I.";#N/A,#N/A,FALSE,"DATA C.I."}</definedName>
    <definedName name="wrn.Test._.Report." localSheetId="14" hidden="1">{#N/A,#N/A,FALSE,"DATA D.I.";#N/A,#N/A,FALSE,"DATA C.I."}</definedName>
    <definedName name="wrn.Test._.Report." localSheetId="21" hidden="1">{#N/A,#N/A,FALSE,"DATA D.I.";#N/A,#N/A,FALSE,"DATA C.I."}</definedName>
    <definedName name="wrn.Test._.Report." localSheetId="22" hidden="1">{#N/A,#N/A,FALSE,"DATA D.I.";#N/A,#N/A,FALSE,"DATA C.I."}</definedName>
    <definedName name="wrn.Test._.Report." localSheetId="3" hidden="1">{#N/A,#N/A,FALSE,"DATA D.I.";#N/A,#N/A,FALSE,"DATA C.I."}</definedName>
    <definedName name="wrn.Test._.Report." localSheetId="12" hidden="1">{#N/A,#N/A,FALSE,"DATA D.I.";#N/A,#N/A,FALSE,"DATA C.I."}</definedName>
    <definedName name="wrn.Test._.Report." localSheetId="9" hidden="1">{#N/A,#N/A,FALSE,"DATA D.I.";#N/A,#N/A,FALSE,"DATA C.I."}</definedName>
    <definedName name="wrn.Test._.Report." localSheetId="6" hidden="1">{#N/A,#N/A,FALSE,"DATA D.I.";#N/A,#N/A,FALSE,"DATA C.I."}</definedName>
    <definedName name="wrn.Test._.Report." localSheetId="23" hidden="1">{#N/A,#N/A,FALSE,"DATA D.I.";#N/A,#N/A,FALSE,"DATA C.I."}</definedName>
    <definedName name="wrn.Test._.Report." localSheetId="24" hidden="1">{#N/A,#N/A,FALSE,"DATA D.I.";#N/A,#N/A,FALSE,"DATA C.I."}</definedName>
    <definedName name="wrn.Test._.Report." hidden="1">{#N/A,#N/A,FALSE,"DATA D.I.";#N/A,#N/A,FALSE,"DATA C.I."}</definedName>
    <definedName name="wrn.Total._.Print." localSheetId="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7"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10"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13"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5"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11"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8"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1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21"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22"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3"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12"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9"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6"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23"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localSheetId="24"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l._.Print."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rial." localSheetId="4" hidden="1">{#N/A,#N/A,FALSE,"mpph1";#N/A,#N/A,FALSE,"mpmseb";#N/A,#N/A,FALSE,"mpph2"}</definedName>
    <definedName name="wrn.trial." localSheetId="7" hidden="1">{#N/A,#N/A,FALSE,"mpph1";#N/A,#N/A,FALSE,"mpmseb";#N/A,#N/A,FALSE,"mpph2"}</definedName>
    <definedName name="wrn.trial." localSheetId="10" hidden="1">{#N/A,#N/A,FALSE,"mpph1";#N/A,#N/A,FALSE,"mpmseb";#N/A,#N/A,FALSE,"mpph2"}</definedName>
    <definedName name="wrn.trial." localSheetId="13" hidden="1">{#N/A,#N/A,FALSE,"mpph1";#N/A,#N/A,FALSE,"mpmseb";#N/A,#N/A,FALSE,"mpph2"}</definedName>
    <definedName name="wrn.trial." localSheetId="5" hidden="1">{#N/A,#N/A,FALSE,"mpph1";#N/A,#N/A,FALSE,"mpmseb";#N/A,#N/A,FALSE,"mpph2"}</definedName>
    <definedName name="wrn.trial." localSheetId="11" hidden="1">{#N/A,#N/A,FALSE,"mpph1";#N/A,#N/A,FALSE,"mpmseb";#N/A,#N/A,FALSE,"mpph2"}</definedName>
    <definedName name="wrn.trial." localSheetId="8" hidden="1">{#N/A,#N/A,FALSE,"mpph1";#N/A,#N/A,FALSE,"mpmseb";#N/A,#N/A,FALSE,"mpph2"}</definedName>
    <definedName name="wrn.trial." localSheetId="14" hidden="1">{#N/A,#N/A,FALSE,"mpph1";#N/A,#N/A,FALSE,"mpmseb";#N/A,#N/A,FALSE,"mpph2"}</definedName>
    <definedName name="wrn.trial." localSheetId="21" hidden="1">{#N/A,#N/A,FALSE,"mpph1";#N/A,#N/A,FALSE,"mpmseb";#N/A,#N/A,FALSE,"mpph2"}</definedName>
    <definedName name="wrn.trial." localSheetId="22" hidden="1">{#N/A,#N/A,FALSE,"mpph1";#N/A,#N/A,FALSE,"mpmseb";#N/A,#N/A,FALSE,"mpph2"}</definedName>
    <definedName name="wrn.trial." localSheetId="3" hidden="1">{#N/A,#N/A,FALSE,"mpph1";#N/A,#N/A,FALSE,"mpmseb";#N/A,#N/A,FALSE,"mpph2"}</definedName>
    <definedName name="wrn.trial." localSheetId="12" hidden="1">{#N/A,#N/A,FALSE,"mpph1";#N/A,#N/A,FALSE,"mpmseb";#N/A,#N/A,FALSE,"mpph2"}</definedName>
    <definedName name="wrn.trial." localSheetId="9" hidden="1">{#N/A,#N/A,FALSE,"mpph1";#N/A,#N/A,FALSE,"mpmseb";#N/A,#N/A,FALSE,"mpph2"}</definedName>
    <definedName name="wrn.trial." localSheetId="6" hidden="1">{#N/A,#N/A,FALSE,"mpph1";#N/A,#N/A,FALSE,"mpmseb";#N/A,#N/A,FALSE,"mpph2"}</definedName>
    <definedName name="wrn.trial." localSheetId="23" hidden="1">{#N/A,#N/A,FALSE,"mpph1";#N/A,#N/A,FALSE,"mpmseb";#N/A,#N/A,FALSE,"mpph2"}</definedName>
    <definedName name="wrn.trial." localSheetId="24" hidden="1">{#N/A,#N/A,FALSE,"mpph1";#N/A,#N/A,FALSE,"mpmseb";#N/A,#N/A,FALSE,"mpph2"}</definedName>
    <definedName name="wrn.trial." hidden="1">{#N/A,#N/A,FALSE,"mpph1";#N/A,#N/A,FALSE,"mpmseb";#N/A,#N/A,FALSE,"mpph2"}</definedName>
    <definedName name="wrn.Valuation._.Summaries." localSheetId="4" hidden="1">{#N/A,#N/A,FALSE,"Cover Sheet";#N/A,#N/A,FALSE,"Financial Assumptions";#N/A,#N/A,FALSE,"DCFOverviewPower";#N/A,#N/A,FALSE,"DCFOverviewGas";#N/A,#N/A,FALSE,"DCFOverviewWater";#N/A,#N/A,FALSE,"DCFOverviewVersorgung"}</definedName>
    <definedName name="wrn.Valuation._.Summaries." localSheetId="7" hidden="1">{#N/A,#N/A,FALSE,"Cover Sheet";#N/A,#N/A,FALSE,"Financial Assumptions";#N/A,#N/A,FALSE,"DCFOverviewPower";#N/A,#N/A,FALSE,"DCFOverviewGas";#N/A,#N/A,FALSE,"DCFOverviewWater";#N/A,#N/A,FALSE,"DCFOverviewVersorgung"}</definedName>
    <definedName name="wrn.Valuation._.Summaries." localSheetId="10" hidden="1">{#N/A,#N/A,FALSE,"Cover Sheet";#N/A,#N/A,FALSE,"Financial Assumptions";#N/A,#N/A,FALSE,"DCFOverviewPower";#N/A,#N/A,FALSE,"DCFOverviewGas";#N/A,#N/A,FALSE,"DCFOverviewWater";#N/A,#N/A,FALSE,"DCFOverviewVersorgung"}</definedName>
    <definedName name="wrn.Valuation._.Summaries." localSheetId="13" hidden="1">{#N/A,#N/A,FALSE,"Cover Sheet";#N/A,#N/A,FALSE,"Financial Assumptions";#N/A,#N/A,FALSE,"DCFOverviewPower";#N/A,#N/A,FALSE,"DCFOverviewGas";#N/A,#N/A,FALSE,"DCFOverviewWater";#N/A,#N/A,FALSE,"DCFOverviewVersorgung"}</definedName>
    <definedName name="wrn.Valuation._.Summaries." localSheetId="5" hidden="1">{#N/A,#N/A,FALSE,"Cover Sheet";#N/A,#N/A,FALSE,"Financial Assumptions";#N/A,#N/A,FALSE,"DCFOverviewPower";#N/A,#N/A,FALSE,"DCFOverviewGas";#N/A,#N/A,FALSE,"DCFOverviewWater";#N/A,#N/A,FALSE,"DCFOverviewVersorgung"}</definedName>
    <definedName name="wrn.Valuation._.Summaries." localSheetId="11" hidden="1">{#N/A,#N/A,FALSE,"Cover Sheet";#N/A,#N/A,FALSE,"Financial Assumptions";#N/A,#N/A,FALSE,"DCFOverviewPower";#N/A,#N/A,FALSE,"DCFOverviewGas";#N/A,#N/A,FALSE,"DCFOverviewWater";#N/A,#N/A,FALSE,"DCFOverviewVersorgung"}</definedName>
    <definedName name="wrn.Valuation._.Summaries." localSheetId="8" hidden="1">{#N/A,#N/A,FALSE,"Cover Sheet";#N/A,#N/A,FALSE,"Financial Assumptions";#N/A,#N/A,FALSE,"DCFOverviewPower";#N/A,#N/A,FALSE,"DCFOverviewGas";#N/A,#N/A,FALSE,"DCFOverviewWater";#N/A,#N/A,FALSE,"DCFOverviewVersorgung"}</definedName>
    <definedName name="wrn.Valuation._.Summaries." localSheetId="14" hidden="1">{#N/A,#N/A,FALSE,"Cover Sheet";#N/A,#N/A,FALSE,"Financial Assumptions";#N/A,#N/A,FALSE,"DCFOverviewPower";#N/A,#N/A,FALSE,"DCFOverviewGas";#N/A,#N/A,FALSE,"DCFOverviewWater";#N/A,#N/A,FALSE,"DCFOverviewVersorgung"}</definedName>
    <definedName name="wrn.Valuation._.Summaries." localSheetId="21" hidden="1">{#N/A,#N/A,FALSE,"Cover Sheet";#N/A,#N/A,FALSE,"Financial Assumptions";#N/A,#N/A,FALSE,"DCFOverviewPower";#N/A,#N/A,FALSE,"DCFOverviewGas";#N/A,#N/A,FALSE,"DCFOverviewWater";#N/A,#N/A,FALSE,"DCFOverviewVersorgung"}</definedName>
    <definedName name="wrn.Valuation._.Summaries." localSheetId="22" hidden="1">{#N/A,#N/A,FALSE,"Cover Sheet";#N/A,#N/A,FALSE,"Financial Assumptions";#N/A,#N/A,FALSE,"DCFOverviewPower";#N/A,#N/A,FALSE,"DCFOverviewGas";#N/A,#N/A,FALSE,"DCFOverviewWater";#N/A,#N/A,FALSE,"DCFOverviewVersorgung"}</definedName>
    <definedName name="wrn.Valuation._.Summaries." localSheetId="3" hidden="1">{#N/A,#N/A,FALSE,"Cover Sheet";#N/A,#N/A,FALSE,"Financial Assumptions";#N/A,#N/A,FALSE,"DCFOverviewPower";#N/A,#N/A,FALSE,"DCFOverviewGas";#N/A,#N/A,FALSE,"DCFOverviewWater";#N/A,#N/A,FALSE,"DCFOverviewVersorgung"}</definedName>
    <definedName name="wrn.Valuation._.Summaries." localSheetId="12" hidden="1">{#N/A,#N/A,FALSE,"Cover Sheet";#N/A,#N/A,FALSE,"Financial Assumptions";#N/A,#N/A,FALSE,"DCFOverviewPower";#N/A,#N/A,FALSE,"DCFOverviewGas";#N/A,#N/A,FALSE,"DCFOverviewWater";#N/A,#N/A,FALSE,"DCFOverviewVersorgung"}</definedName>
    <definedName name="wrn.Valuation._.Summaries." localSheetId="9" hidden="1">{#N/A,#N/A,FALSE,"Cover Sheet";#N/A,#N/A,FALSE,"Financial Assumptions";#N/A,#N/A,FALSE,"DCFOverviewPower";#N/A,#N/A,FALSE,"DCFOverviewGas";#N/A,#N/A,FALSE,"DCFOverviewWater";#N/A,#N/A,FALSE,"DCFOverviewVersorgung"}</definedName>
    <definedName name="wrn.Valuation._.Summaries." localSheetId="6" hidden="1">{#N/A,#N/A,FALSE,"Cover Sheet";#N/A,#N/A,FALSE,"Financial Assumptions";#N/A,#N/A,FALSE,"DCFOverviewPower";#N/A,#N/A,FALSE,"DCFOverviewGas";#N/A,#N/A,FALSE,"DCFOverviewWater";#N/A,#N/A,FALSE,"DCFOverviewVersorgung"}</definedName>
    <definedName name="wrn.Valuation._.Summaries." localSheetId="23" hidden="1">{#N/A,#N/A,FALSE,"Cover Sheet";#N/A,#N/A,FALSE,"Financial Assumptions";#N/A,#N/A,FALSE,"DCFOverviewPower";#N/A,#N/A,FALSE,"DCFOverviewGas";#N/A,#N/A,FALSE,"DCFOverviewWater";#N/A,#N/A,FALSE,"DCFOverviewVersorgung"}</definedName>
    <definedName name="wrn.Valuation._.Summaries." localSheetId="24" hidden="1">{#N/A,#N/A,FALSE,"Cover Sheet";#N/A,#N/A,FALSE,"Financial Assumptions";#N/A,#N/A,FALSE,"DCFOverviewPower";#N/A,#N/A,FALSE,"DCFOverviewGas";#N/A,#N/A,FALSE,"DCFOverviewWater";#N/A,#N/A,FALSE,"DCFOverviewVersorgung"}</definedName>
    <definedName name="wrn.Valuation._.Summaries." hidden="1">{#N/A,#N/A,FALSE,"Cover Sheet";#N/A,#N/A,FALSE,"Financial Assumptions";#N/A,#N/A,FALSE,"DCFOverviewPower";#N/A,#N/A,FALSE,"DCFOverviewGas";#N/A,#N/A,FALSE,"DCFOverviewWater";#N/A,#N/A,FALSE,"DCFOverviewVersorgung"}</definedName>
    <definedName name="wrn.Versorgungs._.GmbH._.Data." localSheetId="4"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7"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10"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13"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5"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11"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8"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14"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21"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22"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3"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12"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9"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6"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23"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localSheetId="24" hidden="1">{#N/A,#N/A,FALSE,"DCFCoverVersorgung";#N/A,#N/A,FALSE,"DCFOverviewVersorgung";#N/A,#N/A,FALSE,"PlanVersorgung";#N/A,#N/A,FALSE,"DCFVersorgung";#N/A,#N/A,FALSE,"ValueVersorgung";#N/A,#N/A,FALSE,"WaccVersorgung";#N/A,#N/A,FALSE,"WaccVersorgung";#N/A,#N/A,FALSE,"WaccCompVersorgung";#N/A,#N/A,FALSE,"MatrixVersorgung"}</definedName>
    <definedName name="wrn.Versorgungs._.GmbH._.Data." hidden="1">{#N/A,#N/A,FALSE,"DCFCoverVersorgung";#N/A,#N/A,FALSE,"DCFOverviewVersorgung";#N/A,#N/A,FALSE,"PlanVersorgung";#N/A,#N/A,FALSE,"DCFVersorgung";#N/A,#N/A,FALSE,"ValueVersorgung";#N/A,#N/A,FALSE,"WaccVersorgung";#N/A,#N/A,FALSE,"WaccVersorgung";#N/A,#N/A,FALSE,"WaccCompVersorgung";#N/A,#N/A,FALSE,"MatrixVersorgung"}</definedName>
    <definedName name="wrn.구조2." localSheetId="4" hidden="1">{#N/A,#N/A,FALSE,"구조2"}</definedName>
    <definedName name="wrn.구조2." localSheetId="7" hidden="1">{#N/A,#N/A,FALSE,"구조2"}</definedName>
    <definedName name="wrn.구조2." localSheetId="10" hidden="1">{#N/A,#N/A,FALSE,"구조2"}</definedName>
    <definedName name="wrn.구조2." localSheetId="13" hidden="1">{#N/A,#N/A,FALSE,"구조2"}</definedName>
    <definedName name="wrn.구조2." localSheetId="5" hidden="1">{#N/A,#N/A,FALSE,"구조2"}</definedName>
    <definedName name="wrn.구조2." localSheetId="11" hidden="1">{#N/A,#N/A,FALSE,"구조2"}</definedName>
    <definedName name="wrn.구조2." localSheetId="8" hidden="1">{#N/A,#N/A,FALSE,"구조2"}</definedName>
    <definedName name="wrn.구조2." localSheetId="14" hidden="1">{#N/A,#N/A,FALSE,"구조2"}</definedName>
    <definedName name="wrn.구조2." localSheetId="21" hidden="1">{#N/A,#N/A,FALSE,"구조2"}</definedName>
    <definedName name="wrn.구조2." localSheetId="22" hidden="1">{#N/A,#N/A,FALSE,"구조2"}</definedName>
    <definedName name="wrn.구조2." localSheetId="3" hidden="1">{#N/A,#N/A,FALSE,"구조2"}</definedName>
    <definedName name="wrn.구조2." localSheetId="12" hidden="1">{#N/A,#N/A,FALSE,"구조2"}</definedName>
    <definedName name="wrn.구조2." localSheetId="9" hidden="1">{#N/A,#N/A,FALSE,"구조2"}</definedName>
    <definedName name="wrn.구조2." localSheetId="6" hidden="1">{#N/A,#N/A,FALSE,"구조2"}</definedName>
    <definedName name="wrn.구조2." localSheetId="23" hidden="1">{#N/A,#N/A,FALSE,"구조2"}</definedName>
    <definedName name="wrn.구조2." localSheetId="24" hidden="1">{#N/A,#N/A,FALSE,"구조2"}</definedName>
    <definedName name="wrn.구조2." hidden="1">{#N/A,#N/A,FALSE,"구조2"}</definedName>
    <definedName name="wrn.구조2._1" localSheetId="4" hidden="1">{#N/A,#N/A,FALSE,"구조2"}</definedName>
    <definedName name="wrn.구조2._1" localSheetId="7" hidden="1">{#N/A,#N/A,FALSE,"구조2"}</definedName>
    <definedName name="wrn.구조2._1" localSheetId="10" hidden="1">{#N/A,#N/A,FALSE,"구조2"}</definedName>
    <definedName name="wrn.구조2._1" localSheetId="13" hidden="1">{#N/A,#N/A,FALSE,"구조2"}</definedName>
    <definedName name="wrn.구조2._1" localSheetId="5" hidden="1">{#N/A,#N/A,FALSE,"구조2"}</definedName>
    <definedName name="wrn.구조2._1" localSheetId="11" hidden="1">{#N/A,#N/A,FALSE,"구조2"}</definedName>
    <definedName name="wrn.구조2._1" localSheetId="8" hidden="1">{#N/A,#N/A,FALSE,"구조2"}</definedName>
    <definedName name="wrn.구조2._1" localSheetId="14" hidden="1">{#N/A,#N/A,FALSE,"구조2"}</definedName>
    <definedName name="wrn.구조2._1" localSheetId="21" hidden="1">{#N/A,#N/A,FALSE,"구조2"}</definedName>
    <definedName name="wrn.구조2._1" localSheetId="22" hidden="1">{#N/A,#N/A,FALSE,"구조2"}</definedName>
    <definedName name="wrn.구조2._1" localSheetId="3" hidden="1">{#N/A,#N/A,FALSE,"구조2"}</definedName>
    <definedName name="wrn.구조2._1" localSheetId="12" hidden="1">{#N/A,#N/A,FALSE,"구조2"}</definedName>
    <definedName name="wrn.구조2._1" localSheetId="9" hidden="1">{#N/A,#N/A,FALSE,"구조2"}</definedName>
    <definedName name="wrn.구조2._1" localSheetId="6" hidden="1">{#N/A,#N/A,FALSE,"구조2"}</definedName>
    <definedName name="wrn.구조2._1" localSheetId="23" hidden="1">{#N/A,#N/A,FALSE,"구조2"}</definedName>
    <definedName name="wrn.구조2._1" localSheetId="24" hidden="1">{#N/A,#N/A,FALSE,"구조2"}</definedName>
    <definedName name="wrn.구조2._1" hidden="1">{#N/A,#N/A,FALSE,"구조2"}</definedName>
    <definedName name="wrn.배수1." localSheetId="4" hidden="1">{#N/A,#N/A,FALSE,"배수1"}</definedName>
    <definedName name="wrn.배수1." localSheetId="7" hidden="1">{#N/A,#N/A,FALSE,"배수1"}</definedName>
    <definedName name="wrn.배수1." localSheetId="10" hidden="1">{#N/A,#N/A,FALSE,"배수1"}</definedName>
    <definedName name="wrn.배수1." localSheetId="13" hidden="1">{#N/A,#N/A,FALSE,"배수1"}</definedName>
    <definedName name="wrn.배수1." localSheetId="5" hidden="1">{#N/A,#N/A,FALSE,"배수1"}</definedName>
    <definedName name="wrn.배수1." localSheetId="11" hidden="1">{#N/A,#N/A,FALSE,"배수1"}</definedName>
    <definedName name="wrn.배수1." localSheetId="8" hidden="1">{#N/A,#N/A,FALSE,"배수1"}</definedName>
    <definedName name="wrn.배수1." localSheetId="14" hidden="1">{#N/A,#N/A,FALSE,"배수1"}</definedName>
    <definedName name="wrn.배수1." localSheetId="21" hidden="1">{#N/A,#N/A,FALSE,"배수1"}</definedName>
    <definedName name="wrn.배수1." localSheetId="22" hidden="1">{#N/A,#N/A,FALSE,"배수1"}</definedName>
    <definedName name="wrn.배수1." localSheetId="3" hidden="1">{#N/A,#N/A,FALSE,"배수1"}</definedName>
    <definedName name="wrn.배수1." localSheetId="12" hidden="1">{#N/A,#N/A,FALSE,"배수1"}</definedName>
    <definedName name="wrn.배수1." localSheetId="9" hidden="1">{#N/A,#N/A,FALSE,"배수1"}</definedName>
    <definedName name="wrn.배수1." localSheetId="6" hidden="1">{#N/A,#N/A,FALSE,"배수1"}</definedName>
    <definedName name="wrn.배수1." localSheetId="23" hidden="1">{#N/A,#N/A,FALSE,"배수1"}</definedName>
    <definedName name="wrn.배수1." localSheetId="24" hidden="1">{#N/A,#N/A,FALSE,"배수1"}</definedName>
    <definedName name="wrn.배수1." hidden="1">{#N/A,#N/A,FALSE,"배수1"}</definedName>
    <definedName name="wrn.배수1._1" localSheetId="4" hidden="1">{#N/A,#N/A,FALSE,"배수1"}</definedName>
    <definedName name="wrn.배수1._1" localSheetId="7" hidden="1">{#N/A,#N/A,FALSE,"배수1"}</definedName>
    <definedName name="wrn.배수1._1" localSheetId="10" hidden="1">{#N/A,#N/A,FALSE,"배수1"}</definedName>
    <definedName name="wrn.배수1._1" localSheetId="13" hidden="1">{#N/A,#N/A,FALSE,"배수1"}</definedName>
    <definedName name="wrn.배수1._1" localSheetId="5" hidden="1">{#N/A,#N/A,FALSE,"배수1"}</definedName>
    <definedName name="wrn.배수1._1" localSheetId="11" hidden="1">{#N/A,#N/A,FALSE,"배수1"}</definedName>
    <definedName name="wrn.배수1._1" localSheetId="8" hidden="1">{#N/A,#N/A,FALSE,"배수1"}</definedName>
    <definedName name="wrn.배수1._1" localSheetId="14" hidden="1">{#N/A,#N/A,FALSE,"배수1"}</definedName>
    <definedName name="wrn.배수1._1" localSheetId="21" hidden="1">{#N/A,#N/A,FALSE,"배수1"}</definedName>
    <definedName name="wrn.배수1._1" localSheetId="22" hidden="1">{#N/A,#N/A,FALSE,"배수1"}</definedName>
    <definedName name="wrn.배수1._1" localSheetId="3" hidden="1">{#N/A,#N/A,FALSE,"배수1"}</definedName>
    <definedName name="wrn.배수1._1" localSheetId="12" hidden="1">{#N/A,#N/A,FALSE,"배수1"}</definedName>
    <definedName name="wrn.배수1._1" localSheetId="9" hidden="1">{#N/A,#N/A,FALSE,"배수1"}</definedName>
    <definedName name="wrn.배수1._1" localSheetId="6" hidden="1">{#N/A,#N/A,FALSE,"배수1"}</definedName>
    <definedName name="wrn.배수1._1" localSheetId="23" hidden="1">{#N/A,#N/A,FALSE,"배수1"}</definedName>
    <definedName name="wrn.배수1._1" localSheetId="24" hidden="1">{#N/A,#N/A,FALSE,"배수1"}</definedName>
    <definedName name="wrn.배수1._1" hidden="1">{#N/A,#N/A,FALSE,"배수1"}</definedName>
    <definedName name="wrn.배수2." localSheetId="4" hidden="1">{#N/A,#N/A,FALSE,"배수2"}</definedName>
    <definedName name="wrn.배수2." localSheetId="7" hidden="1">{#N/A,#N/A,FALSE,"배수2"}</definedName>
    <definedName name="wrn.배수2." localSheetId="10" hidden="1">{#N/A,#N/A,FALSE,"배수2"}</definedName>
    <definedName name="wrn.배수2." localSheetId="13" hidden="1">{#N/A,#N/A,FALSE,"배수2"}</definedName>
    <definedName name="wrn.배수2." localSheetId="5" hidden="1">{#N/A,#N/A,FALSE,"배수2"}</definedName>
    <definedName name="wrn.배수2." localSheetId="11" hidden="1">{#N/A,#N/A,FALSE,"배수2"}</definedName>
    <definedName name="wrn.배수2." localSheetId="8" hidden="1">{#N/A,#N/A,FALSE,"배수2"}</definedName>
    <definedName name="wrn.배수2." localSheetId="14" hidden="1">{#N/A,#N/A,FALSE,"배수2"}</definedName>
    <definedName name="wrn.배수2." localSheetId="21" hidden="1">{#N/A,#N/A,FALSE,"배수2"}</definedName>
    <definedName name="wrn.배수2." localSheetId="22" hidden="1">{#N/A,#N/A,FALSE,"배수2"}</definedName>
    <definedName name="wrn.배수2." localSheetId="3" hidden="1">{#N/A,#N/A,FALSE,"배수2"}</definedName>
    <definedName name="wrn.배수2." localSheetId="12" hidden="1">{#N/A,#N/A,FALSE,"배수2"}</definedName>
    <definedName name="wrn.배수2." localSheetId="9" hidden="1">{#N/A,#N/A,FALSE,"배수2"}</definedName>
    <definedName name="wrn.배수2." localSheetId="6" hidden="1">{#N/A,#N/A,FALSE,"배수2"}</definedName>
    <definedName name="wrn.배수2." localSheetId="23" hidden="1">{#N/A,#N/A,FALSE,"배수2"}</definedName>
    <definedName name="wrn.배수2." localSheetId="24" hidden="1">{#N/A,#N/A,FALSE,"배수2"}</definedName>
    <definedName name="wrn.배수2." hidden="1">{#N/A,#N/A,FALSE,"배수2"}</definedName>
    <definedName name="wrn.배수2._1" localSheetId="4" hidden="1">{#N/A,#N/A,FALSE,"배수2"}</definedName>
    <definedName name="wrn.배수2._1" localSheetId="7" hidden="1">{#N/A,#N/A,FALSE,"배수2"}</definedName>
    <definedName name="wrn.배수2._1" localSheetId="10" hidden="1">{#N/A,#N/A,FALSE,"배수2"}</definedName>
    <definedName name="wrn.배수2._1" localSheetId="13" hidden="1">{#N/A,#N/A,FALSE,"배수2"}</definedName>
    <definedName name="wrn.배수2._1" localSheetId="5" hidden="1">{#N/A,#N/A,FALSE,"배수2"}</definedName>
    <definedName name="wrn.배수2._1" localSheetId="11" hidden="1">{#N/A,#N/A,FALSE,"배수2"}</definedName>
    <definedName name="wrn.배수2._1" localSheetId="8" hidden="1">{#N/A,#N/A,FALSE,"배수2"}</definedName>
    <definedName name="wrn.배수2._1" localSheetId="14" hidden="1">{#N/A,#N/A,FALSE,"배수2"}</definedName>
    <definedName name="wrn.배수2._1" localSheetId="21" hidden="1">{#N/A,#N/A,FALSE,"배수2"}</definedName>
    <definedName name="wrn.배수2._1" localSheetId="22" hidden="1">{#N/A,#N/A,FALSE,"배수2"}</definedName>
    <definedName name="wrn.배수2._1" localSheetId="3" hidden="1">{#N/A,#N/A,FALSE,"배수2"}</definedName>
    <definedName name="wrn.배수2._1" localSheetId="12" hidden="1">{#N/A,#N/A,FALSE,"배수2"}</definedName>
    <definedName name="wrn.배수2._1" localSheetId="9" hidden="1">{#N/A,#N/A,FALSE,"배수2"}</definedName>
    <definedName name="wrn.배수2._1" localSheetId="6" hidden="1">{#N/A,#N/A,FALSE,"배수2"}</definedName>
    <definedName name="wrn.배수2._1" localSheetId="23" hidden="1">{#N/A,#N/A,FALSE,"배수2"}</definedName>
    <definedName name="wrn.배수2._1" localSheetId="24" hidden="1">{#N/A,#N/A,FALSE,"배수2"}</definedName>
    <definedName name="wrn.배수2._1" hidden="1">{#N/A,#N/A,FALSE,"배수2"}</definedName>
    <definedName name="wrn.부대1." localSheetId="4" hidden="1">{#N/A,#N/A,FALSE,"부대1"}</definedName>
    <definedName name="wrn.부대1." localSheetId="7" hidden="1">{#N/A,#N/A,FALSE,"부대1"}</definedName>
    <definedName name="wrn.부대1." localSheetId="10" hidden="1">{#N/A,#N/A,FALSE,"부대1"}</definedName>
    <definedName name="wrn.부대1." localSheetId="13" hidden="1">{#N/A,#N/A,FALSE,"부대1"}</definedName>
    <definedName name="wrn.부대1." localSheetId="5" hidden="1">{#N/A,#N/A,FALSE,"부대1"}</definedName>
    <definedName name="wrn.부대1." localSheetId="11" hidden="1">{#N/A,#N/A,FALSE,"부대1"}</definedName>
    <definedName name="wrn.부대1." localSheetId="8" hidden="1">{#N/A,#N/A,FALSE,"부대1"}</definedName>
    <definedName name="wrn.부대1." localSheetId="14" hidden="1">{#N/A,#N/A,FALSE,"부대1"}</definedName>
    <definedName name="wrn.부대1." localSheetId="21" hidden="1">{#N/A,#N/A,FALSE,"부대1"}</definedName>
    <definedName name="wrn.부대1." localSheetId="22" hidden="1">{#N/A,#N/A,FALSE,"부대1"}</definedName>
    <definedName name="wrn.부대1." localSheetId="3" hidden="1">{#N/A,#N/A,FALSE,"부대1"}</definedName>
    <definedName name="wrn.부대1." localSheetId="12" hidden="1">{#N/A,#N/A,FALSE,"부대1"}</definedName>
    <definedName name="wrn.부대1." localSheetId="9" hidden="1">{#N/A,#N/A,FALSE,"부대1"}</definedName>
    <definedName name="wrn.부대1." localSheetId="6" hidden="1">{#N/A,#N/A,FALSE,"부대1"}</definedName>
    <definedName name="wrn.부대1." localSheetId="23" hidden="1">{#N/A,#N/A,FALSE,"부대1"}</definedName>
    <definedName name="wrn.부대1." localSheetId="24" hidden="1">{#N/A,#N/A,FALSE,"부대1"}</definedName>
    <definedName name="wrn.부대1." hidden="1">{#N/A,#N/A,FALSE,"부대1"}</definedName>
    <definedName name="wrn.부대1._1" localSheetId="4" hidden="1">{#N/A,#N/A,FALSE,"부대1"}</definedName>
    <definedName name="wrn.부대1._1" localSheetId="7" hidden="1">{#N/A,#N/A,FALSE,"부대1"}</definedName>
    <definedName name="wrn.부대1._1" localSheetId="10" hidden="1">{#N/A,#N/A,FALSE,"부대1"}</definedName>
    <definedName name="wrn.부대1._1" localSheetId="13" hidden="1">{#N/A,#N/A,FALSE,"부대1"}</definedName>
    <definedName name="wrn.부대1._1" localSheetId="5" hidden="1">{#N/A,#N/A,FALSE,"부대1"}</definedName>
    <definedName name="wrn.부대1._1" localSheetId="11" hidden="1">{#N/A,#N/A,FALSE,"부대1"}</definedName>
    <definedName name="wrn.부대1._1" localSheetId="8" hidden="1">{#N/A,#N/A,FALSE,"부대1"}</definedName>
    <definedName name="wrn.부대1._1" localSheetId="14" hidden="1">{#N/A,#N/A,FALSE,"부대1"}</definedName>
    <definedName name="wrn.부대1._1" localSheetId="21" hidden="1">{#N/A,#N/A,FALSE,"부대1"}</definedName>
    <definedName name="wrn.부대1._1" localSheetId="22" hidden="1">{#N/A,#N/A,FALSE,"부대1"}</definedName>
    <definedName name="wrn.부대1._1" localSheetId="3" hidden="1">{#N/A,#N/A,FALSE,"부대1"}</definedName>
    <definedName name="wrn.부대1._1" localSheetId="12" hidden="1">{#N/A,#N/A,FALSE,"부대1"}</definedName>
    <definedName name="wrn.부대1._1" localSheetId="9" hidden="1">{#N/A,#N/A,FALSE,"부대1"}</definedName>
    <definedName name="wrn.부대1._1" localSheetId="6" hidden="1">{#N/A,#N/A,FALSE,"부대1"}</definedName>
    <definedName name="wrn.부대1._1" localSheetId="23" hidden="1">{#N/A,#N/A,FALSE,"부대1"}</definedName>
    <definedName name="wrn.부대1._1" localSheetId="24" hidden="1">{#N/A,#N/A,FALSE,"부대1"}</definedName>
    <definedName name="wrn.부대1._1" hidden="1">{#N/A,#N/A,FALSE,"부대1"}</definedName>
    <definedName name="wrn.부대2." localSheetId="4" hidden="1">{#N/A,#N/A,FALSE,"부대2"}</definedName>
    <definedName name="wrn.부대2." localSheetId="7" hidden="1">{#N/A,#N/A,FALSE,"부대2"}</definedName>
    <definedName name="wrn.부대2." localSheetId="10" hidden="1">{#N/A,#N/A,FALSE,"부대2"}</definedName>
    <definedName name="wrn.부대2." localSheetId="13" hidden="1">{#N/A,#N/A,FALSE,"부대2"}</definedName>
    <definedName name="wrn.부대2." localSheetId="5" hidden="1">{#N/A,#N/A,FALSE,"부대2"}</definedName>
    <definedName name="wrn.부대2." localSheetId="11" hidden="1">{#N/A,#N/A,FALSE,"부대2"}</definedName>
    <definedName name="wrn.부대2." localSheetId="8" hidden="1">{#N/A,#N/A,FALSE,"부대2"}</definedName>
    <definedName name="wrn.부대2." localSheetId="14" hidden="1">{#N/A,#N/A,FALSE,"부대2"}</definedName>
    <definedName name="wrn.부대2." localSheetId="21" hidden="1">{#N/A,#N/A,FALSE,"부대2"}</definedName>
    <definedName name="wrn.부대2." localSheetId="22" hidden="1">{#N/A,#N/A,FALSE,"부대2"}</definedName>
    <definedName name="wrn.부대2." localSheetId="3" hidden="1">{#N/A,#N/A,FALSE,"부대2"}</definedName>
    <definedName name="wrn.부대2." localSheetId="12" hidden="1">{#N/A,#N/A,FALSE,"부대2"}</definedName>
    <definedName name="wrn.부대2." localSheetId="9" hidden="1">{#N/A,#N/A,FALSE,"부대2"}</definedName>
    <definedName name="wrn.부대2." localSheetId="6" hidden="1">{#N/A,#N/A,FALSE,"부대2"}</definedName>
    <definedName name="wrn.부대2." localSheetId="23" hidden="1">{#N/A,#N/A,FALSE,"부대2"}</definedName>
    <definedName name="wrn.부대2." localSheetId="24" hidden="1">{#N/A,#N/A,FALSE,"부대2"}</definedName>
    <definedName name="wrn.부대2." hidden="1">{#N/A,#N/A,FALSE,"부대2"}</definedName>
    <definedName name="wrn.부대2._1" localSheetId="4" hidden="1">{#N/A,#N/A,FALSE,"부대2"}</definedName>
    <definedName name="wrn.부대2._1" localSheetId="7" hidden="1">{#N/A,#N/A,FALSE,"부대2"}</definedName>
    <definedName name="wrn.부대2._1" localSheetId="10" hidden="1">{#N/A,#N/A,FALSE,"부대2"}</definedName>
    <definedName name="wrn.부대2._1" localSheetId="13" hidden="1">{#N/A,#N/A,FALSE,"부대2"}</definedName>
    <definedName name="wrn.부대2._1" localSheetId="5" hidden="1">{#N/A,#N/A,FALSE,"부대2"}</definedName>
    <definedName name="wrn.부대2._1" localSheetId="11" hidden="1">{#N/A,#N/A,FALSE,"부대2"}</definedName>
    <definedName name="wrn.부대2._1" localSheetId="8" hidden="1">{#N/A,#N/A,FALSE,"부대2"}</definedName>
    <definedName name="wrn.부대2._1" localSheetId="14" hidden="1">{#N/A,#N/A,FALSE,"부대2"}</definedName>
    <definedName name="wrn.부대2._1" localSheetId="21" hidden="1">{#N/A,#N/A,FALSE,"부대2"}</definedName>
    <definedName name="wrn.부대2._1" localSheetId="22" hidden="1">{#N/A,#N/A,FALSE,"부대2"}</definedName>
    <definedName name="wrn.부대2._1" localSheetId="3" hidden="1">{#N/A,#N/A,FALSE,"부대2"}</definedName>
    <definedName name="wrn.부대2._1" localSheetId="12" hidden="1">{#N/A,#N/A,FALSE,"부대2"}</definedName>
    <definedName name="wrn.부대2._1" localSheetId="9" hidden="1">{#N/A,#N/A,FALSE,"부대2"}</definedName>
    <definedName name="wrn.부대2._1" localSheetId="6" hidden="1">{#N/A,#N/A,FALSE,"부대2"}</definedName>
    <definedName name="wrn.부대2._1" localSheetId="23" hidden="1">{#N/A,#N/A,FALSE,"부대2"}</definedName>
    <definedName name="wrn.부대2._1" localSheetId="24" hidden="1">{#N/A,#N/A,FALSE,"부대2"}</definedName>
    <definedName name="wrn.부대2._1" hidden="1">{#N/A,#N/A,FALSE,"부대2"}</definedName>
    <definedName name="wrn.속도." localSheetId="4" hidden="1">{#N/A,#N/A,FALSE,"속도"}</definedName>
    <definedName name="wrn.속도." localSheetId="7" hidden="1">{#N/A,#N/A,FALSE,"속도"}</definedName>
    <definedName name="wrn.속도." localSheetId="10" hidden="1">{#N/A,#N/A,FALSE,"속도"}</definedName>
    <definedName name="wrn.속도." localSheetId="13" hidden="1">{#N/A,#N/A,FALSE,"속도"}</definedName>
    <definedName name="wrn.속도." localSheetId="5" hidden="1">{#N/A,#N/A,FALSE,"속도"}</definedName>
    <definedName name="wrn.속도." localSheetId="11" hidden="1">{#N/A,#N/A,FALSE,"속도"}</definedName>
    <definedName name="wrn.속도." localSheetId="8" hidden="1">{#N/A,#N/A,FALSE,"속도"}</definedName>
    <definedName name="wrn.속도." localSheetId="14" hidden="1">{#N/A,#N/A,FALSE,"속도"}</definedName>
    <definedName name="wrn.속도." localSheetId="21" hidden="1">{#N/A,#N/A,FALSE,"속도"}</definedName>
    <definedName name="wrn.속도." localSheetId="22" hidden="1">{#N/A,#N/A,FALSE,"속도"}</definedName>
    <definedName name="wrn.속도." localSheetId="3" hidden="1">{#N/A,#N/A,FALSE,"속도"}</definedName>
    <definedName name="wrn.속도." localSheetId="12" hidden="1">{#N/A,#N/A,FALSE,"속도"}</definedName>
    <definedName name="wrn.속도." localSheetId="9" hidden="1">{#N/A,#N/A,FALSE,"속도"}</definedName>
    <definedName name="wrn.속도." localSheetId="6" hidden="1">{#N/A,#N/A,FALSE,"속도"}</definedName>
    <definedName name="wrn.속도." localSheetId="23" hidden="1">{#N/A,#N/A,FALSE,"속도"}</definedName>
    <definedName name="wrn.속도." localSheetId="24" hidden="1">{#N/A,#N/A,FALSE,"속도"}</definedName>
    <definedName name="wrn.속도." hidden="1">{#N/A,#N/A,FALSE,"속도"}</definedName>
    <definedName name="wrn.속도._1" localSheetId="4" hidden="1">{#N/A,#N/A,FALSE,"속도"}</definedName>
    <definedName name="wrn.속도._1" localSheetId="7" hidden="1">{#N/A,#N/A,FALSE,"속도"}</definedName>
    <definedName name="wrn.속도._1" localSheetId="10" hidden="1">{#N/A,#N/A,FALSE,"속도"}</definedName>
    <definedName name="wrn.속도._1" localSheetId="13" hidden="1">{#N/A,#N/A,FALSE,"속도"}</definedName>
    <definedName name="wrn.속도._1" localSheetId="5" hidden="1">{#N/A,#N/A,FALSE,"속도"}</definedName>
    <definedName name="wrn.속도._1" localSheetId="11" hidden="1">{#N/A,#N/A,FALSE,"속도"}</definedName>
    <definedName name="wrn.속도._1" localSheetId="8" hidden="1">{#N/A,#N/A,FALSE,"속도"}</definedName>
    <definedName name="wrn.속도._1" localSheetId="14" hidden="1">{#N/A,#N/A,FALSE,"속도"}</definedName>
    <definedName name="wrn.속도._1" localSheetId="21" hidden="1">{#N/A,#N/A,FALSE,"속도"}</definedName>
    <definedName name="wrn.속도._1" localSheetId="22" hidden="1">{#N/A,#N/A,FALSE,"속도"}</definedName>
    <definedName name="wrn.속도._1" localSheetId="3" hidden="1">{#N/A,#N/A,FALSE,"속도"}</definedName>
    <definedName name="wrn.속도._1" localSheetId="12" hidden="1">{#N/A,#N/A,FALSE,"속도"}</definedName>
    <definedName name="wrn.속도._1" localSheetId="9" hidden="1">{#N/A,#N/A,FALSE,"속도"}</definedName>
    <definedName name="wrn.속도._1" localSheetId="6" hidden="1">{#N/A,#N/A,FALSE,"속도"}</definedName>
    <definedName name="wrn.속도._1" localSheetId="23" hidden="1">{#N/A,#N/A,FALSE,"속도"}</definedName>
    <definedName name="wrn.속도._1" localSheetId="24" hidden="1">{#N/A,#N/A,FALSE,"속도"}</definedName>
    <definedName name="wrn.속도._1" hidden="1">{#N/A,#N/A,FALSE,"속도"}</definedName>
    <definedName name="wrn.이정표." localSheetId="4" hidden="1">{#N/A,#N/A,FALSE,"이정표"}</definedName>
    <definedName name="wrn.이정표." localSheetId="7" hidden="1">{#N/A,#N/A,FALSE,"이정표"}</definedName>
    <definedName name="wrn.이정표." localSheetId="10" hidden="1">{#N/A,#N/A,FALSE,"이정표"}</definedName>
    <definedName name="wrn.이정표." localSheetId="13" hidden="1">{#N/A,#N/A,FALSE,"이정표"}</definedName>
    <definedName name="wrn.이정표." localSheetId="5" hidden="1">{#N/A,#N/A,FALSE,"이정표"}</definedName>
    <definedName name="wrn.이정표." localSheetId="11" hidden="1">{#N/A,#N/A,FALSE,"이정표"}</definedName>
    <definedName name="wrn.이정표." localSheetId="8" hidden="1">{#N/A,#N/A,FALSE,"이정표"}</definedName>
    <definedName name="wrn.이정표." localSheetId="14" hidden="1">{#N/A,#N/A,FALSE,"이정표"}</definedName>
    <definedName name="wrn.이정표." localSheetId="21" hidden="1">{#N/A,#N/A,FALSE,"이정표"}</definedName>
    <definedName name="wrn.이정표." localSheetId="22" hidden="1">{#N/A,#N/A,FALSE,"이정표"}</definedName>
    <definedName name="wrn.이정표." localSheetId="3" hidden="1">{#N/A,#N/A,FALSE,"이정표"}</definedName>
    <definedName name="wrn.이정표." localSheetId="12" hidden="1">{#N/A,#N/A,FALSE,"이정표"}</definedName>
    <definedName name="wrn.이정표." localSheetId="9" hidden="1">{#N/A,#N/A,FALSE,"이정표"}</definedName>
    <definedName name="wrn.이정표." localSheetId="6" hidden="1">{#N/A,#N/A,FALSE,"이정표"}</definedName>
    <definedName name="wrn.이정표." localSheetId="23" hidden="1">{#N/A,#N/A,FALSE,"이정표"}</definedName>
    <definedName name="wrn.이정표." localSheetId="24" hidden="1">{#N/A,#N/A,FALSE,"이정표"}</definedName>
    <definedName name="wrn.이정표." hidden="1">{#N/A,#N/A,FALSE,"이정표"}</definedName>
    <definedName name="wrn.이정표._1" localSheetId="4" hidden="1">{#N/A,#N/A,FALSE,"이정표"}</definedName>
    <definedName name="wrn.이정표._1" localSheetId="7" hidden="1">{#N/A,#N/A,FALSE,"이정표"}</definedName>
    <definedName name="wrn.이정표._1" localSheetId="10" hidden="1">{#N/A,#N/A,FALSE,"이정표"}</definedName>
    <definedName name="wrn.이정표._1" localSheetId="13" hidden="1">{#N/A,#N/A,FALSE,"이정표"}</definedName>
    <definedName name="wrn.이정표._1" localSheetId="5" hidden="1">{#N/A,#N/A,FALSE,"이정표"}</definedName>
    <definedName name="wrn.이정표._1" localSheetId="11" hidden="1">{#N/A,#N/A,FALSE,"이정표"}</definedName>
    <definedName name="wrn.이정표._1" localSheetId="8" hidden="1">{#N/A,#N/A,FALSE,"이정표"}</definedName>
    <definedName name="wrn.이정표._1" localSheetId="14" hidden="1">{#N/A,#N/A,FALSE,"이정표"}</definedName>
    <definedName name="wrn.이정표._1" localSheetId="21" hidden="1">{#N/A,#N/A,FALSE,"이정표"}</definedName>
    <definedName name="wrn.이정표._1" localSheetId="22" hidden="1">{#N/A,#N/A,FALSE,"이정표"}</definedName>
    <definedName name="wrn.이정표._1" localSheetId="3" hidden="1">{#N/A,#N/A,FALSE,"이정표"}</definedName>
    <definedName name="wrn.이정표._1" localSheetId="12" hidden="1">{#N/A,#N/A,FALSE,"이정표"}</definedName>
    <definedName name="wrn.이정표._1" localSheetId="9" hidden="1">{#N/A,#N/A,FALSE,"이정표"}</definedName>
    <definedName name="wrn.이정표._1" localSheetId="6" hidden="1">{#N/A,#N/A,FALSE,"이정표"}</definedName>
    <definedName name="wrn.이정표._1" localSheetId="23" hidden="1">{#N/A,#N/A,FALSE,"이정표"}</definedName>
    <definedName name="wrn.이정표._1" localSheetId="24" hidden="1">{#N/A,#N/A,FALSE,"이정표"}</definedName>
    <definedName name="wrn.이정표._1" hidden="1">{#N/A,#N/A,FALSE,"이정표"}</definedName>
    <definedName name="wrn.토공1." localSheetId="4" hidden="1">{#N/A,#N/A,FALSE,"구조1"}</definedName>
    <definedName name="wrn.토공1." localSheetId="7" hidden="1">{#N/A,#N/A,FALSE,"구조1"}</definedName>
    <definedName name="wrn.토공1." localSheetId="10" hidden="1">{#N/A,#N/A,FALSE,"구조1"}</definedName>
    <definedName name="wrn.토공1." localSheetId="13" hidden="1">{#N/A,#N/A,FALSE,"구조1"}</definedName>
    <definedName name="wrn.토공1." localSheetId="5" hidden="1">{#N/A,#N/A,FALSE,"구조1"}</definedName>
    <definedName name="wrn.토공1." localSheetId="11" hidden="1">{#N/A,#N/A,FALSE,"구조1"}</definedName>
    <definedName name="wrn.토공1." localSheetId="8" hidden="1">{#N/A,#N/A,FALSE,"구조1"}</definedName>
    <definedName name="wrn.토공1." localSheetId="14" hidden="1">{#N/A,#N/A,FALSE,"구조1"}</definedName>
    <definedName name="wrn.토공1." localSheetId="21" hidden="1">{#N/A,#N/A,FALSE,"구조1"}</definedName>
    <definedName name="wrn.토공1." localSheetId="22" hidden="1">{#N/A,#N/A,FALSE,"구조1"}</definedName>
    <definedName name="wrn.토공1." localSheetId="3" hidden="1">{#N/A,#N/A,FALSE,"구조1"}</definedName>
    <definedName name="wrn.토공1." localSheetId="12" hidden="1">{#N/A,#N/A,FALSE,"구조1"}</definedName>
    <definedName name="wrn.토공1." localSheetId="9" hidden="1">{#N/A,#N/A,FALSE,"구조1"}</definedName>
    <definedName name="wrn.토공1." localSheetId="6" hidden="1">{#N/A,#N/A,FALSE,"구조1"}</definedName>
    <definedName name="wrn.토공1." localSheetId="23" hidden="1">{#N/A,#N/A,FALSE,"구조1"}</definedName>
    <definedName name="wrn.토공1." localSheetId="24" hidden="1">{#N/A,#N/A,FALSE,"구조1"}</definedName>
    <definedName name="wrn.토공1." hidden="1">{#N/A,#N/A,FALSE,"구조1"}</definedName>
    <definedName name="wrn.토공1._1" localSheetId="4" hidden="1">{#N/A,#N/A,FALSE,"구조1"}</definedName>
    <definedName name="wrn.토공1._1" localSheetId="7" hidden="1">{#N/A,#N/A,FALSE,"구조1"}</definedName>
    <definedName name="wrn.토공1._1" localSheetId="10" hidden="1">{#N/A,#N/A,FALSE,"구조1"}</definedName>
    <definedName name="wrn.토공1._1" localSheetId="13" hidden="1">{#N/A,#N/A,FALSE,"구조1"}</definedName>
    <definedName name="wrn.토공1._1" localSheetId="5" hidden="1">{#N/A,#N/A,FALSE,"구조1"}</definedName>
    <definedName name="wrn.토공1._1" localSheetId="11" hidden="1">{#N/A,#N/A,FALSE,"구조1"}</definedName>
    <definedName name="wrn.토공1._1" localSheetId="8" hidden="1">{#N/A,#N/A,FALSE,"구조1"}</definedName>
    <definedName name="wrn.토공1._1" localSheetId="14" hidden="1">{#N/A,#N/A,FALSE,"구조1"}</definedName>
    <definedName name="wrn.토공1._1" localSheetId="21" hidden="1">{#N/A,#N/A,FALSE,"구조1"}</definedName>
    <definedName name="wrn.토공1._1" localSheetId="22" hidden="1">{#N/A,#N/A,FALSE,"구조1"}</definedName>
    <definedName name="wrn.토공1._1" localSheetId="3" hidden="1">{#N/A,#N/A,FALSE,"구조1"}</definedName>
    <definedName name="wrn.토공1._1" localSheetId="12" hidden="1">{#N/A,#N/A,FALSE,"구조1"}</definedName>
    <definedName name="wrn.토공1._1" localSheetId="9" hidden="1">{#N/A,#N/A,FALSE,"구조1"}</definedName>
    <definedName name="wrn.토공1._1" localSheetId="6" hidden="1">{#N/A,#N/A,FALSE,"구조1"}</definedName>
    <definedName name="wrn.토공1._1" localSheetId="23" hidden="1">{#N/A,#N/A,FALSE,"구조1"}</definedName>
    <definedName name="wrn.토공1._1" localSheetId="24" hidden="1">{#N/A,#N/A,FALSE,"구조1"}</definedName>
    <definedName name="wrn.토공1._1" hidden="1">{#N/A,#N/A,FALSE,"구조1"}</definedName>
    <definedName name="wrn.토공2." localSheetId="4" hidden="1">{#N/A,#N/A,FALSE,"토공2"}</definedName>
    <definedName name="wrn.토공2." localSheetId="7" hidden="1">{#N/A,#N/A,FALSE,"토공2"}</definedName>
    <definedName name="wrn.토공2." localSheetId="10" hidden="1">{#N/A,#N/A,FALSE,"토공2"}</definedName>
    <definedName name="wrn.토공2." localSheetId="13" hidden="1">{#N/A,#N/A,FALSE,"토공2"}</definedName>
    <definedName name="wrn.토공2." localSheetId="5" hidden="1">{#N/A,#N/A,FALSE,"토공2"}</definedName>
    <definedName name="wrn.토공2." localSheetId="11" hidden="1">{#N/A,#N/A,FALSE,"토공2"}</definedName>
    <definedName name="wrn.토공2." localSheetId="8" hidden="1">{#N/A,#N/A,FALSE,"토공2"}</definedName>
    <definedName name="wrn.토공2." localSheetId="14" hidden="1">{#N/A,#N/A,FALSE,"토공2"}</definedName>
    <definedName name="wrn.토공2." localSheetId="21" hidden="1">{#N/A,#N/A,FALSE,"토공2"}</definedName>
    <definedName name="wrn.토공2." localSheetId="22" hidden="1">{#N/A,#N/A,FALSE,"토공2"}</definedName>
    <definedName name="wrn.토공2." localSheetId="3" hidden="1">{#N/A,#N/A,FALSE,"토공2"}</definedName>
    <definedName name="wrn.토공2." localSheetId="12" hidden="1">{#N/A,#N/A,FALSE,"토공2"}</definedName>
    <definedName name="wrn.토공2." localSheetId="9" hidden="1">{#N/A,#N/A,FALSE,"토공2"}</definedName>
    <definedName name="wrn.토공2." localSheetId="6" hidden="1">{#N/A,#N/A,FALSE,"토공2"}</definedName>
    <definedName name="wrn.토공2." localSheetId="23" hidden="1">{#N/A,#N/A,FALSE,"토공2"}</definedName>
    <definedName name="wrn.토공2." localSheetId="24" hidden="1">{#N/A,#N/A,FALSE,"토공2"}</definedName>
    <definedName name="wrn.토공2." hidden="1">{#N/A,#N/A,FALSE,"토공2"}</definedName>
    <definedName name="wrn.토공2._1" localSheetId="4" hidden="1">{#N/A,#N/A,FALSE,"토공2"}</definedName>
    <definedName name="wrn.토공2._1" localSheetId="7" hidden="1">{#N/A,#N/A,FALSE,"토공2"}</definedName>
    <definedName name="wrn.토공2._1" localSheetId="10" hidden="1">{#N/A,#N/A,FALSE,"토공2"}</definedName>
    <definedName name="wrn.토공2._1" localSheetId="13" hidden="1">{#N/A,#N/A,FALSE,"토공2"}</definedName>
    <definedName name="wrn.토공2._1" localSheetId="5" hidden="1">{#N/A,#N/A,FALSE,"토공2"}</definedName>
    <definedName name="wrn.토공2._1" localSheetId="11" hidden="1">{#N/A,#N/A,FALSE,"토공2"}</definedName>
    <definedName name="wrn.토공2._1" localSheetId="8" hidden="1">{#N/A,#N/A,FALSE,"토공2"}</definedName>
    <definedName name="wrn.토공2._1" localSheetId="14" hidden="1">{#N/A,#N/A,FALSE,"토공2"}</definedName>
    <definedName name="wrn.토공2._1" localSheetId="21" hidden="1">{#N/A,#N/A,FALSE,"토공2"}</definedName>
    <definedName name="wrn.토공2._1" localSheetId="22" hidden="1">{#N/A,#N/A,FALSE,"토공2"}</definedName>
    <definedName name="wrn.토공2._1" localSheetId="3" hidden="1">{#N/A,#N/A,FALSE,"토공2"}</definedName>
    <definedName name="wrn.토공2._1" localSheetId="12" hidden="1">{#N/A,#N/A,FALSE,"토공2"}</definedName>
    <definedName name="wrn.토공2._1" localSheetId="9" hidden="1">{#N/A,#N/A,FALSE,"토공2"}</definedName>
    <definedName name="wrn.토공2._1" localSheetId="6" hidden="1">{#N/A,#N/A,FALSE,"토공2"}</definedName>
    <definedName name="wrn.토공2._1" localSheetId="23" hidden="1">{#N/A,#N/A,FALSE,"토공2"}</definedName>
    <definedName name="wrn.토공2._1" localSheetId="24" hidden="1">{#N/A,#N/A,FALSE,"토공2"}</definedName>
    <definedName name="wrn.토공2._1" hidden="1">{#N/A,#N/A,FALSE,"토공2"}</definedName>
    <definedName name="wrn.포장1." localSheetId="4" hidden="1">{#N/A,#N/A,FALSE,"포장1";#N/A,#N/A,FALSE,"포장1"}</definedName>
    <definedName name="wrn.포장1." localSheetId="7" hidden="1">{#N/A,#N/A,FALSE,"포장1";#N/A,#N/A,FALSE,"포장1"}</definedName>
    <definedName name="wrn.포장1." localSheetId="10" hidden="1">{#N/A,#N/A,FALSE,"포장1";#N/A,#N/A,FALSE,"포장1"}</definedName>
    <definedName name="wrn.포장1." localSheetId="13" hidden="1">{#N/A,#N/A,FALSE,"포장1";#N/A,#N/A,FALSE,"포장1"}</definedName>
    <definedName name="wrn.포장1." localSheetId="5" hidden="1">{#N/A,#N/A,FALSE,"포장1";#N/A,#N/A,FALSE,"포장1"}</definedName>
    <definedName name="wrn.포장1." localSheetId="11" hidden="1">{#N/A,#N/A,FALSE,"포장1";#N/A,#N/A,FALSE,"포장1"}</definedName>
    <definedName name="wrn.포장1." localSheetId="8" hidden="1">{#N/A,#N/A,FALSE,"포장1";#N/A,#N/A,FALSE,"포장1"}</definedName>
    <definedName name="wrn.포장1." localSheetId="14" hidden="1">{#N/A,#N/A,FALSE,"포장1";#N/A,#N/A,FALSE,"포장1"}</definedName>
    <definedName name="wrn.포장1." localSheetId="21" hidden="1">{#N/A,#N/A,FALSE,"포장1";#N/A,#N/A,FALSE,"포장1"}</definedName>
    <definedName name="wrn.포장1." localSheetId="22" hidden="1">{#N/A,#N/A,FALSE,"포장1";#N/A,#N/A,FALSE,"포장1"}</definedName>
    <definedName name="wrn.포장1." localSheetId="3" hidden="1">{#N/A,#N/A,FALSE,"포장1";#N/A,#N/A,FALSE,"포장1"}</definedName>
    <definedName name="wrn.포장1." localSheetId="12" hidden="1">{#N/A,#N/A,FALSE,"포장1";#N/A,#N/A,FALSE,"포장1"}</definedName>
    <definedName name="wrn.포장1." localSheetId="9" hidden="1">{#N/A,#N/A,FALSE,"포장1";#N/A,#N/A,FALSE,"포장1"}</definedName>
    <definedName name="wrn.포장1." localSheetId="6" hidden="1">{#N/A,#N/A,FALSE,"포장1";#N/A,#N/A,FALSE,"포장1"}</definedName>
    <definedName name="wrn.포장1." localSheetId="23" hidden="1">{#N/A,#N/A,FALSE,"포장1";#N/A,#N/A,FALSE,"포장1"}</definedName>
    <definedName name="wrn.포장1." localSheetId="24" hidden="1">{#N/A,#N/A,FALSE,"포장1";#N/A,#N/A,FALSE,"포장1"}</definedName>
    <definedName name="wrn.포장1." hidden="1">{#N/A,#N/A,FALSE,"포장1";#N/A,#N/A,FALSE,"포장1"}</definedName>
    <definedName name="wrn.포장1._1" localSheetId="4" hidden="1">{#N/A,#N/A,FALSE,"포장1";#N/A,#N/A,FALSE,"포장1"}</definedName>
    <definedName name="wrn.포장1._1" localSheetId="7" hidden="1">{#N/A,#N/A,FALSE,"포장1";#N/A,#N/A,FALSE,"포장1"}</definedName>
    <definedName name="wrn.포장1._1" localSheetId="10" hidden="1">{#N/A,#N/A,FALSE,"포장1";#N/A,#N/A,FALSE,"포장1"}</definedName>
    <definedName name="wrn.포장1._1" localSheetId="13" hidden="1">{#N/A,#N/A,FALSE,"포장1";#N/A,#N/A,FALSE,"포장1"}</definedName>
    <definedName name="wrn.포장1._1" localSheetId="5" hidden="1">{#N/A,#N/A,FALSE,"포장1";#N/A,#N/A,FALSE,"포장1"}</definedName>
    <definedName name="wrn.포장1._1" localSheetId="11" hidden="1">{#N/A,#N/A,FALSE,"포장1";#N/A,#N/A,FALSE,"포장1"}</definedName>
    <definedName name="wrn.포장1._1" localSheetId="8" hidden="1">{#N/A,#N/A,FALSE,"포장1";#N/A,#N/A,FALSE,"포장1"}</definedName>
    <definedName name="wrn.포장1._1" localSheetId="14" hidden="1">{#N/A,#N/A,FALSE,"포장1";#N/A,#N/A,FALSE,"포장1"}</definedName>
    <definedName name="wrn.포장1._1" localSheetId="21" hidden="1">{#N/A,#N/A,FALSE,"포장1";#N/A,#N/A,FALSE,"포장1"}</definedName>
    <definedName name="wrn.포장1._1" localSheetId="22" hidden="1">{#N/A,#N/A,FALSE,"포장1";#N/A,#N/A,FALSE,"포장1"}</definedName>
    <definedName name="wrn.포장1._1" localSheetId="3" hidden="1">{#N/A,#N/A,FALSE,"포장1";#N/A,#N/A,FALSE,"포장1"}</definedName>
    <definedName name="wrn.포장1._1" localSheetId="12" hidden="1">{#N/A,#N/A,FALSE,"포장1";#N/A,#N/A,FALSE,"포장1"}</definedName>
    <definedName name="wrn.포장1._1" localSheetId="9" hidden="1">{#N/A,#N/A,FALSE,"포장1";#N/A,#N/A,FALSE,"포장1"}</definedName>
    <definedName name="wrn.포장1._1" localSheetId="6" hidden="1">{#N/A,#N/A,FALSE,"포장1";#N/A,#N/A,FALSE,"포장1"}</definedName>
    <definedName name="wrn.포장1._1" localSheetId="23" hidden="1">{#N/A,#N/A,FALSE,"포장1";#N/A,#N/A,FALSE,"포장1"}</definedName>
    <definedName name="wrn.포장1._1" localSheetId="24" hidden="1">{#N/A,#N/A,FALSE,"포장1";#N/A,#N/A,FALSE,"포장1"}</definedName>
    <definedName name="wrn.포장1._1" hidden="1">{#N/A,#N/A,FALSE,"포장1";#N/A,#N/A,FALSE,"포장1"}</definedName>
    <definedName name="wrn.포장2." localSheetId="4" hidden="1">{#N/A,#N/A,FALSE,"포장2"}</definedName>
    <definedName name="wrn.포장2." localSheetId="7" hidden="1">{#N/A,#N/A,FALSE,"포장2"}</definedName>
    <definedName name="wrn.포장2." localSheetId="10" hidden="1">{#N/A,#N/A,FALSE,"포장2"}</definedName>
    <definedName name="wrn.포장2." localSheetId="13" hidden="1">{#N/A,#N/A,FALSE,"포장2"}</definedName>
    <definedName name="wrn.포장2." localSheetId="5" hidden="1">{#N/A,#N/A,FALSE,"포장2"}</definedName>
    <definedName name="wrn.포장2." localSheetId="11" hidden="1">{#N/A,#N/A,FALSE,"포장2"}</definedName>
    <definedName name="wrn.포장2." localSheetId="8" hidden="1">{#N/A,#N/A,FALSE,"포장2"}</definedName>
    <definedName name="wrn.포장2." localSheetId="14" hidden="1">{#N/A,#N/A,FALSE,"포장2"}</definedName>
    <definedName name="wrn.포장2." localSheetId="21" hidden="1">{#N/A,#N/A,FALSE,"포장2"}</definedName>
    <definedName name="wrn.포장2." localSheetId="22" hidden="1">{#N/A,#N/A,FALSE,"포장2"}</definedName>
    <definedName name="wrn.포장2." localSheetId="3" hidden="1">{#N/A,#N/A,FALSE,"포장2"}</definedName>
    <definedName name="wrn.포장2." localSheetId="12" hidden="1">{#N/A,#N/A,FALSE,"포장2"}</definedName>
    <definedName name="wrn.포장2." localSheetId="9" hidden="1">{#N/A,#N/A,FALSE,"포장2"}</definedName>
    <definedName name="wrn.포장2." localSheetId="6" hidden="1">{#N/A,#N/A,FALSE,"포장2"}</definedName>
    <definedName name="wrn.포장2." localSheetId="23" hidden="1">{#N/A,#N/A,FALSE,"포장2"}</definedName>
    <definedName name="wrn.포장2." localSheetId="24" hidden="1">{#N/A,#N/A,FALSE,"포장2"}</definedName>
    <definedName name="wrn.포장2." hidden="1">{#N/A,#N/A,FALSE,"포장2"}</definedName>
    <definedName name="wrn.포장2._1" localSheetId="4" hidden="1">{#N/A,#N/A,FALSE,"포장2"}</definedName>
    <definedName name="wrn.포장2._1" localSheetId="7" hidden="1">{#N/A,#N/A,FALSE,"포장2"}</definedName>
    <definedName name="wrn.포장2._1" localSheetId="10" hidden="1">{#N/A,#N/A,FALSE,"포장2"}</definedName>
    <definedName name="wrn.포장2._1" localSheetId="13" hidden="1">{#N/A,#N/A,FALSE,"포장2"}</definedName>
    <definedName name="wrn.포장2._1" localSheetId="5" hidden="1">{#N/A,#N/A,FALSE,"포장2"}</definedName>
    <definedName name="wrn.포장2._1" localSheetId="11" hidden="1">{#N/A,#N/A,FALSE,"포장2"}</definedName>
    <definedName name="wrn.포장2._1" localSheetId="8" hidden="1">{#N/A,#N/A,FALSE,"포장2"}</definedName>
    <definedName name="wrn.포장2._1" localSheetId="14" hidden="1">{#N/A,#N/A,FALSE,"포장2"}</definedName>
    <definedName name="wrn.포장2._1" localSheetId="21" hidden="1">{#N/A,#N/A,FALSE,"포장2"}</definedName>
    <definedName name="wrn.포장2._1" localSheetId="22" hidden="1">{#N/A,#N/A,FALSE,"포장2"}</definedName>
    <definedName name="wrn.포장2._1" localSheetId="3" hidden="1">{#N/A,#N/A,FALSE,"포장2"}</definedName>
    <definedName name="wrn.포장2._1" localSheetId="12" hidden="1">{#N/A,#N/A,FALSE,"포장2"}</definedName>
    <definedName name="wrn.포장2._1" localSheetId="9" hidden="1">{#N/A,#N/A,FALSE,"포장2"}</definedName>
    <definedName name="wrn.포장2._1" localSheetId="6" hidden="1">{#N/A,#N/A,FALSE,"포장2"}</definedName>
    <definedName name="wrn.포장2._1" localSheetId="23" hidden="1">{#N/A,#N/A,FALSE,"포장2"}</definedName>
    <definedName name="wrn.포장2._1" localSheetId="24" hidden="1">{#N/A,#N/A,FALSE,"포장2"}</definedName>
    <definedName name="wrn.포장2._1" hidden="1">{#N/A,#N/A,FALSE,"포장2"}</definedName>
    <definedName name="wrnfulla" localSheetId="4" hidden="1">{#N/A,#N/A,TRUE,"Front";#N/A,#N/A,TRUE,"Simple Letter";#N/A,#N/A,TRUE,"Inside";#N/A,#N/A,TRUE,"Contents";#N/A,#N/A,TRUE,"Basis";#N/A,#N/A,TRUE,"Inclusions";#N/A,#N/A,TRUE,"Exclusions";#N/A,#N/A,TRUE,"Areas";#N/A,#N/A,TRUE,"Summary";#N/A,#N/A,TRUE,"Detail"}</definedName>
    <definedName name="wrnfulla" localSheetId="7" hidden="1">{#N/A,#N/A,TRUE,"Front";#N/A,#N/A,TRUE,"Simple Letter";#N/A,#N/A,TRUE,"Inside";#N/A,#N/A,TRUE,"Contents";#N/A,#N/A,TRUE,"Basis";#N/A,#N/A,TRUE,"Inclusions";#N/A,#N/A,TRUE,"Exclusions";#N/A,#N/A,TRUE,"Areas";#N/A,#N/A,TRUE,"Summary";#N/A,#N/A,TRUE,"Detail"}</definedName>
    <definedName name="wrnfulla" localSheetId="10" hidden="1">{#N/A,#N/A,TRUE,"Front";#N/A,#N/A,TRUE,"Simple Letter";#N/A,#N/A,TRUE,"Inside";#N/A,#N/A,TRUE,"Contents";#N/A,#N/A,TRUE,"Basis";#N/A,#N/A,TRUE,"Inclusions";#N/A,#N/A,TRUE,"Exclusions";#N/A,#N/A,TRUE,"Areas";#N/A,#N/A,TRUE,"Summary";#N/A,#N/A,TRUE,"Detail"}</definedName>
    <definedName name="wrnfulla" localSheetId="13" hidden="1">{#N/A,#N/A,TRUE,"Front";#N/A,#N/A,TRUE,"Simple Letter";#N/A,#N/A,TRUE,"Inside";#N/A,#N/A,TRUE,"Contents";#N/A,#N/A,TRUE,"Basis";#N/A,#N/A,TRUE,"Inclusions";#N/A,#N/A,TRUE,"Exclusions";#N/A,#N/A,TRUE,"Areas";#N/A,#N/A,TRUE,"Summary";#N/A,#N/A,TRUE,"Detail"}</definedName>
    <definedName name="wrnfulla" localSheetId="5" hidden="1">{#N/A,#N/A,TRUE,"Front";#N/A,#N/A,TRUE,"Simple Letter";#N/A,#N/A,TRUE,"Inside";#N/A,#N/A,TRUE,"Contents";#N/A,#N/A,TRUE,"Basis";#N/A,#N/A,TRUE,"Inclusions";#N/A,#N/A,TRUE,"Exclusions";#N/A,#N/A,TRUE,"Areas";#N/A,#N/A,TRUE,"Summary";#N/A,#N/A,TRUE,"Detail"}</definedName>
    <definedName name="wrnfulla" localSheetId="11" hidden="1">{#N/A,#N/A,TRUE,"Front";#N/A,#N/A,TRUE,"Simple Letter";#N/A,#N/A,TRUE,"Inside";#N/A,#N/A,TRUE,"Contents";#N/A,#N/A,TRUE,"Basis";#N/A,#N/A,TRUE,"Inclusions";#N/A,#N/A,TRUE,"Exclusions";#N/A,#N/A,TRUE,"Areas";#N/A,#N/A,TRUE,"Summary";#N/A,#N/A,TRUE,"Detail"}</definedName>
    <definedName name="wrnfulla" localSheetId="8" hidden="1">{#N/A,#N/A,TRUE,"Front";#N/A,#N/A,TRUE,"Simple Letter";#N/A,#N/A,TRUE,"Inside";#N/A,#N/A,TRUE,"Contents";#N/A,#N/A,TRUE,"Basis";#N/A,#N/A,TRUE,"Inclusions";#N/A,#N/A,TRUE,"Exclusions";#N/A,#N/A,TRUE,"Areas";#N/A,#N/A,TRUE,"Summary";#N/A,#N/A,TRUE,"Detail"}</definedName>
    <definedName name="wrnfulla" localSheetId="14" hidden="1">{#N/A,#N/A,TRUE,"Front";#N/A,#N/A,TRUE,"Simple Letter";#N/A,#N/A,TRUE,"Inside";#N/A,#N/A,TRUE,"Contents";#N/A,#N/A,TRUE,"Basis";#N/A,#N/A,TRUE,"Inclusions";#N/A,#N/A,TRUE,"Exclusions";#N/A,#N/A,TRUE,"Areas";#N/A,#N/A,TRUE,"Summary";#N/A,#N/A,TRUE,"Detail"}</definedName>
    <definedName name="wrnfulla" localSheetId="21" hidden="1">{#N/A,#N/A,TRUE,"Front";#N/A,#N/A,TRUE,"Simple Letter";#N/A,#N/A,TRUE,"Inside";#N/A,#N/A,TRUE,"Contents";#N/A,#N/A,TRUE,"Basis";#N/A,#N/A,TRUE,"Inclusions";#N/A,#N/A,TRUE,"Exclusions";#N/A,#N/A,TRUE,"Areas";#N/A,#N/A,TRUE,"Summary";#N/A,#N/A,TRUE,"Detail"}</definedName>
    <definedName name="wrnfulla" localSheetId="22" hidden="1">{#N/A,#N/A,TRUE,"Front";#N/A,#N/A,TRUE,"Simple Letter";#N/A,#N/A,TRUE,"Inside";#N/A,#N/A,TRUE,"Contents";#N/A,#N/A,TRUE,"Basis";#N/A,#N/A,TRUE,"Inclusions";#N/A,#N/A,TRUE,"Exclusions";#N/A,#N/A,TRUE,"Areas";#N/A,#N/A,TRUE,"Summary";#N/A,#N/A,TRUE,"Detail"}</definedName>
    <definedName name="wrnfulla" localSheetId="3" hidden="1">{#N/A,#N/A,TRUE,"Front";#N/A,#N/A,TRUE,"Simple Letter";#N/A,#N/A,TRUE,"Inside";#N/A,#N/A,TRUE,"Contents";#N/A,#N/A,TRUE,"Basis";#N/A,#N/A,TRUE,"Inclusions";#N/A,#N/A,TRUE,"Exclusions";#N/A,#N/A,TRUE,"Areas";#N/A,#N/A,TRUE,"Summary";#N/A,#N/A,TRUE,"Detail"}</definedName>
    <definedName name="wrnfulla" localSheetId="12" hidden="1">{#N/A,#N/A,TRUE,"Front";#N/A,#N/A,TRUE,"Simple Letter";#N/A,#N/A,TRUE,"Inside";#N/A,#N/A,TRUE,"Contents";#N/A,#N/A,TRUE,"Basis";#N/A,#N/A,TRUE,"Inclusions";#N/A,#N/A,TRUE,"Exclusions";#N/A,#N/A,TRUE,"Areas";#N/A,#N/A,TRUE,"Summary";#N/A,#N/A,TRUE,"Detail"}</definedName>
    <definedName name="wrnfulla" localSheetId="9" hidden="1">{#N/A,#N/A,TRUE,"Front";#N/A,#N/A,TRUE,"Simple Letter";#N/A,#N/A,TRUE,"Inside";#N/A,#N/A,TRUE,"Contents";#N/A,#N/A,TRUE,"Basis";#N/A,#N/A,TRUE,"Inclusions";#N/A,#N/A,TRUE,"Exclusions";#N/A,#N/A,TRUE,"Areas";#N/A,#N/A,TRUE,"Summary";#N/A,#N/A,TRUE,"Detail"}</definedName>
    <definedName name="wrnfulla" localSheetId="6" hidden="1">{#N/A,#N/A,TRUE,"Front";#N/A,#N/A,TRUE,"Simple Letter";#N/A,#N/A,TRUE,"Inside";#N/A,#N/A,TRUE,"Contents";#N/A,#N/A,TRUE,"Basis";#N/A,#N/A,TRUE,"Inclusions";#N/A,#N/A,TRUE,"Exclusions";#N/A,#N/A,TRUE,"Areas";#N/A,#N/A,TRUE,"Summary";#N/A,#N/A,TRUE,"Detail"}</definedName>
    <definedName name="wrnfulla" localSheetId="23" hidden="1">{#N/A,#N/A,TRUE,"Front";#N/A,#N/A,TRUE,"Simple Letter";#N/A,#N/A,TRUE,"Inside";#N/A,#N/A,TRUE,"Contents";#N/A,#N/A,TRUE,"Basis";#N/A,#N/A,TRUE,"Inclusions";#N/A,#N/A,TRUE,"Exclusions";#N/A,#N/A,TRUE,"Areas";#N/A,#N/A,TRUE,"Summary";#N/A,#N/A,TRUE,"Detail"}</definedName>
    <definedName name="wrnfulla" localSheetId="24" hidden="1">{#N/A,#N/A,TRUE,"Front";#N/A,#N/A,TRUE,"Simple Letter";#N/A,#N/A,TRUE,"Inside";#N/A,#N/A,TRUE,"Contents";#N/A,#N/A,TRUE,"Basis";#N/A,#N/A,TRUE,"Inclusions";#N/A,#N/A,TRUE,"Exclusions";#N/A,#N/A,TRUE,"Areas";#N/A,#N/A,TRUE,"Summary";#N/A,#N/A,TRUE,"Detail"}</definedName>
    <definedName name="wrnfulla" hidden="1">{#N/A,#N/A,TRUE,"Front";#N/A,#N/A,TRUE,"Simple Letter";#N/A,#N/A,TRUE,"Inside";#N/A,#N/A,TRUE,"Contents";#N/A,#N/A,TRUE,"Basis";#N/A,#N/A,TRUE,"Inclusions";#N/A,#N/A,TRUE,"Exclusions";#N/A,#N/A,TRUE,"Areas";#N/A,#N/A,TRUE,"Summary";#N/A,#N/A,TRUE,"Detail"}</definedName>
    <definedName name="wrt" localSheetId="4" hidden="1">{#N/A,#N/A,TRUE,"Front";#N/A,#N/A,TRUE,"Simple Letter";#N/A,#N/A,TRUE,"Inside";#N/A,#N/A,TRUE,"Contents";#N/A,#N/A,TRUE,"Basis";#N/A,#N/A,TRUE,"Inclusions";#N/A,#N/A,TRUE,"Exclusions";#N/A,#N/A,TRUE,"Areas";#N/A,#N/A,TRUE,"Summary";#N/A,#N/A,TRUE,"Detail"}</definedName>
    <definedName name="wrt" localSheetId="7" hidden="1">{#N/A,#N/A,TRUE,"Front";#N/A,#N/A,TRUE,"Simple Letter";#N/A,#N/A,TRUE,"Inside";#N/A,#N/A,TRUE,"Contents";#N/A,#N/A,TRUE,"Basis";#N/A,#N/A,TRUE,"Inclusions";#N/A,#N/A,TRUE,"Exclusions";#N/A,#N/A,TRUE,"Areas";#N/A,#N/A,TRUE,"Summary";#N/A,#N/A,TRUE,"Detail"}</definedName>
    <definedName name="wrt" localSheetId="10" hidden="1">{#N/A,#N/A,TRUE,"Front";#N/A,#N/A,TRUE,"Simple Letter";#N/A,#N/A,TRUE,"Inside";#N/A,#N/A,TRUE,"Contents";#N/A,#N/A,TRUE,"Basis";#N/A,#N/A,TRUE,"Inclusions";#N/A,#N/A,TRUE,"Exclusions";#N/A,#N/A,TRUE,"Areas";#N/A,#N/A,TRUE,"Summary";#N/A,#N/A,TRUE,"Detail"}</definedName>
    <definedName name="wrt" localSheetId="13" hidden="1">{#N/A,#N/A,TRUE,"Front";#N/A,#N/A,TRUE,"Simple Letter";#N/A,#N/A,TRUE,"Inside";#N/A,#N/A,TRUE,"Contents";#N/A,#N/A,TRUE,"Basis";#N/A,#N/A,TRUE,"Inclusions";#N/A,#N/A,TRUE,"Exclusions";#N/A,#N/A,TRUE,"Areas";#N/A,#N/A,TRUE,"Summary";#N/A,#N/A,TRUE,"Detail"}</definedName>
    <definedName name="wrt" localSheetId="5" hidden="1">{#N/A,#N/A,TRUE,"Front";#N/A,#N/A,TRUE,"Simple Letter";#N/A,#N/A,TRUE,"Inside";#N/A,#N/A,TRUE,"Contents";#N/A,#N/A,TRUE,"Basis";#N/A,#N/A,TRUE,"Inclusions";#N/A,#N/A,TRUE,"Exclusions";#N/A,#N/A,TRUE,"Areas";#N/A,#N/A,TRUE,"Summary";#N/A,#N/A,TRUE,"Detail"}</definedName>
    <definedName name="wrt" localSheetId="11" hidden="1">{#N/A,#N/A,TRUE,"Front";#N/A,#N/A,TRUE,"Simple Letter";#N/A,#N/A,TRUE,"Inside";#N/A,#N/A,TRUE,"Contents";#N/A,#N/A,TRUE,"Basis";#N/A,#N/A,TRUE,"Inclusions";#N/A,#N/A,TRUE,"Exclusions";#N/A,#N/A,TRUE,"Areas";#N/A,#N/A,TRUE,"Summary";#N/A,#N/A,TRUE,"Detail"}</definedName>
    <definedName name="wrt" localSheetId="8" hidden="1">{#N/A,#N/A,TRUE,"Front";#N/A,#N/A,TRUE,"Simple Letter";#N/A,#N/A,TRUE,"Inside";#N/A,#N/A,TRUE,"Contents";#N/A,#N/A,TRUE,"Basis";#N/A,#N/A,TRUE,"Inclusions";#N/A,#N/A,TRUE,"Exclusions";#N/A,#N/A,TRUE,"Areas";#N/A,#N/A,TRUE,"Summary";#N/A,#N/A,TRUE,"Detail"}</definedName>
    <definedName name="wrt" localSheetId="14" hidden="1">{#N/A,#N/A,TRUE,"Front";#N/A,#N/A,TRUE,"Simple Letter";#N/A,#N/A,TRUE,"Inside";#N/A,#N/A,TRUE,"Contents";#N/A,#N/A,TRUE,"Basis";#N/A,#N/A,TRUE,"Inclusions";#N/A,#N/A,TRUE,"Exclusions";#N/A,#N/A,TRUE,"Areas";#N/A,#N/A,TRUE,"Summary";#N/A,#N/A,TRUE,"Detail"}</definedName>
    <definedName name="wrt" localSheetId="21" hidden="1">{#N/A,#N/A,TRUE,"Front";#N/A,#N/A,TRUE,"Simple Letter";#N/A,#N/A,TRUE,"Inside";#N/A,#N/A,TRUE,"Contents";#N/A,#N/A,TRUE,"Basis";#N/A,#N/A,TRUE,"Inclusions";#N/A,#N/A,TRUE,"Exclusions";#N/A,#N/A,TRUE,"Areas";#N/A,#N/A,TRUE,"Summary";#N/A,#N/A,TRUE,"Detail"}</definedName>
    <definedName name="wrt" localSheetId="22" hidden="1">{#N/A,#N/A,TRUE,"Front";#N/A,#N/A,TRUE,"Simple Letter";#N/A,#N/A,TRUE,"Inside";#N/A,#N/A,TRUE,"Contents";#N/A,#N/A,TRUE,"Basis";#N/A,#N/A,TRUE,"Inclusions";#N/A,#N/A,TRUE,"Exclusions";#N/A,#N/A,TRUE,"Areas";#N/A,#N/A,TRUE,"Summary";#N/A,#N/A,TRUE,"Detail"}</definedName>
    <definedName name="wrt" localSheetId="3" hidden="1">{#N/A,#N/A,TRUE,"Front";#N/A,#N/A,TRUE,"Simple Letter";#N/A,#N/A,TRUE,"Inside";#N/A,#N/A,TRUE,"Contents";#N/A,#N/A,TRUE,"Basis";#N/A,#N/A,TRUE,"Inclusions";#N/A,#N/A,TRUE,"Exclusions";#N/A,#N/A,TRUE,"Areas";#N/A,#N/A,TRUE,"Summary";#N/A,#N/A,TRUE,"Detail"}</definedName>
    <definedName name="wrt" localSheetId="12" hidden="1">{#N/A,#N/A,TRUE,"Front";#N/A,#N/A,TRUE,"Simple Letter";#N/A,#N/A,TRUE,"Inside";#N/A,#N/A,TRUE,"Contents";#N/A,#N/A,TRUE,"Basis";#N/A,#N/A,TRUE,"Inclusions";#N/A,#N/A,TRUE,"Exclusions";#N/A,#N/A,TRUE,"Areas";#N/A,#N/A,TRUE,"Summary";#N/A,#N/A,TRUE,"Detail"}</definedName>
    <definedName name="wrt" localSheetId="9" hidden="1">{#N/A,#N/A,TRUE,"Front";#N/A,#N/A,TRUE,"Simple Letter";#N/A,#N/A,TRUE,"Inside";#N/A,#N/A,TRUE,"Contents";#N/A,#N/A,TRUE,"Basis";#N/A,#N/A,TRUE,"Inclusions";#N/A,#N/A,TRUE,"Exclusions";#N/A,#N/A,TRUE,"Areas";#N/A,#N/A,TRUE,"Summary";#N/A,#N/A,TRUE,"Detail"}</definedName>
    <definedName name="wrt" localSheetId="6" hidden="1">{#N/A,#N/A,TRUE,"Front";#N/A,#N/A,TRUE,"Simple Letter";#N/A,#N/A,TRUE,"Inside";#N/A,#N/A,TRUE,"Contents";#N/A,#N/A,TRUE,"Basis";#N/A,#N/A,TRUE,"Inclusions";#N/A,#N/A,TRUE,"Exclusions";#N/A,#N/A,TRUE,"Areas";#N/A,#N/A,TRUE,"Summary";#N/A,#N/A,TRUE,"Detail"}</definedName>
    <definedName name="wrt" localSheetId="23" hidden="1">{#N/A,#N/A,TRUE,"Front";#N/A,#N/A,TRUE,"Simple Letter";#N/A,#N/A,TRUE,"Inside";#N/A,#N/A,TRUE,"Contents";#N/A,#N/A,TRUE,"Basis";#N/A,#N/A,TRUE,"Inclusions";#N/A,#N/A,TRUE,"Exclusions";#N/A,#N/A,TRUE,"Areas";#N/A,#N/A,TRUE,"Summary";#N/A,#N/A,TRUE,"Detail"}</definedName>
    <definedName name="wrt" localSheetId="24" hidden="1">{#N/A,#N/A,TRUE,"Front";#N/A,#N/A,TRUE,"Simple Letter";#N/A,#N/A,TRUE,"Inside";#N/A,#N/A,TRUE,"Contents";#N/A,#N/A,TRUE,"Basis";#N/A,#N/A,TRUE,"Inclusions";#N/A,#N/A,TRUE,"Exclusions";#N/A,#N/A,TRUE,"Areas";#N/A,#N/A,TRUE,"Summary";#N/A,#N/A,TRUE,"Detail"}</definedName>
    <definedName name="wrt" hidden="1">{#N/A,#N/A,TRUE,"Front";#N/A,#N/A,TRUE,"Simple Letter";#N/A,#N/A,TRUE,"Inside";#N/A,#N/A,TRUE,"Contents";#N/A,#N/A,TRUE,"Basis";#N/A,#N/A,TRUE,"Inclusions";#N/A,#N/A,TRUE,"Exclusions";#N/A,#N/A,TRUE,"Areas";#N/A,#N/A,TRUE,"Summary";#N/A,#N/A,TRUE,"Detail"}</definedName>
    <definedName name="wwwww" localSheetId="4" hidden="1">#REF!</definedName>
    <definedName name="wwwww" localSheetId="7" hidden="1">#REF!</definedName>
    <definedName name="wwwww" localSheetId="10" hidden="1">#REF!</definedName>
    <definedName name="wwwww" localSheetId="13" hidden="1">#REF!</definedName>
    <definedName name="wwwww" localSheetId="19" hidden="1">#REF!</definedName>
    <definedName name="wwwww" localSheetId="5" hidden="1">#REF!</definedName>
    <definedName name="wwwww" localSheetId="11" hidden="1">#REF!</definedName>
    <definedName name="wwwww" localSheetId="8" hidden="1">#REF!</definedName>
    <definedName name="wwwww" localSheetId="14" hidden="1">#REF!</definedName>
    <definedName name="wwwww" localSheetId="20" hidden="1">#REF!</definedName>
    <definedName name="wwwww" localSheetId="21" hidden="1">#REF!</definedName>
    <definedName name="wwwww" localSheetId="22" hidden="1">#REF!</definedName>
    <definedName name="wwwww" localSheetId="3" hidden="1">#REF!</definedName>
    <definedName name="wwwww" localSheetId="12" hidden="1">#REF!</definedName>
    <definedName name="wwwww" localSheetId="18" hidden="1">#REF!</definedName>
    <definedName name="wwwww" localSheetId="9" hidden="1">#REF!</definedName>
    <definedName name="wwwww" localSheetId="6" hidden="1">#REF!</definedName>
    <definedName name="wwwww" localSheetId="23" hidden="1">#REF!</definedName>
    <definedName name="wwwww" localSheetId="24" hidden="1">#REF!</definedName>
    <definedName name="wwwww" hidden="1">#REF!</definedName>
    <definedName name="XREF_COLUMN_1" localSheetId="4" hidden="1">[30]BS!#REF!</definedName>
    <definedName name="XREF_COLUMN_1" localSheetId="7" hidden="1">[30]BS!#REF!</definedName>
    <definedName name="XREF_COLUMN_1" localSheetId="10" hidden="1">[30]BS!#REF!</definedName>
    <definedName name="XREF_COLUMN_1" localSheetId="13" hidden="1">[30]BS!#REF!</definedName>
    <definedName name="XREF_COLUMN_1" localSheetId="19" hidden="1">[30]BS!#REF!</definedName>
    <definedName name="XREF_COLUMN_1" localSheetId="5" hidden="1">[30]BS!#REF!</definedName>
    <definedName name="XREF_COLUMN_1" localSheetId="11" hidden="1">[30]BS!#REF!</definedName>
    <definedName name="XREF_COLUMN_1" localSheetId="8" hidden="1">[30]BS!#REF!</definedName>
    <definedName name="XREF_COLUMN_1" localSheetId="14" hidden="1">[30]BS!#REF!</definedName>
    <definedName name="XREF_COLUMN_1" localSheetId="20" hidden="1">[30]BS!#REF!</definedName>
    <definedName name="XREF_COLUMN_1" localSheetId="21" hidden="1">[30]BS!#REF!</definedName>
    <definedName name="XREF_COLUMN_1" localSheetId="22" hidden="1">[30]BS!#REF!</definedName>
    <definedName name="XREF_COLUMN_1" localSheetId="3" hidden="1">[30]BS!#REF!</definedName>
    <definedName name="XREF_COLUMN_1" localSheetId="12" hidden="1">[30]BS!#REF!</definedName>
    <definedName name="XREF_COLUMN_1" localSheetId="18" hidden="1">[30]BS!#REF!</definedName>
    <definedName name="XREF_COLUMN_1" localSheetId="9" hidden="1">[30]BS!#REF!</definedName>
    <definedName name="XREF_COLUMN_1" localSheetId="6" hidden="1">[30]BS!#REF!</definedName>
    <definedName name="XREF_COLUMN_1" localSheetId="23" hidden="1">[30]BS!#REF!</definedName>
    <definedName name="XREF_COLUMN_1" localSheetId="24" hidden="1">[30]BS!#REF!</definedName>
    <definedName name="XREF_COLUMN_1" hidden="1">[30]BS!#REF!</definedName>
    <definedName name="XREF_COLUMN_2" localSheetId="4" hidden="1">[30]BS!#REF!</definedName>
    <definedName name="XREF_COLUMN_2" localSheetId="7" hidden="1">[30]BS!#REF!</definedName>
    <definedName name="XREF_COLUMN_2" localSheetId="10" hidden="1">[30]BS!#REF!</definedName>
    <definedName name="XREF_COLUMN_2" localSheetId="13" hidden="1">[30]BS!#REF!</definedName>
    <definedName name="XREF_COLUMN_2" localSheetId="19" hidden="1">[30]BS!#REF!</definedName>
    <definedName name="XREF_COLUMN_2" localSheetId="5" hidden="1">[30]BS!#REF!</definedName>
    <definedName name="XREF_COLUMN_2" localSheetId="11" hidden="1">[30]BS!#REF!</definedName>
    <definedName name="XREF_COLUMN_2" localSheetId="8" hidden="1">[30]BS!#REF!</definedName>
    <definedName name="XREF_COLUMN_2" localSheetId="14" hidden="1">[30]BS!#REF!</definedName>
    <definedName name="XREF_COLUMN_2" localSheetId="20" hidden="1">[30]BS!#REF!</definedName>
    <definedName name="XREF_COLUMN_2" localSheetId="21" hidden="1">[30]BS!#REF!</definedName>
    <definedName name="XREF_COLUMN_2" localSheetId="22" hidden="1">[30]BS!#REF!</definedName>
    <definedName name="XREF_COLUMN_2" localSheetId="3" hidden="1">[30]BS!#REF!</definedName>
    <definedName name="XREF_COLUMN_2" localSheetId="12" hidden="1">[30]BS!#REF!</definedName>
    <definedName name="XREF_COLUMN_2" localSheetId="18" hidden="1">[30]BS!#REF!</definedName>
    <definedName name="XREF_COLUMN_2" localSheetId="9" hidden="1">[30]BS!#REF!</definedName>
    <definedName name="XREF_COLUMN_2" localSheetId="6" hidden="1">[30]BS!#REF!</definedName>
    <definedName name="XREF_COLUMN_2" localSheetId="23" hidden="1">[30]BS!#REF!</definedName>
    <definedName name="XREF_COLUMN_2" localSheetId="24" hidden="1">[30]BS!#REF!</definedName>
    <definedName name="XREF_COLUMN_2" hidden="1">[30]BS!#REF!</definedName>
    <definedName name="XREF_COLUMN_3" localSheetId="4" hidden="1">[30]BS!#REF!</definedName>
    <definedName name="XREF_COLUMN_3" localSheetId="7" hidden="1">[30]BS!#REF!</definedName>
    <definedName name="XREF_COLUMN_3" localSheetId="10" hidden="1">[30]BS!#REF!</definedName>
    <definedName name="XREF_COLUMN_3" localSheetId="19" hidden="1">[30]BS!#REF!</definedName>
    <definedName name="XREF_COLUMN_3" localSheetId="5" hidden="1">[30]BS!#REF!</definedName>
    <definedName name="XREF_COLUMN_3" localSheetId="11" hidden="1">[30]BS!#REF!</definedName>
    <definedName name="XREF_COLUMN_3" localSheetId="8" hidden="1">[30]BS!#REF!</definedName>
    <definedName name="XREF_COLUMN_3" localSheetId="20" hidden="1">[30]BS!#REF!</definedName>
    <definedName name="XREF_COLUMN_3" localSheetId="21" hidden="1">[30]BS!#REF!</definedName>
    <definedName name="XREF_COLUMN_3" localSheetId="22" hidden="1">[30]BS!#REF!</definedName>
    <definedName name="XREF_COLUMN_3" localSheetId="3" hidden="1">[30]BS!#REF!</definedName>
    <definedName name="XREF_COLUMN_3" localSheetId="18" hidden="1">[30]BS!#REF!</definedName>
    <definedName name="XREF_COLUMN_3" localSheetId="9" hidden="1">[30]BS!#REF!</definedName>
    <definedName name="XREF_COLUMN_3" localSheetId="6" hidden="1">[30]BS!#REF!</definedName>
    <definedName name="XREF_COLUMN_3" localSheetId="23" hidden="1">[30]BS!#REF!</definedName>
    <definedName name="XREF_COLUMN_3" localSheetId="24" hidden="1">[30]BS!#REF!</definedName>
    <definedName name="XREF_COLUMN_3" hidden="1">[30]BS!#REF!</definedName>
    <definedName name="XREF_COLUMN_4" localSheetId="4" hidden="1">#REF!</definedName>
    <definedName name="XREF_COLUMN_4" localSheetId="7" hidden="1">#REF!</definedName>
    <definedName name="XREF_COLUMN_4" localSheetId="10" hidden="1">#REF!</definedName>
    <definedName name="XREF_COLUMN_4" localSheetId="13" hidden="1">#REF!</definedName>
    <definedName name="XREF_COLUMN_4" localSheetId="19" hidden="1">#REF!</definedName>
    <definedName name="XREF_COLUMN_4" localSheetId="5" hidden="1">#REF!</definedName>
    <definedName name="XREF_COLUMN_4" localSheetId="11" hidden="1">#REF!</definedName>
    <definedName name="XREF_COLUMN_4" localSheetId="8" hidden="1">#REF!</definedName>
    <definedName name="XREF_COLUMN_4" localSheetId="14" hidden="1">#REF!</definedName>
    <definedName name="XREF_COLUMN_4" localSheetId="20" hidden="1">#REF!</definedName>
    <definedName name="XREF_COLUMN_4" localSheetId="21" hidden="1">#REF!</definedName>
    <definedName name="XREF_COLUMN_4" localSheetId="22" hidden="1">#REF!</definedName>
    <definedName name="XREF_COLUMN_4" localSheetId="3" hidden="1">#REF!</definedName>
    <definedName name="XREF_COLUMN_4" localSheetId="12" hidden="1">#REF!</definedName>
    <definedName name="XREF_COLUMN_4" localSheetId="18" hidden="1">#REF!</definedName>
    <definedName name="XREF_COLUMN_4" localSheetId="9" hidden="1">#REF!</definedName>
    <definedName name="XREF_COLUMN_4" localSheetId="6" hidden="1">#REF!</definedName>
    <definedName name="XREF_COLUMN_4" localSheetId="23" hidden="1">#REF!</definedName>
    <definedName name="XREF_COLUMN_4" localSheetId="24" hidden="1">#REF!</definedName>
    <definedName name="XREF_COLUMN_4" hidden="1">#REF!</definedName>
    <definedName name="XRefActiveRow" localSheetId="4" hidden="1">#REF!</definedName>
    <definedName name="XRefActiveRow" localSheetId="7" hidden="1">#REF!</definedName>
    <definedName name="XRefActiveRow" localSheetId="10" hidden="1">#REF!</definedName>
    <definedName name="XRefActiveRow" localSheetId="19" hidden="1">#REF!</definedName>
    <definedName name="XRefActiveRow" localSheetId="5" hidden="1">#REF!</definedName>
    <definedName name="XRefActiveRow" localSheetId="11" hidden="1">#REF!</definedName>
    <definedName name="XRefActiveRow" localSheetId="8" hidden="1">#REF!</definedName>
    <definedName name="XRefActiveRow" localSheetId="20" hidden="1">#REF!</definedName>
    <definedName name="XRefActiveRow" localSheetId="21" hidden="1">#REF!</definedName>
    <definedName name="XRefActiveRow" localSheetId="22" hidden="1">#REF!</definedName>
    <definedName name="XRefActiveRow" localSheetId="3" hidden="1">#REF!</definedName>
    <definedName name="XRefActiveRow" localSheetId="18" hidden="1">#REF!</definedName>
    <definedName name="XRefActiveRow" localSheetId="9" hidden="1">#REF!</definedName>
    <definedName name="XRefActiveRow" localSheetId="6" hidden="1">#REF!</definedName>
    <definedName name="XRefActiveRow" localSheetId="23" hidden="1">#REF!</definedName>
    <definedName name="XRefActiveRow" localSheetId="24" hidden="1">#REF!</definedName>
    <definedName name="XRefActiveRow" hidden="1">#REF!</definedName>
    <definedName name="XRefColumnsCount" hidden="1">3</definedName>
    <definedName name="XRefCopy1" localSheetId="4" hidden="1">[30]BS!#REF!</definedName>
    <definedName name="XRefCopy1" localSheetId="7" hidden="1">[30]BS!#REF!</definedName>
    <definedName name="XRefCopy1" localSheetId="10" hidden="1">[30]BS!#REF!</definedName>
    <definedName name="XRefCopy1" localSheetId="19" hidden="1">[30]BS!#REF!</definedName>
    <definedName name="XRefCopy1" localSheetId="5" hidden="1">[30]BS!#REF!</definedName>
    <definedName name="XRefCopy1" localSheetId="11" hidden="1">[30]BS!#REF!</definedName>
    <definedName name="XRefCopy1" localSheetId="8" hidden="1">[30]BS!#REF!</definedName>
    <definedName name="XRefCopy1" localSheetId="20" hidden="1">[30]BS!#REF!</definedName>
    <definedName name="XRefCopy1" localSheetId="21" hidden="1">[30]BS!#REF!</definedName>
    <definedName name="XRefCopy1" localSheetId="22" hidden="1">[30]BS!#REF!</definedName>
    <definedName name="XRefCopy1" localSheetId="3" hidden="1">[30]BS!#REF!</definedName>
    <definedName name="XRefCopy1" localSheetId="18" hidden="1">[30]BS!#REF!</definedName>
    <definedName name="XRefCopy1" localSheetId="9" hidden="1">[30]BS!#REF!</definedName>
    <definedName name="XRefCopy1" localSheetId="6" hidden="1">[30]BS!#REF!</definedName>
    <definedName name="XRefCopy1" localSheetId="23" hidden="1">[30]BS!#REF!</definedName>
    <definedName name="XRefCopy1" localSheetId="24" hidden="1">[30]BS!#REF!</definedName>
    <definedName name="XRefCopy1" hidden="1">[30]BS!#REF!</definedName>
    <definedName name="XRefCopy10Row" localSheetId="4" hidden="1">#REF!</definedName>
    <definedName name="XRefCopy10Row" localSheetId="7" hidden="1">#REF!</definedName>
    <definedName name="XRefCopy10Row" localSheetId="10" hidden="1">#REF!</definedName>
    <definedName name="XRefCopy10Row" localSheetId="13" hidden="1">#REF!</definedName>
    <definedName name="XRefCopy10Row" localSheetId="19" hidden="1">#REF!</definedName>
    <definedName name="XRefCopy10Row" localSheetId="5" hidden="1">#REF!</definedName>
    <definedName name="XRefCopy10Row" localSheetId="11" hidden="1">#REF!</definedName>
    <definedName name="XRefCopy10Row" localSheetId="8" hidden="1">#REF!</definedName>
    <definedName name="XRefCopy10Row" localSheetId="14" hidden="1">#REF!</definedName>
    <definedName name="XRefCopy10Row" localSheetId="20" hidden="1">#REF!</definedName>
    <definedName name="XRefCopy10Row" localSheetId="21" hidden="1">#REF!</definedName>
    <definedName name="XRefCopy10Row" localSheetId="22" hidden="1">#REF!</definedName>
    <definedName name="XRefCopy10Row" localSheetId="3" hidden="1">#REF!</definedName>
    <definedName name="XRefCopy10Row" localSheetId="12" hidden="1">#REF!</definedName>
    <definedName name="XRefCopy10Row" localSheetId="18" hidden="1">#REF!</definedName>
    <definedName name="XRefCopy10Row" localSheetId="9" hidden="1">#REF!</definedName>
    <definedName name="XRefCopy10Row" localSheetId="6" hidden="1">#REF!</definedName>
    <definedName name="XRefCopy10Row" localSheetId="23" hidden="1">#REF!</definedName>
    <definedName name="XRefCopy10Row" localSheetId="24" hidden="1">#REF!</definedName>
    <definedName name="XRefCopy10Row" hidden="1">#REF!</definedName>
    <definedName name="XRefCopy11Row" localSheetId="4" hidden="1">#REF!</definedName>
    <definedName name="XRefCopy11Row" localSheetId="7" hidden="1">#REF!</definedName>
    <definedName name="XRefCopy11Row" localSheetId="10" hidden="1">#REF!</definedName>
    <definedName name="XRefCopy11Row" localSheetId="19" hidden="1">#REF!</definedName>
    <definedName name="XRefCopy11Row" localSheetId="5" hidden="1">#REF!</definedName>
    <definedName name="XRefCopy11Row" localSheetId="11" hidden="1">#REF!</definedName>
    <definedName name="XRefCopy11Row" localSheetId="8" hidden="1">#REF!</definedName>
    <definedName name="XRefCopy11Row" localSheetId="20" hidden="1">#REF!</definedName>
    <definedName name="XRefCopy11Row" localSheetId="21" hidden="1">#REF!</definedName>
    <definedName name="XRefCopy11Row" localSheetId="22" hidden="1">#REF!</definedName>
    <definedName name="XRefCopy11Row" localSheetId="3" hidden="1">#REF!</definedName>
    <definedName name="XRefCopy11Row" localSheetId="18" hidden="1">#REF!</definedName>
    <definedName name="XRefCopy11Row" localSheetId="9" hidden="1">#REF!</definedName>
    <definedName name="XRefCopy11Row" localSheetId="6" hidden="1">#REF!</definedName>
    <definedName name="XRefCopy11Row" localSheetId="23" hidden="1">#REF!</definedName>
    <definedName name="XRefCopy11Row" localSheetId="24" hidden="1">#REF!</definedName>
    <definedName name="XRefCopy11Row" hidden="1">#REF!</definedName>
    <definedName name="XRefCopy12Row" localSheetId="4" hidden="1">#REF!</definedName>
    <definedName name="XRefCopy12Row" localSheetId="7" hidden="1">#REF!</definedName>
    <definedName name="XRefCopy12Row" localSheetId="10" hidden="1">#REF!</definedName>
    <definedName name="XRefCopy12Row" localSheetId="19" hidden="1">#REF!</definedName>
    <definedName name="XRefCopy12Row" localSheetId="5" hidden="1">#REF!</definedName>
    <definedName name="XRefCopy12Row" localSheetId="11" hidden="1">#REF!</definedName>
    <definedName name="XRefCopy12Row" localSheetId="8" hidden="1">#REF!</definedName>
    <definedName name="XRefCopy12Row" localSheetId="20" hidden="1">#REF!</definedName>
    <definedName name="XRefCopy12Row" localSheetId="21" hidden="1">#REF!</definedName>
    <definedName name="XRefCopy12Row" localSheetId="22" hidden="1">#REF!</definedName>
    <definedName name="XRefCopy12Row" localSheetId="3" hidden="1">#REF!</definedName>
    <definedName name="XRefCopy12Row" localSheetId="18" hidden="1">#REF!</definedName>
    <definedName name="XRefCopy12Row" localSheetId="9" hidden="1">#REF!</definedName>
    <definedName name="XRefCopy12Row" localSheetId="6" hidden="1">#REF!</definedName>
    <definedName name="XRefCopy12Row" localSheetId="23" hidden="1">#REF!</definedName>
    <definedName name="XRefCopy12Row" localSheetId="24" hidden="1">#REF!</definedName>
    <definedName name="XRefCopy12Row" hidden="1">#REF!</definedName>
    <definedName name="XRefCopy13Row" localSheetId="4" hidden="1">#REF!</definedName>
    <definedName name="XRefCopy13Row" localSheetId="7" hidden="1">#REF!</definedName>
    <definedName name="XRefCopy13Row" localSheetId="10" hidden="1">#REF!</definedName>
    <definedName name="XRefCopy13Row" localSheetId="19" hidden="1">#REF!</definedName>
    <definedName name="XRefCopy13Row" localSheetId="5" hidden="1">#REF!</definedName>
    <definedName name="XRefCopy13Row" localSheetId="11" hidden="1">#REF!</definedName>
    <definedName name="XRefCopy13Row" localSheetId="8" hidden="1">#REF!</definedName>
    <definedName name="XRefCopy13Row" localSheetId="20" hidden="1">#REF!</definedName>
    <definedName name="XRefCopy13Row" localSheetId="21" hidden="1">#REF!</definedName>
    <definedName name="XRefCopy13Row" localSheetId="22" hidden="1">#REF!</definedName>
    <definedName name="XRefCopy13Row" localSheetId="3" hidden="1">#REF!</definedName>
    <definedName name="XRefCopy13Row" localSheetId="18" hidden="1">#REF!</definedName>
    <definedName name="XRefCopy13Row" localSheetId="9" hidden="1">#REF!</definedName>
    <definedName name="XRefCopy13Row" localSheetId="6" hidden="1">#REF!</definedName>
    <definedName name="XRefCopy13Row" localSheetId="23" hidden="1">#REF!</definedName>
    <definedName name="XRefCopy13Row" localSheetId="24" hidden="1">#REF!</definedName>
    <definedName name="XRefCopy13Row" hidden="1">#REF!</definedName>
    <definedName name="XRefCopy14Row" localSheetId="4" hidden="1">#REF!</definedName>
    <definedName name="XRefCopy14Row" localSheetId="7" hidden="1">#REF!</definedName>
    <definedName name="XRefCopy14Row" localSheetId="10" hidden="1">#REF!</definedName>
    <definedName name="XRefCopy14Row" localSheetId="19" hidden="1">#REF!</definedName>
    <definedName name="XRefCopy14Row" localSheetId="5" hidden="1">#REF!</definedName>
    <definedName name="XRefCopy14Row" localSheetId="11" hidden="1">#REF!</definedName>
    <definedName name="XRefCopy14Row" localSheetId="8" hidden="1">#REF!</definedName>
    <definedName name="XRefCopy14Row" localSheetId="20" hidden="1">#REF!</definedName>
    <definedName name="XRefCopy14Row" localSheetId="21" hidden="1">#REF!</definedName>
    <definedName name="XRefCopy14Row" localSheetId="22" hidden="1">#REF!</definedName>
    <definedName name="XRefCopy14Row" localSheetId="3" hidden="1">#REF!</definedName>
    <definedName name="XRefCopy14Row" localSheetId="18" hidden="1">#REF!</definedName>
    <definedName name="XRefCopy14Row" localSheetId="9" hidden="1">#REF!</definedName>
    <definedName name="XRefCopy14Row" localSheetId="6" hidden="1">#REF!</definedName>
    <definedName name="XRefCopy14Row" localSheetId="23" hidden="1">#REF!</definedName>
    <definedName name="XRefCopy14Row" localSheetId="24" hidden="1">#REF!</definedName>
    <definedName name="XRefCopy14Row" hidden="1">#REF!</definedName>
    <definedName name="XRefCopy16" localSheetId="4" hidden="1">[31]BS!#REF!</definedName>
    <definedName name="XRefCopy16" localSheetId="7" hidden="1">[31]BS!#REF!</definedName>
    <definedName name="XRefCopy16" localSheetId="10" hidden="1">[31]BS!#REF!</definedName>
    <definedName name="XRefCopy16" localSheetId="19" hidden="1">[31]BS!#REF!</definedName>
    <definedName name="XRefCopy16" localSheetId="5" hidden="1">[31]BS!#REF!</definedName>
    <definedName name="XRefCopy16" localSheetId="11" hidden="1">[31]BS!#REF!</definedName>
    <definedName name="XRefCopy16" localSheetId="8" hidden="1">[31]BS!#REF!</definedName>
    <definedName name="XRefCopy16" localSheetId="20" hidden="1">[31]BS!#REF!</definedName>
    <definedName name="XRefCopy16" localSheetId="21" hidden="1">[31]BS!#REF!</definedName>
    <definedName name="XRefCopy16" localSheetId="22" hidden="1">[31]BS!#REF!</definedName>
    <definedName name="XRefCopy16" localSheetId="3" hidden="1">[31]BS!#REF!</definedName>
    <definedName name="XRefCopy16" localSheetId="18" hidden="1">[31]BS!#REF!</definedName>
    <definedName name="XRefCopy16" localSheetId="9" hidden="1">[31]BS!#REF!</definedName>
    <definedName name="XRefCopy16" localSheetId="6" hidden="1">[31]BS!#REF!</definedName>
    <definedName name="XRefCopy16" localSheetId="23" hidden="1">[31]BS!#REF!</definedName>
    <definedName name="XRefCopy16" localSheetId="24" hidden="1">[31]BS!#REF!</definedName>
    <definedName name="XRefCopy16" hidden="1">[31]BS!#REF!</definedName>
    <definedName name="XRefCopy16Row" localSheetId="4" hidden="1">#REF!</definedName>
    <definedName name="XRefCopy16Row" localSheetId="7" hidden="1">#REF!</definedName>
    <definedName name="XRefCopy16Row" localSheetId="10" hidden="1">#REF!</definedName>
    <definedName name="XRefCopy16Row" localSheetId="13" hidden="1">#REF!</definedName>
    <definedName name="XRefCopy16Row" localSheetId="19" hidden="1">#REF!</definedName>
    <definedName name="XRefCopy16Row" localSheetId="5" hidden="1">#REF!</definedName>
    <definedName name="XRefCopy16Row" localSheetId="11" hidden="1">#REF!</definedName>
    <definedName name="XRefCopy16Row" localSheetId="8" hidden="1">#REF!</definedName>
    <definedName name="XRefCopy16Row" localSheetId="14" hidden="1">#REF!</definedName>
    <definedName name="XRefCopy16Row" localSheetId="20" hidden="1">#REF!</definedName>
    <definedName name="XRefCopy16Row" localSheetId="21" hidden="1">#REF!</definedName>
    <definedName name="XRefCopy16Row" localSheetId="22" hidden="1">#REF!</definedName>
    <definedName name="XRefCopy16Row" localSheetId="3" hidden="1">#REF!</definedName>
    <definedName name="XRefCopy16Row" localSheetId="12" hidden="1">#REF!</definedName>
    <definedName name="XRefCopy16Row" localSheetId="18" hidden="1">#REF!</definedName>
    <definedName name="XRefCopy16Row" localSheetId="9" hidden="1">#REF!</definedName>
    <definedName name="XRefCopy16Row" localSheetId="6" hidden="1">#REF!</definedName>
    <definedName name="XRefCopy16Row" localSheetId="23" hidden="1">#REF!</definedName>
    <definedName name="XRefCopy16Row" localSheetId="24" hidden="1">#REF!</definedName>
    <definedName name="XRefCopy16Row" hidden="1">#REF!</definedName>
    <definedName name="XRefCopy17Row" localSheetId="4" hidden="1">#REF!</definedName>
    <definedName name="XRefCopy17Row" localSheetId="7" hidden="1">#REF!</definedName>
    <definedName name="XRefCopy17Row" localSheetId="10" hidden="1">#REF!</definedName>
    <definedName name="XRefCopy17Row" localSheetId="19" hidden="1">#REF!</definedName>
    <definedName name="XRefCopy17Row" localSheetId="5" hidden="1">#REF!</definedName>
    <definedName name="XRefCopy17Row" localSheetId="11" hidden="1">#REF!</definedName>
    <definedName name="XRefCopy17Row" localSheetId="8" hidden="1">#REF!</definedName>
    <definedName name="XRefCopy17Row" localSheetId="20" hidden="1">#REF!</definedName>
    <definedName name="XRefCopy17Row" localSheetId="21" hidden="1">#REF!</definedName>
    <definedName name="XRefCopy17Row" localSheetId="22" hidden="1">#REF!</definedName>
    <definedName name="XRefCopy17Row" localSheetId="3" hidden="1">#REF!</definedName>
    <definedName name="XRefCopy17Row" localSheetId="18" hidden="1">#REF!</definedName>
    <definedName name="XRefCopy17Row" localSheetId="9" hidden="1">#REF!</definedName>
    <definedName name="XRefCopy17Row" localSheetId="6" hidden="1">#REF!</definedName>
    <definedName name="XRefCopy17Row" localSheetId="23" hidden="1">#REF!</definedName>
    <definedName name="XRefCopy17Row" localSheetId="24" hidden="1">#REF!</definedName>
    <definedName name="XRefCopy17Row" hidden="1">#REF!</definedName>
    <definedName name="XRefCopy18Row" localSheetId="4" hidden="1">#REF!</definedName>
    <definedName name="XRefCopy18Row" localSheetId="7" hidden="1">#REF!</definedName>
    <definedName name="XRefCopy18Row" localSheetId="10" hidden="1">#REF!</definedName>
    <definedName name="XRefCopy18Row" localSheetId="19" hidden="1">#REF!</definedName>
    <definedName name="XRefCopy18Row" localSheetId="5" hidden="1">#REF!</definedName>
    <definedName name="XRefCopy18Row" localSheetId="11" hidden="1">#REF!</definedName>
    <definedName name="XRefCopy18Row" localSheetId="8" hidden="1">#REF!</definedName>
    <definedName name="XRefCopy18Row" localSheetId="20" hidden="1">#REF!</definedName>
    <definedName name="XRefCopy18Row" localSheetId="21" hidden="1">#REF!</definedName>
    <definedName name="XRefCopy18Row" localSheetId="22" hidden="1">#REF!</definedName>
    <definedName name="XRefCopy18Row" localSheetId="3" hidden="1">#REF!</definedName>
    <definedName name="XRefCopy18Row" localSheetId="18" hidden="1">#REF!</definedName>
    <definedName name="XRefCopy18Row" localSheetId="9" hidden="1">#REF!</definedName>
    <definedName name="XRefCopy18Row" localSheetId="6" hidden="1">#REF!</definedName>
    <definedName name="XRefCopy18Row" localSheetId="23" hidden="1">#REF!</definedName>
    <definedName name="XRefCopy18Row" localSheetId="24" hidden="1">#REF!</definedName>
    <definedName name="XRefCopy18Row" hidden="1">#REF!</definedName>
    <definedName name="XRefCopy19Row" localSheetId="4" hidden="1">#REF!</definedName>
    <definedName name="XRefCopy19Row" localSheetId="7" hidden="1">#REF!</definedName>
    <definedName name="XRefCopy19Row" localSheetId="10" hidden="1">#REF!</definedName>
    <definedName name="XRefCopy19Row" localSheetId="19" hidden="1">#REF!</definedName>
    <definedName name="XRefCopy19Row" localSheetId="5" hidden="1">#REF!</definedName>
    <definedName name="XRefCopy19Row" localSheetId="11" hidden="1">#REF!</definedName>
    <definedName name="XRefCopy19Row" localSheetId="8" hidden="1">#REF!</definedName>
    <definedName name="XRefCopy19Row" localSheetId="20" hidden="1">#REF!</definedName>
    <definedName name="XRefCopy19Row" localSheetId="21" hidden="1">#REF!</definedName>
    <definedName name="XRefCopy19Row" localSheetId="22" hidden="1">#REF!</definedName>
    <definedName name="XRefCopy19Row" localSheetId="3" hidden="1">#REF!</definedName>
    <definedName name="XRefCopy19Row" localSheetId="18" hidden="1">#REF!</definedName>
    <definedName name="XRefCopy19Row" localSheetId="9" hidden="1">#REF!</definedName>
    <definedName name="XRefCopy19Row" localSheetId="6" hidden="1">#REF!</definedName>
    <definedName name="XRefCopy19Row" localSheetId="23" hidden="1">#REF!</definedName>
    <definedName name="XRefCopy19Row" localSheetId="24" hidden="1">#REF!</definedName>
    <definedName name="XRefCopy19Row" hidden="1">#REF!</definedName>
    <definedName name="XRefCopy1Row" localSheetId="4" hidden="1">#REF!</definedName>
    <definedName name="XRefCopy1Row" localSheetId="7" hidden="1">#REF!</definedName>
    <definedName name="XRefCopy1Row" localSheetId="10" hidden="1">#REF!</definedName>
    <definedName name="XRefCopy1Row" localSheetId="19" hidden="1">#REF!</definedName>
    <definedName name="XRefCopy1Row" localSheetId="5" hidden="1">#REF!</definedName>
    <definedName name="XRefCopy1Row" localSheetId="11" hidden="1">#REF!</definedName>
    <definedName name="XRefCopy1Row" localSheetId="8" hidden="1">#REF!</definedName>
    <definedName name="XRefCopy1Row" localSheetId="20" hidden="1">#REF!</definedName>
    <definedName name="XRefCopy1Row" localSheetId="21" hidden="1">#REF!</definedName>
    <definedName name="XRefCopy1Row" localSheetId="22" hidden="1">#REF!</definedName>
    <definedName name="XRefCopy1Row" localSheetId="3" hidden="1">#REF!</definedName>
    <definedName name="XRefCopy1Row" localSheetId="18" hidden="1">#REF!</definedName>
    <definedName name="XRefCopy1Row" localSheetId="9" hidden="1">#REF!</definedName>
    <definedName name="XRefCopy1Row" localSheetId="6" hidden="1">#REF!</definedName>
    <definedName name="XRefCopy1Row" localSheetId="23" hidden="1">#REF!</definedName>
    <definedName name="XRefCopy1Row" localSheetId="24" hidden="1">#REF!</definedName>
    <definedName name="XRefCopy1Row" hidden="1">#REF!</definedName>
    <definedName name="XRefCopy2" localSheetId="4" hidden="1">[31]BS!#REF!</definedName>
    <definedName name="XRefCopy2" localSheetId="7" hidden="1">[31]BS!#REF!</definedName>
    <definedName name="XRefCopy2" localSheetId="10" hidden="1">[31]BS!#REF!</definedName>
    <definedName name="XRefCopy2" localSheetId="19" hidden="1">[31]BS!#REF!</definedName>
    <definedName name="XRefCopy2" localSheetId="5" hidden="1">[31]BS!#REF!</definedName>
    <definedName name="XRefCopy2" localSheetId="11" hidden="1">[31]BS!#REF!</definedName>
    <definedName name="XRefCopy2" localSheetId="8" hidden="1">[31]BS!#REF!</definedName>
    <definedName name="XRefCopy2" localSheetId="20" hidden="1">[31]BS!#REF!</definedName>
    <definedName name="XRefCopy2" localSheetId="21" hidden="1">[31]BS!#REF!</definedName>
    <definedName name="XRefCopy2" localSheetId="22" hidden="1">[31]BS!#REF!</definedName>
    <definedName name="XRefCopy2" localSheetId="3" hidden="1">[31]BS!#REF!</definedName>
    <definedName name="XRefCopy2" localSheetId="18" hidden="1">[31]BS!#REF!</definedName>
    <definedName name="XRefCopy2" localSheetId="9" hidden="1">[31]BS!#REF!</definedName>
    <definedName name="XRefCopy2" localSheetId="6" hidden="1">[31]BS!#REF!</definedName>
    <definedName name="XRefCopy2" localSheetId="23" hidden="1">[31]BS!#REF!</definedName>
    <definedName name="XRefCopy2" localSheetId="24" hidden="1">[31]BS!#REF!</definedName>
    <definedName name="XRefCopy2" hidden="1">[31]BS!#REF!</definedName>
    <definedName name="XRefCopy20Row" localSheetId="4" hidden="1">#REF!</definedName>
    <definedName name="XRefCopy20Row" localSheetId="7" hidden="1">#REF!</definedName>
    <definedName name="XRefCopy20Row" localSheetId="10" hidden="1">#REF!</definedName>
    <definedName name="XRefCopy20Row" localSheetId="13" hidden="1">#REF!</definedName>
    <definedName name="XRefCopy20Row" localSheetId="19" hidden="1">#REF!</definedName>
    <definedName name="XRefCopy20Row" localSheetId="5" hidden="1">#REF!</definedName>
    <definedName name="XRefCopy20Row" localSheetId="11" hidden="1">#REF!</definedName>
    <definedName name="XRefCopy20Row" localSheetId="8" hidden="1">#REF!</definedName>
    <definedName name="XRefCopy20Row" localSheetId="14" hidden="1">#REF!</definedName>
    <definedName name="XRefCopy20Row" localSheetId="20" hidden="1">#REF!</definedName>
    <definedName name="XRefCopy20Row" localSheetId="21" hidden="1">#REF!</definedName>
    <definedName name="XRefCopy20Row" localSheetId="22" hidden="1">#REF!</definedName>
    <definedName name="XRefCopy20Row" localSheetId="3" hidden="1">#REF!</definedName>
    <definedName name="XRefCopy20Row" localSheetId="12" hidden="1">#REF!</definedName>
    <definedName name="XRefCopy20Row" localSheetId="18" hidden="1">#REF!</definedName>
    <definedName name="XRefCopy20Row" localSheetId="9" hidden="1">#REF!</definedName>
    <definedName name="XRefCopy20Row" localSheetId="6" hidden="1">#REF!</definedName>
    <definedName name="XRefCopy20Row" localSheetId="23" hidden="1">#REF!</definedName>
    <definedName name="XRefCopy20Row" localSheetId="24" hidden="1">#REF!</definedName>
    <definedName name="XRefCopy20Row" hidden="1">#REF!</definedName>
    <definedName name="XRefCopy21Row" localSheetId="4" hidden="1">#REF!</definedName>
    <definedName name="XRefCopy21Row" localSheetId="7" hidden="1">#REF!</definedName>
    <definedName name="XRefCopy21Row" localSheetId="10" hidden="1">#REF!</definedName>
    <definedName name="XRefCopy21Row" localSheetId="19" hidden="1">#REF!</definedName>
    <definedName name="XRefCopy21Row" localSheetId="5" hidden="1">#REF!</definedName>
    <definedName name="XRefCopy21Row" localSheetId="11" hidden="1">#REF!</definedName>
    <definedName name="XRefCopy21Row" localSheetId="8" hidden="1">#REF!</definedName>
    <definedName name="XRefCopy21Row" localSheetId="20" hidden="1">#REF!</definedName>
    <definedName name="XRefCopy21Row" localSheetId="21" hidden="1">#REF!</definedName>
    <definedName name="XRefCopy21Row" localSheetId="22" hidden="1">#REF!</definedName>
    <definedName name="XRefCopy21Row" localSheetId="3" hidden="1">#REF!</definedName>
    <definedName name="XRefCopy21Row" localSheetId="18" hidden="1">#REF!</definedName>
    <definedName name="XRefCopy21Row" localSheetId="9" hidden="1">#REF!</definedName>
    <definedName name="XRefCopy21Row" localSheetId="6" hidden="1">#REF!</definedName>
    <definedName name="XRefCopy21Row" localSheetId="23" hidden="1">#REF!</definedName>
    <definedName name="XRefCopy21Row" localSheetId="24" hidden="1">#REF!</definedName>
    <definedName name="XRefCopy21Row" hidden="1">#REF!</definedName>
    <definedName name="XRefCopy22Row" localSheetId="4" hidden="1">#REF!</definedName>
    <definedName name="XRefCopy22Row" localSheetId="7" hidden="1">#REF!</definedName>
    <definedName name="XRefCopy22Row" localSheetId="10" hidden="1">#REF!</definedName>
    <definedName name="XRefCopy22Row" localSheetId="19" hidden="1">#REF!</definedName>
    <definedName name="XRefCopy22Row" localSheetId="5" hidden="1">#REF!</definedName>
    <definedName name="XRefCopy22Row" localSheetId="11" hidden="1">#REF!</definedName>
    <definedName name="XRefCopy22Row" localSheetId="8" hidden="1">#REF!</definedName>
    <definedName name="XRefCopy22Row" localSheetId="20" hidden="1">#REF!</definedName>
    <definedName name="XRefCopy22Row" localSheetId="21" hidden="1">#REF!</definedName>
    <definedName name="XRefCopy22Row" localSheetId="22" hidden="1">#REF!</definedName>
    <definedName name="XRefCopy22Row" localSheetId="3" hidden="1">#REF!</definedName>
    <definedName name="XRefCopy22Row" localSheetId="18" hidden="1">#REF!</definedName>
    <definedName name="XRefCopy22Row" localSheetId="9" hidden="1">#REF!</definedName>
    <definedName name="XRefCopy22Row" localSheetId="6" hidden="1">#REF!</definedName>
    <definedName name="XRefCopy22Row" localSheetId="23" hidden="1">#REF!</definedName>
    <definedName name="XRefCopy22Row" localSheetId="24" hidden="1">#REF!</definedName>
    <definedName name="XRefCopy22Row" hidden="1">#REF!</definedName>
    <definedName name="XRefCopy23Row" localSheetId="4" hidden="1">#REF!</definedName>
    <definedName name="XRefCopy23Row" localSheetId="7" hidden="1">#REF!</definedName>
    <definedName name="XRefCopy23Row" localSheetId="10" hidden="1">#REF!</definedName>
    <definedName name="XRefCopy23Row" localSheetId="19" hidden="1">#REF!</definedName>
    <definedName name="XRefCopy23Row" localSheetId="5" hidden="1">#REF!</definedName>
    <definedName name="XRefCopy23Row" localSheetId="11" hidden="1">#REF!</definedName>
    <definedName name="XRefCopy23Row" localSheetId="8" hidden="1">#REF!</definedName>
    <definedName name="XRefCopy23Row" localSheetId="20" hidden="1">#REF!</definedName>
    <definedName name="XRefCopy23Row" localSheetId="21" hidden="1">#REF!</definedName>
    <definedName name="XRefCopy23Row" localSheetId="22" hidden="1">#REF!</definedName>
    <definedName name="XRefCopy23Row" localSheetId="3" hidden="1">#REF!</definedName>
    <definedName name="XRefCopy23Row" localSheetId="18" hidden="1">#REF!</definedName>
    <definedName name="XRefCopy23Row" localSheetId="9" hidden="1">#REF!</definedName>
    <definedName name="XRefCopy23Row" localSheetId="6" hidden="1">#REF!</definedName>
    <definedName name="XRefCopy23Row" localSheetId="23" hidden="1">#REF!</definedName>
    <definedName name="XRefCopy23Row" localSheetId="24" hidden="1">#REF!</definedName>
    <definedName name="XRefCopy23Row" hidden="1">#REF!</definedName>
    <definedName name="XRefCopy24Row" localSheetId="4" hidden="1">#REF!</definedName>
    <definedName name="XRefCopy24Row" localSheetId="7" hidden="1">#REF!</definedName>
    <definedName name="XRefCopy24Row" localSheetId="10" hidden="1">#REF!</definedName>
    <definedName name="XRefCopy24Row" localSheetId="19" hidden="1">#REF!</definedName>
    <definedName name="XRefCopy24Row" localSheetId="5" hidden="1">#REF!</definedName>
    <definedName name="XRefCopy24Row" localSheetId="11" hidden="1">#REF!</definedName>
    <definedName name="XRefCopy24Row" localSheetId="8" hidden="1">#REF!</definedName>
    <definedName name="XRefCopy24Row" localSheetId="20" hidden="1">#REF!</definedName>
    <definedName name="XRefCopy24Row" localSheetId="21" hidden="1">#REF!</definedName>
    <definedName name="XRefCopy24Row" localSheetId="22" hidden="1">#REF!</definedName>
    <definedName name="XRefCopy24Row" localSheetId="3" hidden="1">#REF!</definedName>
    <definedName name="XRefCopy24Row" localSheetId="18" hidden="1">#REF!</definedName>
    <definedName name="XRefCopy24Row" localSheetId="9" hidden="1">#REF!</definedName>
    <definedName name="XRefCopy24Row" localSheetId="6" hidden="1">#REF!</definedName>
    <definedName name="XRefCopy24Row" localSheetId="23" hidden="1">#REF!</definedName>
    <definedName name="XRefCopy24Row" localSheetId="24" hidden="1">#REF!</definedName>
    <definedName name="XRefCopy24Row" hidden="1">#REF!</definedName>
    <definedName name="XRefCopy2Row" localSheetId="4" hidden="1">#REF!</definedName>
    <definedName name="XRefCopy2Row" localSheetId="7" hidden="1">#REF!</definedName>
    <definedName name="XRefCopy2Row" localSheetId="10" hidden="1">#REF!</definedName>
    <definedName name="XRefCopy2Row" localSheetId="19" hidden="1">#REF!</definedName>
    <definedName name="XRefCopy2Row" localSheetId="5" hidden="1">#REF!</definedName>
    <definedName name="XRefCopy2Row" localSheetId="11" hidden="1">#REF!</definedName>
    <definedName name="XRefCopy2Row" localSheetId="8" hidden="1">#REF!</definedName>
    <definedName name="XRefCopy2Row" localSheetId="20" hidden="1">#REF!</definedName>
    <definedName name="XRefCopy2Row" localSheetId="21" hidden="1">#REF!</definedName>
    <definedName name="XRefCopy2Row" localSheetId="22" hidden="1">#REF!</definedName>
    <definedName name="XRefCopy2Row" localSheetId="3" hidden="1">#REF!</definedName>
    <definedName name="XRefCopy2Row" localSheetId="18" hidden="1">#REF!</definedName>
    <definedName name="XRefCopy2Row" localSheetId="9" hidden="1">#REF!</definedName>
    <definedName name="XRefCopy2Row" localSheetId="6" hidden="1">#REF!</definedName>
    <definedName name="XRefCopy2Row" localSheetId="23" hidden="1">#REF!</definedName>
    <definedName name="XRefCopy2Row" localSheetId="24" hidden="1">#REF!</definedName>
    <definedName name="XRefCopy2Row" hidden="1">#REF!</definedName>
    <definedName name="XRefCopy3" localSheetId="4" hidden="1">[31]BS!#REF!</definedName>
    <definedName name="XRefCopy3" localSheetId="7" hidden="1">[31]BS!#REF!</definedName>
    <definedName name="XRefCopy3" localSheetId="10" hidden="1">[31]BS!#REF!</definedName>
    <definedName name="XRefCopy3" localSheetId="19" hidden="1">[31]BS!#REF!</definedName>
    <definedName name="XRefCopy3" localSheetId="5" hidden="1">[31]BS!#REF!</definedName>
    <definedName name="XRefCopy3" localSheetId="11" hidden="1">[31]BS!#REF!</definedName>
    <definedName name="XRefCopy3" localSheetId="8" hidden="1">[31]BS!#REF!</definedName>
    <definedName name="XRefCopy3" localSheetId="20" hidden="1">[31]BS!#REF!</definedName>
    <definedName name="XRefCopy3" localSheetId="21" hidden="1">[31]BS!#REF!</definedName>
    <definedName name="XRefCopy3" localSheetId="22" hidden="1">[31]BS!#REF!</definedName>
    <definedName name="XRefCopy3" localSheetId="3" hidden="1">[31]BS!#REF!</definedName>
    <definedName name="XRefCopy3" localSheetId="18" hidden="1">[31]BS!#REF!</definedName>
    <definedName name="XRefCopy3" localSheetId="9" hidden="1">[31]BS!#REF!</definedName>
    <definedName name="XRefCopy3" localSheetId="6" hidden="1">[31]BS!#REF!</definedName>
    <definedName name="XRefCopy3" localSheetId="23" hidden="1">[31]BS!#REF!</definedName>
    <definedName name="XRefCopy3" localSheetId="24" hidden="1">[31]BS!#REF!</definedName>
    <definedName name="XRefCopy3" hidden="1">[31]BS!#REF!</definedName>
    <definedName name="XRefCopy3Row" localSheetId="4" hidden="1">#REF!</definedName>
    <definedName name="XRefCopy3Row" localSheetId="7" hidden="1">#REF!</definedName>
    <definedName name="XRefCopy3Row" localSheetId="10" hidden="1">#REF!</definedName>
    <definedName name="XRefCopy3Row" localSheetId="13" hidden="1">#REF!</definedName>
    <definedName name="XRefCopy3Row" localSheetId="19" hidden="1">#REF!</definedName>
    <definedName name="XRefCopy3Row" localSheetId="5" hidden="1">#REF!</definedName>
    <definedName name="XRefCopy3Row" localSheetId="11" hidden="1">#REF!</definedName>
    <definedName name="XRefCopy3Row" localSheetId="8" hidden="1">#REF!</definedName>
    <definedName name="XRefCopy3Row" localSheetId="14" hidden="1">#REF!</definedName>
    <definedName name="XRefCopy3Row" localSheetId="20" hidden="1">#REF!</definedName>
    <definedName name="XRefCopy3Row" localSheetId="21" hidden="1">#REF!</definedName>
    <definedName name="XRefCopy3Row" localSheetId="22" hidden="1">#REF!</definedName>
    <definedName name="XRefCopy3Row" localSheetId="3" hidden="1">#REF!</definedName>
    <definedName name="XRefCopy3Row" localSheetId="12" hidden="1">#REF!</definedName>
    <definedName name="XRefCopy3Row" localSheetId="18" hidden="1">#REF!</definedName>
    <definedName name="XRefCopy3Row" localSheetId="9" hidden="1">#REF!</definedName>
    <definedName name="XRefCopy3Row" localSheetId="6" hidden="1">#REF!</definedName>
    <definedName name="XRefCopy3Row" localSheetId="23" hidden="1">#REF!</definedName>
    <definedName name="XRefCopy3Row" localSheetId="24" hidden="1">#REF!</definedName>
    <definedName name="XRefCopy3Row" hidden="1">#REF!</definedName>
    <definedName name="XRefCopy5" localSheetId="4" hidden="1">#REF!</definedName>
    <definedName name="XRefCopy5" localSheetId="7" hidden="1">#REF!</definedName>
    <definedName name="XRefCopy5" localSheetId="10" hidden="1">#REF!</definedName>
    <definedName name="XRefCopy5" localSheetId="19" hidden="1">#REF!</definedName>
    <definedName name="XRefCopy5" localSheetId="5" hidden="1">#REF!</definedName>
    <definedName name="XRefCopy5" localSheetId="11" hidden="1">#REF!</definedName>
    <definedName name="XRefCopy5" localSheetId="8" hidden="1">#REF!</definedName>
    <definedName name="XRefCopy5" localSheetId="20" hidden="1">#REF!</definedName>
    <definedName name="XRefCopy5" localSheetId="21" hidden="1">#REF!</definedName>
    <definedName name="XRefCopy5" localSheetId="22" hidden="1">#REF!</definedName>
    <definedName name="XRefCopy5" localSheetId="3" hidden="1">#REF!</definedName>
    <definedName name="XRefCopy5" localSheetId="18" hidden="1">#REF!</definedName>
    <definedName name="XRefCopy5" localSheetId="9" hidden="1">#REF!</definedName>
    <definedName name="XRefCopy5" localSheetId="6" hidden="1">#REF!</definedName>
    <definedName name="XRefCopy5" localSheetId="23" hidden="1">#REF!</definedName>
    <definedName name="XRefCopy5" localSheetId="24" hidden="1">#REF!</definedName>
    <definedName name="XRefCopy5" hidden="1">#REF!</definedName>
    <definedName name="XRefCopy5Row" localSheetId="4" hidden="1">#REF!</definedName>
    <definedName name="XRefCopy5Row" localSheetId="7" hidden="1">#REF!</definedName>
    <definedName name="XRefCopy5Row" localSheetId="10" hidden="1">#REF!</definedName>
    <definedName name="XRefCopy5Row" localSheetId="19" hidden="1">#REF!</definedName>
    <definedName name="XRefCopy5Row" localSheetId="5" hidden="1">#REF!</definedName>
    <definedName name="XRefCopy5Row" localSheetId="11" hidden="1">#REF!</definedName>
    <definedName name="XRefCopy5Row" localSheetId="8" hidden="1">#REF!</definedName>
    <definedName name="XRefCopy5Row" localSheetId="20" hidden="1">#REF!</definedName>
    <definedName name="XRefCopy5Row" localSheetId="21" hidden="1">#REF!</definedName>
    <definedName name="XRefCopy5Row" localSheetId="22" hidden="1">#REF!</definedName>
    <definedName name="XRefCopy5Row" localSheetId="3" hidden="1">#REF!</definedName>
    <definedName name="XRefCopy5Row" localSheetId="18" hidden="1">#REF!</definedName>
    <definedName name="XRefCopy5Row" localSheetId="9" hidden="1">#REF!</definedName>
    <definedName name="XRefCopy5Row" localSheetId="6" hidden="1">#REF!</definedName>
    <definedName name="XRefCopy5Row" localSheetId="23" hidden="1">#REF!</definedName>
    <definedName name="XRefCopy5Row" localSheetId="24" hidden="1">#REF!</definedName>
    <definedName name="XRefCopy5Row" hidden="1">#REF!</definedName>
    <definedName name="XRefCopy6" localSheetId="4" hidden="1">[30]BS!#REF!</definedName>
    <definedName name="XRefCopy6" localSheetId="7" hidden="1">[30]BS!#REF!</definedName>
    <definedName name="XRefCopy6" localSheetId="10" hidden="1">[30]BS!#REF!</definedName>
    <definedName name="XRefCopy6" localSheetId="19" hidden="1">[30]BS!#REF!</definedName>
    <definedName name="XRefCopy6" localSheetId="5" hidden="1">[30]BS!#REF!</definedName>
    <definedName name="XRefCopy6" localSheetId="11" hidden="1">[30]BS!#REF!</definedName>
    <definedName name="XRefCopy6" localSheetId="8" hidden="1">[30]BS!#REF!</definedName>
    <definedName name="XRefCopy6" localSheetId="20" hidden="1">[30]BS!#REF!</definedName>
    <definedName name="XRefCopy6" localSheetId="21" hidden="1">[30]BS!#REF!</definedName>
    <definedName name="XRefCopy6" localSheetId="22" hidden="1">[30]BS!#REF!</definedName>
    <definedName name="XRefCopy6" localSheetId="3" hidden="1">[30]BS!#REF!</definedName>
    <definedName name="XRefCopy6" localSheetId="18" hidden="1">[30]BS!#REF!</definedName>
    <definedName name="XRefCopy6" localSheetId="9" hidden="1">[30]BS!#REF!</definedName>
    <definedName name="XRefCopy6" localSheetId="6" hidden="1">[30]BS!#REF!</definedName>
    <definedName name="XRefCopy6" localSheetId="23" hidden="1">[30]BS!#REF!</definedName>
    <definedName name="XRefCopy6" localSheetId="24" hidden="1">[30]BS!#REF!</definedName>
    <definedName name="XRefCopy6" hidden="1">[30]BS!#REF!</definedName>
    <definedName name="XRefCopy7Row" localSheetId="4" hidden="1">#REF!</definedName>
    <definedName name="XRefCopy7Row" localSheetId="7" hidden="1">#REF!</definedName>
    <definedName name="XRefCopy7Row" localSheetId="10" hidden="1">#REF!</definedName>
    <definedName name="XRefCopy7Row" localSheetId="13" hidden="1">#REF!</definedName>
    <definedName name="XRefCopy7Row" localSheetId="19" hidden="1">#REF!</definedName>
    <definedName name="XRefCopy7Row" localSheetId="5" hidden="1">#REF!</definedName>
    <definedName name="XRefCopy7Row" localSheetId="11" hidden="1">#REF!</definedName>
    <definedName name="XRefCopy7Row" localSheetId="8" hidden="1">#REF!</definedName>
    <definedName name="XRefCopy7Row" localSheetId="14" hidden="1">#REF!</definedName>
    <definedName name="XRefCopy7Row" localSheetId="20" hidden="1">#REF!</definedName>
    <definedName name="XRefCopy7Row" localSheetId="21" hidden="1">#REF!</definedName>
    <definedName name="XRefCopy7Row" localSheetId="22" hidden="1">#REF!</definedName>
    <definedName name="XRefCopy7Row" localSheetId="3" hidden="1">#REF!</definedName>
    <definedName name="XRefCopy7Row" localSheetId="12" hidden="1">#REF!</definedName>
    <definedName name="XRefCopy7Row" localSheetId="18" hidden="1">#REF!</definedName>
    <definedName name="XRefCopy7Row" localSheetId="9" hidden="1">#REF!</definedName>
    <definedName name="XRefCopy7Row" localSheetId="6" hidden="1">#REF!</definedName>
    <definedName name="XRefCopy7Row" localSheetId="23" hidden="1">#REF!</definedName>
    <definedName name="XRefCopy7Row" localSheetId="24" hidden="1">#REF!</definedName>
    <definedName name="XRefCopy7Row" hidden="1">#REF!</definedName>
    <definedName name="XRefCopy8Row" localSheetId="4" hidden="1">#REF!</definedName>
    <definedName name="XRefCopy8Row" localSheetId="7" hidden="1">#REF!</definedName>
    <definedName name="XRefCopy8Row" localSheetId="10" hidden="1">#REF!</definedName>
    <definedName name="XRefCopy8Row" localSheetId="19" hidden="1">#REF!</definedName>
    <definedName name="XRefCopy8Row" localSheetId="5" hidden="1">#REF!</definedName>
    <definedName name="XRefCopy8Row" localSheetId="11" hidden="1">#REF!</definedName>
    <definedName name="XRefCopy8Row" localSheetId="8" hidden="1">#REF!</definedName>
    <definedName name="XRefCopy8Row" localSheetId="20" hidden="1">#REF!</definedName>
    <definedName name="XRefCopy8Row" localSheetId="21" hidden="1">#REF!</definedName>
    <definedName name="XRefCopy8Row" localSheetId="22" hidden="1">#REF!</definedName>
    <definedName name="XRefCopy8Row" localSheetId="3" hidden="1">#REF!</definedName>
    <definedName name="XRefCopy8Row" localSheetId="18" hidden="1">#REF!</definedName>
    <definedName name="XRefCopy8Row" localSheetId="9" hidden="1">#REF!</definedName>
    <definedName name="XRefCopy8Row" localSheetId="6" hidden="1">#REF!</definedName>
    <definedName name="XRefCopy8Row" localSheetId="23" hidden="1">#REF!</definedName>
    <definedName name="XRefCopy8Row" localSheetId="24" hidden="1">#REF!</definedName>
    <definedName name="XRefCopy8Row" hidden="1">#REF!</definedName>
    <definedName name="XRefCopy9Row" localSheetId="4" hidden="1">#REF!</definedName>
    <definedName name="XRefCopy9Row" localSheetId="7" hidden="1">#REF!</definedName>
    <definedName name="XRefCopy9Row" localSheetId="10" hidden="1">#REF!</definedName>
    <definedName name="XRefCopy9Row" localSheetId="19" hidden="1">#REF!</definedName>
    <definedName name="XRefCopy9Row" localSheetId="5" hidden="1">#REF!</definedName>
    <definedName name="XRefCopy9Row" localSheetId="11" hidden="1">#REF!</definedName>
    <definedName name="XRefCopy9Row" localSheetId="8" hidden="1">#REF!</definedName>
    <definedName name="XRefCopy9Row" localSheetId="20" hidden="1">#REF!</definedName>
    <definedName name="XRefCopy9Row" localSheetId="21" hidden="1">#REF!</definedName>
    <definedName name="XRefCopy9Row" localSheetId="22" hidden="1">#REF!</definedName>
    <definedName name="XRefCopy9Row" localSheetId="3" hidden="1">#REF!</definedName>
    <definedName name="XRefCopy9Row" localSheetId="18" hidden="1">#REF!</definedName>
    <definedName name="XRefCopy9Row" localSheetId="9" hidden="1">#REF!</definedName>
    <definedName name="XRefCopy9Row" localSheetId="6" hidden="1">#REF!</definedName>
    <definedName name="XRefCopy9Row" localSheetId="23" hidden="1">#REF!</definedName>
    <definedName name="XRefCopy9Row" localSheetId="24" hidden="1">#REF!</definedName>
    <definedName name="XRefCopy9Row" hidden="1">#REF!</definedName>
    <definedName name="XRefCopyRangeCount" hidden="1">25</definedName>
    <definedName name="XRefPaste1" localSheetId="4" hidden="1">#REF!</definedName>
    <definedName name="XRefPaste1" localSheetId="7" hidden="1">#REF!</definedName>
    <definedName name="XRefPaste1" localSheetId="10" hidden="1">#REF!</definedName>
    <definedName name="XRefPaste1" localSheetId="13" hidden="1">#REF!</definedName>
    <definedName name="XRefPaste1" localSheetId="19" hidden="1">#REF!</definedName>
    <definedName name="XRefPaste1" localSheetId="5" hidden="1">#REF!</definedName>
    <definedName name="XRefPaste1" localSheetId="11" hidden="1">#REF!</definedName>
    <definedName name="XRefPaste1" localSheetId="8" hidden="1">#REF!</definedName>
    <definedName name="XRefPaste1" localSheetId="14" hidden="1">#REF!</definedName>
    <definedName name="XRefPaste1" localSheetId="20" hidden="1">#REF!</definedName>
    <definedName name="XRefPaste1" localSheetId="21" hidden="1">#REF!</definedName>
    <definedName name="XRefPaste1" localSheetId="22" hidden="1">#REF!</definedName>
    <definedName name="XRefPaste1" localSheetId="3" hidden="1">#REF!</definedName>
    <definedName name="XRefPaste1" localSheetId="12" hidden="1">#REF!</definedName>
    <definedName name="XRefPaste1" localSheetId="18" hidden="1">#REF!</definedName>
    <definedName name="XRefPaste1" localSheetId="9" hidden="1">#REF!</definedName>
    <definedName name="XRefPaste1" localSheetId="6" hidden="1">#REF!</definedName>
    <definedName name="XRefPaste1" localSheetId="23" hidden="1">#REF!</definedName>
    <definedName name="XRefPaste1" localSheetId="24" hidden="1">#REF!</definedName>
    <definedName name="XRefPaste1" hidden="1">#REF!</definedName>
    <definedName name="XRefPaste10" localSheetId="4" hidden="1">[31]BS!#REF!</definedName>
    <definedName name="XRefPaste10" localSheetId="7" hidden="1">[31]BS!#REF!</definedName>
    <definedName name="XRefPaste10" localSheetId="10" hidden="1">[31]BS!#REF!</definedName>
    <definedName name="XRefPaste10" localSheetId="13" hidden="1">[31]BS!#REF!</definedName>
    <definedName name="XRefPaste10" localSheetId="19" hidden="1">[31]BS!#REF!</definedName>
    <definedName name="XRefPaste10" localSheetId="5" hidden="1">[31]BS!#REF!</definedName>
    <definedName name="XRefPaste10" localSheetId="11" hidden="1">[31]BS!#REF!</definedName>
    <definedName name="XRefPaste10" localSheetId="8" hidden="1">[31]BS!#REF!</definedName>
    <definedName name="XRefPaste10" localSheetId="14" hidden="1">[31]BS!#REF!</definedName>
    <definedName name="XRefPaste10" localSheetId="20" hidden="1">[31]BS!#REF!</definedName>
    <definedName name="XRefPaste10" localSheetId="21" hidden="1">[31]BS!#REF!</definedName>
    <definedName name="XRefPaste10" localSheetId="22" hidden="1">[31]BS!#REF!</definedName>
    <definedName name="XRefPaste10" localSheetId="3" hidden="1">[31]BS!#REF!</definedName>
    <definedName name="XRefPaste10" localSheetId="12" hidden="1">[31]BS!#REF!</definedName>
    <definedName name="XRefPaste10" localSheetId="18" hidden="1">[31]BS!#REF!</definedName>
    <definedName name="XRefPaste10" localSheetId="9" hidden="1">[31]BS!#REF!</definedName>
    <definedName name="XRefPaste10" localSheetId="6" hidden="1">[31]BS!#REF!</definedName>
    <definedName name="XRefPaste10" localSheetId="23" hidden="1">[31]BS!#REF!</definedName>
    <definedName name="XRefPaste10" localSheetId="24" hidden="1">[31]BS!#REF!</definedName>
    <definedName name="XRefPaste10" hidden="1">[31]BS!#REF!</definedName>
    <definedName name="XRefPaste100" localSheetId="4" hidden="1">[31]BS!#REF!</definedName>
    <definedName name="XRefPaste100" localSheetId="7" hidden="1">[31]BS!#REF!</definedName>
    <definedName name="XRefPaste100" localSheetId="10" hidden="1">[31]BS!#REF!</definedName>
    <definedName name="XRefPaste100" localSheetId="19" hidden="1">[31]BS!#REF!</definedName>
    <definedName name="XRefPaste100" localSheetId="5" hidden="1">[31]BS!#REF!</definedName>
    <definedName name="XRefPaste100" localSheetId="11" hidden="1">[31]BS!#REF!</definedName>
    <definedName name="XRefPaste100" localSheetId="8" hidden="1">[31]BS!#REF!</definedName>
    <definedName name="XRefPaste100" localSheetId="20" hidden="1">[31]BS!#REF!</definedName>
    <definedName name="XRefPaste100" localSheetId="21" hidden="1">[31]BS!#REF!</definedName>
    <definedName name="XRefPaste100" localSheetId="22" hidden="1">[31]BS!#REF!</definedName>
    <definedName name="XRefPaste100" localSheetId="3" hidden="1">[31]BS!#REF!</definedName>
    <definedName name="XRefPaste100" localSheetId="18" hidden="1">[31]BS!#REF!</definedName>
    <definedName name="XRefPaste100" localSheetId="9" hidden="1">[31]BS!#REF!</definedName>
    <definedName name="XRefPaste100" localSheetId="6" hidden="1">[31]BS!#REF!</definedName>
    <definedName name="XRefPaste100" localSheetId="23" hidden="1">[31]BS!#REF!</definedName>
    <definedName name="XRefPaste100" localSheetId="24" hidden="1">[31]BS!#REF!</definedName>
    <definedName name="XRefPaste100" hidden="1">[31]BS!#REF!</definedName>
    <definedName name="XRefPaste100Row" localSheetId="4" hidden="1">#REF!</definedName>
    <definedName name="XRefPaste100Row" localSheetId="7" hidden="1">#REF!</definedName>
    <definedName name="XRefPaste100Row" localSheetId="10" hidden="1">#REF!</definedName>
    <definedName name="XRefPaste100Row" localSheetId="13" hidden="1">#REF!</definedName>
    <definedName name="XRefPaste100Row" localSheetId="19" hidden="1">#REF!</definedName>
    <definedName name="XRefPaste100Row" localSheetId="5" hidden="1">#REF!</definedName>
    <definedName name="XRefPaste100Row" localSheetId="11" hidden="1">#REF!</definedName>
    <definedName name="XRefPaste100Row" localSheetId="8" hidden="1">#REF!</definedName>
    <definedName name="XRefPaste100Row" localSheetId="14" hidden="1">#REF!</definedName>
    <definedName name="XRefPaste100Row" localSheetId="20" hidden="1">#REF!</definedName>
    <definedName name="XRefPaste100Row" localSheetId="21" hidden="1">#REF!</definedName>
    <definedName name="XRefPaste100Row" localSheetId="22" hidden="1">#REF!</definedName>
    <definedName name="XRefPaste100Row" localSheetId="3" hidden="1">#REF!</definedName>
    <definedName name="XRefPaste100Row" localSheetId="12" hidden="1">#REF!</definedName>
    <definedName name="XRefPaste100Row" localSheetId="18" hidden="1">#REF!</definedName>
    <definedName name="XRefPaste100Row" localSheetId="9" hidden="1">#REF!</definedName>
    <definedName name="XRefPaste100Row" localSheetId="6" hidden="1">#REF!</definedName>
    <definedName name="XRefPaste100Row" localSheetId="23" hidden="1">#REF!</definedName>
    <definedName name="XRefPaste100Row" localSheetId="24" hidden="1">#REF!</definedName>
    <definedName name="XRefPaste100Row" hidden="1">#REF!</definedName>
    <definedName name="XRefPaste101Row" localSheetId="4" hidden="1">#REF!</definedName>
    <definedName name="XRefPaste101Row" localSheetId="7" hidden="1">#REF!</definedName>
    <definedName name="XRefPaste101Row" localSheetId="10" hidden="1">#REF!</definedName>
    <definedName name="XRefPaste101Row" localSheetId="19" hidden="1">#REF!</definedName>
    <definedName name="XRefPaste101Row" localSheetId="5" hidden="1">#REF!</definedName>
    <definedName name="XRefPaste101Row" localSheetId="11" hidden="1">#REF!</definedName>
    <definedName name="XRefPaste101Row" localSheetId="8" hidden="1">#REF!</definedName>
    <definedName name="XRefPaste101Row" localSheetId="20" hidden="1">#REF!</definedName>
    <definedName name="XRefPaste101Row" localSheetId="21" hidden="1">#REF!</definedName>
    <definedName name="XRefPaste101Row" localSheetId="22" hidden="1">#REF!</definedName>
    <definedName name="XRefPaste101Row" localSheetId="3" hidden="1">#REF!</definedName>
    <definedName name="XRefPaste101Row" localSheetId="18" hidden="1">#REF!</definedName>
    <definedName name="XRefPaste101Row" localSheetId="9" hidden="1">#REF!</definedName>
    <definedName name="XRefPaste101Row" localSheetId="6" hidden="1">#REF!</definedName>
    <definedName name="XRefPaste101Row" localSheetId="23" hidden="1">#REF!</definedName>
    <definedName name="XRefPaste101Row" localSheetId="24" hidden="1">#REF!</definedName>
    <definedName name="XRefPaste101Row" hidden="1">#REF!</definedName>
    <definedName name="XRefPaste102Row" localSheetId="4" hidden="1">#REF!</definedName>
    <definedName name="XRefPaste102Row" localSheetId="7" hidden="1">#REF!</definedName>
    <definedName name="XRefPaste102Row" localSheetId="10" hidden="1">#REF!</definedName>
    <definedName name="XRefPaste102Row" localSheetId="19" hidden="1">#REF!</definedName>
    <definedName name="XRefPaste102Row" localSheetId="5" hidden="1">#REF!</definedName>
    <definedName name="XRefPaste102Row" localSheetId="11" hidden="1">#REF!</definedName>
    <definedName name="XRefPaste102Row" localSheetId="8" hidden="1">#REF!</definedName>
    <definedName name="XRefPaste102Row" localSheetId="20" hidden="1">#REF!</definedName>
    <definedName name="XRefPaste102Row" localSheetId="21" hidden="1">#REF!</definedName>
    <definedName name="XRefPaste102Row" localSheetId="22" hidden="1">#REF!</definedName>
    <definedName name="XRefPaste102Row" localSheetId="3" hidden="1">#REF!</definedName>
    <definedName name="XRefPaste102Row" localSheetId="18" hidden="1">#REF!</definedName>
    <definedName name="XRefPaste102Row" localSheetId="9" hidden="1">#REF!</definedName>
    <definedName name="XRefPaste102Row" localSheetId="6" hidden="1">#REF!</definedName>
    <definedName name="XRefPaste102Row" localSheetId="23" hidden="1">#REF!</definedName>
    <definedName name="XRefPaste102Row" localSheetId="24" hidden="1">#REF!</definedName>
    <definedName name="XRefPaste102Row" hidden="1">#REF!</definedName>
    <definedName name="XRefPaste103Row" localSheetId="4" hidden="1">#REF!</definedName>
    <definedName name="XRefPaste103Row" localSheetId="7" hidden="1">#REF!</definedName>
    <definedName name="XRefPaste103Row" localSheetId="10" hidden="1">#REF!</definedName>
    <definedName name="XRefPaste103Row" localSheetId="19" hidden="1">#REF!</definedName>
    <definedName name="XRefPaste103Row" localSheetId="5" hidden="1">#REF!</definedName>
    <definedName name="XRefPaste103Row" localSheetId="11" hidden="1">#REF!</definedName>
    <definedName name="XRefPaste103Row" localSheetId="8" hidden="1">#REF!</definedName>
    <definedName name="XRefPaste103Row" localSheetId="20" hidden="1">#REF!</definedName>
    <definedName name="XRefPaste103Row" localSheetId="21" hidden="1">#REF!</definedName>
    <definedName name="XRefPaste103Row" localSheetId="22" hidden="1">#REF!</definedName>
    <definedName name="XRefPaste103Row" localSheetId="3" hidden="1">#REF!</definedName>
    <definedName name="XRefPaste103Row" localSheetId="18" hidden="1">#REF!</definedName>
    <definedName name="XRefPaste103Row" localSheetId="9" hidden="1">#REF!</definedName>
    <definedName name="XRefPaste103Row" localSheetId="6" hidden="1">#REF!</definedName>
    <definedName name="XRefPaste103Row" localSheetId="23" hidden="1">#REF!</definedName>
    <definedName name="XRefPaste103Row" localSheetId="24" hidden="1">#REF!</definedName>
    <definedName name="XRefPaste103Row" hidden="1">#REF!</definedName>
    <definedName name="XRefPaste104Row" localSheetId="4" hidden="1">#REF!</definedName>
    <definedName name="XRefPaste104Row" localSheetId="7" hidden="1">#REF!</definedName>
    <definedName name="XRefPaste104Row" localSheetId="10" hidden="1">#REF!</definedName>
    <definedName name="XRefPaste104Row" localSheetId="19" hidden="1">#REF!</definedName>
    <definedName name="XRefPaste104Row" localSheetId="5" hidden="1">#REF!</definedName>
    <definedName name="XRefPaste104Row" localSheetId="11" hidden="1">#REF!</definedName>
    <definedName name="XRefPaste104Row" localSheetId="8" hidden="1">#REF!</definedName>
    <definedName name="XRefPaste104Row" localSheetId="20" hidden="1">#REF!</definedName>
    <definedName name="XRefPaste104Row" localSheetId="21" hidden="1">#REF!</definedName>
    <definedName name="XRefPaste104Row" localSheetId="22" hidden="1">#REF!</definedName>
    <definedName name="XRefPaste104Row" localSheetId="3" hidden="1">#REF!</definedName>
    <definedName name="XRefPaste104Row" localSheetId="18" hidden="1">#REF!</definedName>
    <definedName name="XRefPaste104Row" localSheetId="9" hidden="1">#REF!</definedName>
    <definedName name="XRefPaste104Row" localSheetId="6" hidden="1">#REF!</definedName>
    <definedName name="XRefPaste104Row" localSheetId="23" hidden="1">#REF!</definedName>
    <definedName name="XRefPaste104Row" localSheetId="24" hidden="1">#REF!</definedName>
    <definedName name="XRefPaste104Row" hidden="1">#REF!</definedName>
    <definedName name="XRefPaste105Row" localSheetId="4" hidden="1">#REF!</definedName>
    <definedName name="XRefPaste105Row" localSheetId="7" hidden="1">#REF!</definedName>
    <definedName name="XRefPaste105Row" localSheetId="10" hidden="1">#REF!</definedName>
    <definedName name="XRefPaste105Row" localSheetId="19" hidden="1">#REF!</definedName>
    <definedName name="XRefPaste105Row" localSheetId="5" hidden="1">#REF!</definedName>
    <definedName name="XRefPaste105Row" localSheetId="11" hidden="1">#REF!</definedName>
    <definedName name="XRefPaste105Row" localSheetId="8" hidden="1">#REF!</definedName>
    <definedName name="XRefPaste105Row" localSheetId="20" hidden="1">#REF!</definedName>
    <definedName name="XRefPaste105Row" localSheetId="21" hidden="1">#REF!</definedName>
    <definedName name="XRefPaste105Row" localSheetId="22" hidden="1">#REF!</definedName>
    <definedName name="XRefPaste105Row" localSheetId="3" hidden="1">#REF!</definedName>
    <definedName name="XRefPaste105Row" localSheetId="18" hidden="1">#REF!</definedName>
    <definedName name="XRefPaste105Row" localSheetId="9" hidden="1">#REF!</definedName>
    <definedName name="XRefPaste105Row" localSheetId="6" hidden="1">#REF!</definedName>
    <definedName name="XRefPaste105Row" localSheetId="23" hidden="1">#REF!</definedName>
    <definedName name="XRefPaste105Row" localSheetId="24" hidden="1">#REF!</definedName>
    <definedName name="XRefPaste105Row" hidden="1">#REF!</definedName>
    <definedName name="XRefPaste106" localSheetId="4" hidden="1">[31]BS!#REF!</definedName>
    <definedName name="XRefPaste106" localSheetId="7" hidden="1">[31]BS!#REF!</definedName>
    <definedName name="XRefPaste106" localSheetId="10" hidden="1">[31]BS!#REF!</definedName>
    <definedName name="XRefPaste106" localSheetId="19" hidden="1">[31]BS!#REF!</definedName>
    <definedName name="XRefPaste106" localSheetId="5" hidden="1">[31]BS!#REF!</definedName>
    <definedName name="XRefPaste106" localSheetId="11" hidden="1">[31]BS!#REF!</definedName>
    <definedName name="XRefPaste106" localSheetId="8" hidden="1">[31]BS!#REF!</definedName>
    <definedName name="XRefPaste106" localSheetId="20" hidden="1">[31]BS!#REF!</definedName>
    <definedName name="XRefPaste106" localSheetId="21" hidden="1">[31]BS!#REF!</definedName>
    <definedName name="XRefPaste106" localSheetId="22" hidden="1">[31]BS!#REF!</definedName>
    <definedName name="XRefPaste106" localSheetId="3" hidden="1">[31]BS!#REF!</definedName>
    <definedName name="XRefPaste106" localSheetId="18" hidden="1">[31]BS!#REF!</definedName>
    <definedName name="XRefPaste106" localSheetId="9" hidden="1">[31]BS!#REF!</definedName>
    <definedName name="XRefPaste106" localSheetId="6" hidden="1">[31]BS!#REF!</definedName>
    <definedName name="XRefPaste106" localSheetId="23" hidden="1">[31]BS!#REF!</definedName>
    <definedName name="XRefPaste106" localSheetId="24" hidden="1">[31]BS!#REF!</definedName>
    <definedName name="XRefPaste106" hidden="1">[31]BS!#REF!</definedName>
    <definedName name="XRefPaste106Row" localSheetId="4" hidden="1">#REF!</definedName>
    <definedName name="XRefPaste106Row" localSheetId="7" hidden="1">#REF!</definedName>
    <definedName name="XRefPaste106Row" localSheetId="10" hidden="1">#REF!</definedName>
    <definedName name="XRefPaste106Row" localSheetId="13" hidden="1">#REF!</definedName>
    <definedName name="XRefPaste106Row" localSheetId="19" hidden="1">#REF!</definedName>
    <definedName name="XRefPaste106Row" localSheetId="5" hidden="1">#REF!</definedName>
    <definedName name="XRefPaste106Row" localSheetId="11" hidden="1">#REF!</definedName>
    <definedName name="XRefPaste106Row" localSheetId="8" hidden="1">#REF!</definedName>
    <definedName name="XRefPaste106Row" localSheetId="14" hidden="1">#REF!</definedName>
    <definedName name="XRefPaste106Row" localSheetId="20" hidden="1">#REF!</definedName>
    <definedName name="XRefPaste106Row" localSheetId="21" hidden="1">#REF!</definedName>
    <definedName name="XRefPaste106Row" localSheetId="22" hidden="1">#REF!</definedName>
    <definedName name="XRefPaste106Row" localSheetId="3" hidden="1">#REF!</definedName>
    <definedName name="XRefPaste106Row" localSheetId="12" hidden="1">#REF!</definedName>
    <definedName name="XRefPaste106Row" localSheetId="18" hidden="1">#REF!</definedName>
    <definedName name="XRefPaste106Row" localSheetId="9" hidden="1">#REF!</definedName>
    <definedName name="XRefPaste106Row" localSheetId="6" hidden="1">#REF!</definedName>
    <definedName name="XRefPaste106Row" localSheetId="23" hidden="1">#REF!</definedName>
    <definedName name="XRefPaste106Row" localSheetId="24" hidden="1">#REF!</definedName>
    <definedName name="XRefPaste106Row" hidden="1">#REF!</definedName>
    <definedName name="XRefPaste107Row" localSheetId="4" hidden="1">#REF!</definedName>
    <definedName name="XRefPaste107Row" localSheetId="7" hidden="1">#REF!</definedName>
    <definedName name="XRefPaste107Row" localSheetId="10" hidden="1">#REF!</definedName>
    <definedName name="XRefPaste107Row" localSheetId="19" hidden="1">#REF!</definedName>
    <definedName name="XRefPaste107Row" localSheetId="5" hidden="1">#REF!</definedName>
    <definedName name="XRefPaste107Row" localSheetId="11" hidden="1">#REF!</definedName>
    <definedName name="XRefPaste107Row" localSheetId="8" hidden="1">#REF!</definedName>
    <definedName name="XRefPaste107Row" localSheetId="20" hidden="1">#REF!</definedName>
    <definedName name="XRefPaste107Row" localSheetId="21" hidden="1">#REF!</definedName>
    <definedName name="XRefPaste107Row" localSheetId="22" hidden="1">#REF!</definedName>
    <definedName name="XRefPaste107Row" localSheetId="3" hidden="1">#REF!</definedName>
    <definedName name="XRefPaste107Row" localSheetId="18" hidden="1">#REF!</definedName>
    <definedName name="XRefPaste107Row" localSheetId="9" hidden="1">#REF!</definedName>
    <definedName name="XRefPaste107Row" localSheetId="6" hidden="1">#REF!</definedName>
    <definedName name="XRefPaste107Row" localSheetId="23" hidden="1">#REF!</definedName>
    <definedName name="XRefPaste107Row" localSheetId="24" hidden="1">#REF!</definedName>
    <definedName name="XRefPaste107Row" hidden="1">#REF!</definedName>
    <definedName name="XRefPaste108Row" localSheetId="4" hidden="1">#REF!</definedName>
    <definedName name="XRefPaste108Row" localSheetId="7" hidden="1">#REF!</definedName>
    <definedName name="XRefPaste108Row" localSheetId="10" hidden="1">#REF!</definedName>
    <definedName name="XRefPaste108Row" localSheetId="19" hidden="1">#REF!</definedName>
    <definedName name="XRefPaste108Row" localSheetId="5" hidden="1">#REF!</definedName>
    <definedName name="XRefPaste108Row" localSheetId="11" hidden="1">#REF!</definedName>
    <definedName name="XRefPaste108Row" localSheetId="8" hidden="1">#REF!</definedName>
    <definedName name="XRefPaste108Row" localSheetId="20" hidden="1">#REF!</definedName>
    <definedName name="XRefPaste108Row" localSheetId="21" hidden="1">#REF!</definedName>
    <definedName name="XRefPaste108Row" localSheetId="22" hidden="1">#REF!</definedName>
    <definedName name="XRefPaste108Row" localSheetId="3" hidden="1">#REF!</definedName>
    <definedName name="XRefPaste108Row" localSheetId="18" hidden="1">#REF!</definedName>
    <definedName name="XRefPaste108Row" localSheetId="9" hidden="1">#REF!</definedName>
    <definedName name="XRefPaste108Row" localSheetId="6" hidden="1">#REF!</definedName>
    <definedName name="XRefPaste108Row" localSheetId="23" hidden="1">#REF!</definedName>
    <definedName name="XRefPaste108Row" localSheetId="24" hidden="1">#REF!</definedName>
    <definedName name="XRefPaste108Row" hidden="1">#REF!</definedName>
    <definedName name="XRefPaste109Row" localSheetId="4" hidden="1">#REF!</definedName>
    <definedName name="XRefPaste109Row" localSheetId="7" hidden="1">#REF!</definedName>
    <definedName name="XRefPaste109Row" localSheetId="10" hidden="1">#REF!</definedName>
    <definedName name="XRefPaste109Row" localSheetId="19" hidden="1">#REF!</definedName>
    <definedName name="XRefPaste109Row" localSheetId="5" hidden="1">#REF!</definedName>
    <definedName name="XRefPaste109Row" localSheetId="11" hidden="1">#REF!</definedName>
    <definedName name="XRefPaste109Row" localSheetId="8" hidden="1">#REF!</definedName>
    <definedName name="XRefPaste109Row" localSheetId="20" hidden="1">#REF!</definedName>
    <definedName name="XRefPaste109Row" localSheetId="21" hidden="1">#REF!</definedName>
    <definedName name="XRefPaste109Row" localSheetId="22" hidden="1">#REF!</definedName>
    <definedName name="XRefPaste109Row" localSheetId="3" hidden="1">#REF!</definedName>
    <definedName name="XRefPaste109Row" localSheetId="18" hidden="1">#REF!</definedName>
    <definedName name="XRefPaste109Row" localSheetId="9" hidden="1">#REF!</definedName>
    <definedName name="XRefPaste109Row" localSheetId="6" hidden="1">#REF!</definedName>
    <definedName name="XRefPaste109Row" localSheetId="23" hidden="1">#REF!</definedName>
    <definedName name="XRefPaste109Row" localSheetId="24" hidden="1">#REF!</definedName>
    <definedName name="XRefPaste109Row" hidden="1">#REF!</definedName>
    <definedName name="XRefPaste10Row" localSheetId="4" hidden="1">#REF!</definedName>
    <definedName name="XRefPaste10Row" localSheetId="7" hidden="1">#REF!</definedName>
    <definedName name="XRefPaste10Row" localSheetId="10" hidden="1">#REF!</definedName>
    <definedName name="XRefPaste10Row" localSheetId="19" hidden="1">#REF!</definedName>
    <definedName name="XRefPaste10Row" localSheetId="5" hidden="1">#REF!</definedName>
    <definedName name="XRefPaste10Row" localSheetId="11" hidden="1">#REF!</definedName>
    <definedName name="XRefPaste10Row" localSheetId="8" hidden="1">#REF!</definedName>
    <definedName name="XRefPaste10Row" localSheetId="20" hidden="1">#REF!</definedName>
    <definedName name="XRefPaste10Row" localSheetId="21" hidden="1">#REF!</definedName>
    <definedName name="XRefPaste10Row" localSheetId="22" hidden="1">#REF!</definedName>
    <definedName name="XRefPaste10Row" localSheetId="3" hidden="1">#REF!</definedName>
    <definedName name="XRefPaste10Row" localSheetId="18" hidden="1">#REF!</definedName>
    <definedName name="XRefPaste10Row" localSheetId="9" hidden="1">#REF!</definedName>
    <definedName name="XRefPaste10Row" localSheetId="6" hidden="1">#REF!</definedName>
    <definedName name="XRefPaste10Row" localSheetId="23" hidden="1">#REF!</definedName>
    <definedName name="XRefPaste10Row" localSheetId="24" hidden="1">#REF!</definedName>
    <definedName name="XRefPaste10Row" hidden="1">#REF!</definedName>
    <definedName name="XRefPaste110Row" localSheetId="4" hidden="1">#REF!</definedName>
    <definedName name="XRefPaste110Row" localSheetId="7" hidden="1">#REF!</definedName>
    <definedName name="XRefPaste110Row" localSheetId="10" hidden="1">#REF!</definedName>
    <definedName name="XRefPaste110Row" localSheetId="19" hidden="1">#REF!</definedName>
    <definedName name="XRefPaste110Row" localSheetId="5" hidden="1">#REF!</definedName>
    <definedName name="XRefPaste110Row" localSheetId="11" hidden="1">#REF!</definedName>
    <definedName name="XRefPaste110Row" localSheetId="8" hidden="1">#REF!</definedName>
    <definedName name="XRefPaste110Row" localSheetId="20" hidden="1">#REF!</definedName>
    <definedName name="XRefPaste110Row" localSheetId="21" hidden="1">#REF!</definedName>
    <definedName name="XRefPaste110Row" localSheetId="22" hidden="1">#REF!</definedName>
    <definedName name="XRefPaste110Row" localSheetId="3" hidden="1">#REF!</definedName>
    <definedName name="XRefPaste110Row" localSheetId="18" hidden="1">#REF!</definedName>
    <definedName name="XRefPaste110Row" localSheetId="9" hidden="1">#REF!</definedName>
    <definedName name="XRefPaste110Row" localSheetId="6" hidden="1">#REF!</definedName>
    <definedName name="XRefPaste110Row" localSheetId="23" hidden="1">#REF!</definedName>
    <definedName name="XRefPaste110Row" localSheetId="24" hidden="1">#REF!</definedName>
    <definedName name="XRefPaste110Row" hidden="1">#REF!</definedName>
    <definedName name="XRefPaste111Row" localSheetId="4" hidden="1">#REF!</definedName>
    <definedName name="XRefPaste111Row" localSheetId="7" hidden="1">#REF!</definedName>
    <definedName name="XRefPaste111Row" localSheetId="10" hidden="1">#REF!</definedName>
    <definedName name="XRefPaste111Row" localSheetId="19" hidden="1">#REF!</definedName>
    <definedName name="XRefPaste111Row" localSheetId="5" hidden="1">#REF!</definedName>
    <definedName name="XRefPaste111Row" localSheetId="11" hidden="1">#REF!</definedName>
    <definedName name="XRefPaste111Row" localSheetId="8" hidden="1">#REF!</definedName>
    <definedName name="XRefPaste111Row" localSheetId="20" hidden="1">#REF!</definedName>
    <definedName name="XRefPaste111Row" localSheetId="21" hidden="1">#REF!</definedName>
    <definedName name="XRefPaste111Row" localSheetId="22" hidden="1">#REF!</definedName>
    <definedName name="XRefPaste111Row" localSheetId="3" hidden="1">#REF!</definedName>
    <definedName name="XRefPaste111Row" localSheetId="18" hidden="1">#REF!</definedName>
    <definedName name="XRefPaste111Row" localSheetId="9" hidden="1">#REF!</definedName>
    <definedName name="XRefPaste111Row" localSheetId="6" hidden="1">#REF!</definedName>
    <definedName name="XRefPaste111Row" localSheetId="23" hidden="1">#REF!</definedName>
    <definedName name="XRefPaste111Row" localSheetId="24" hidden="1">#REF!</definedName>
    <definedName name="XRefPaste111Row" hidden="1">#REF!</definedName>
    <definedName name="XRefPaste112Row" localSheetId="4" hidden="1">#REF!</definedName>
    <definedName name="XRefPaste112Row" localSheetId="7" hidden="1">#REF!</definedName>
    <definedName name="XRefPaste112Row" localSheetId="10" hidden="1">#REF!</definedName>
    <definedName name="XRefPaste112Row" localSheetId="19" hidden="1">#REF!</definedName>
    <definedName name="XRefPaste112Row" localSheetId="5" hidden="1">#REF!</definedName>
    <definedName name="XRefPaste112Row" localSheetId="11" hidden="1">#REF!</definedName>
    <definedName name="XRefPaste112Row" localSheetId="8" hidden="1">#REF!</definedName>
    <definedName name="XRefPaste112Row" localSheetId="20" hidden="1">#REF!</definedName>
    <definedName name="XRefPaste112Row" localSheetId="21" hidden="1">#REF!</definedName>
    <definedName name="XRefPaste112Row" localSheetId="22" hidden="1">#REF!</definedName>
    <definedName name="XRefPaste112Row" localSheetId="3" hidden="1">#REF!</definedName>
    <definedName name="XRefPaste112Row" localSheetId="18" hidden="1">#REF!</definedName>
    <definedName name="XRefPaste112Row" localSheetId="9" hidden="1">#REF!</definedName>
    <definedName name="XRefPaste112Row" localSheetId="6" hidden="1">#REF!</definedName>
    <definedName name="XRefPaste112Row" localSheetId="23" hidden="1">#REF!</definedName>
    <definedName name="XRefPaste112Row" localSheetId="24" hidden="1">#REF!</definedName>
    <definedName name="XRefPaste112Row" hidden="1">#REF!</definedName>
    <definedName name="XRefPaste113Row" localSheetId="4" hidden="1">#REF!</definedName>
    <definedName name="XRefPaste113Row" localSheetId="7" hidden="1">#REF!</definedName>
    <definedName name="XRefPaste113Row" localSheetId="10" hidden="1">#REF!</definedName>
    <definedName name="XRefPaste113Row" localSheetId="19" hidden="1">#REF!</definedName>
    <definedName name="XRefPaste113Row" localSheetId="5" hidden="1">#REF!</definedName>
    <definedName name="XRefPaste113Row" localSheetId="11" hidden="1">#REF!</definedName>
    <definedName name="XRefPaste113Row" localSheetId="8" hidden="1">#REF!</definedName>
    <definedName name="XRefPaste113Row" localSheetId="20" hidden="1">#REF!</definedName>
    <definedName name="XRefPaste113Row" localSheetId="21" hidden="1">#REF!</definedName>
    <definedName name="XRefPaste113Row" localSheetId="22" hidden="1">#REF!</definedName>
    <definedName name="XRefPaste113Row" localSheetId="3" hidden="1">#REF!</definedName>
    <definedName name="XRefPaste113Row" localSheetId="18" hidden="1">#REF!</definedName>
    <definedName name="XRefPaste113Row" localSheetId="9" hidden="1">#REF!</definedName>
    <definedName name="XRefPaste113Row" localSheetId="6" hidden="1">#REF!</definedName>
    <definedName name="XRefPaste113Row" localSheetId="23" hidden="1">#REF!</definedName>
    <definedName name="XRefPaste113Row" localSheetId="24" hidden="1">#REF!</definedName>
    <definedName name="XRefPaste113Row" hidden="1">#REF!</definedName>
    <definedName name="XRefPaste114" localSheetId="4" hidden="1">[31]BS!#REF!</definedName>
    <definedName name="XRefPaste114" localSheetId="7" hidden="1">[31]BS!#REF!</definedName>
    <definedName name="XRefPaste114" localSheetId="10" hidden="1">[31]BS!#REF!</definedName>
    <definedName name="XRefPaste114" localSheetId="19" hidden="1">[31]BS!#REF!</definedName>
    <definedName name="XRefPaste114" localSheetId="5" hidden="1">[31]BS!#REF!</definedName>
    <definedName name="XRefPaste114" localSheetId="11" hidden="1">[31]BS!#REF!</definedName>
    <definedName name="XRefPaste114" localSheetId="8" hidden="1">[31]BS!#REF!</definedName>
    <definedName name="XRefPaste114" localSheetId="20" hidden="1">[31]BS!#REF!</definedName>
    <definedName name="XRefPaste114" localSheetId="21" hidden="1">[31]BS!#REF!</definedName>
    <definedName name="XRefPaste114" localSheetId="22" hidden="1">[31]BS!#REF!</definedName>
    <definedName name="XRefPaste114" localSheetId="3" hidden="1">[31]BS!#REF!</definedName>
    <definedName name="XRefPaste114" localSheetId="18" hidden="1">[31]BS!#REF!</definedName>
    <definedName name="XRefPaste114" localSheetId="9" hidden="1">[31]BS!#REF!</definedName>
    <definedName name="XRefPaste114" localSheetId="6" hidden="1">[31]BS!#REF!</definedName>
    <definedName name="XRefPaste114" localSheetId="23" hidden="1">[31]BS!#REF!</definedName>
    <definedName name="XRefPaste114" localSheetId="24" hidden="1">[31]BS!#REF!</definedName>
    <definedName name="XRefPaste114" hidden="1">[31]BS!#REF!</definedName>
    <definedName name="XRefPaste114Row" localSheetId="4" hidden="1">#REF!</definedName>
    <definedName name="XRefPaste114Row" localSheetId="7" hidden="1">#REF!</definedName>
    <definedName name="XRefPaste114Row" localSheetId="10" hidden="1">#REF!</definedName>
    <definedName name="XRefPaste114Row" localSheetId="13" hidden="1">#REF!</definedName>
    <definedName name="XRefPaste114Row" localSheetId="19" hidden="1">#REF!</definedName>
    <definedName name="XRefPaste114Row" localSheetId="5" hidden="1">#REF!</definedName>
    <definedName name="XRefPaste114Row" localSheetId="11" hidden="1">#REF!</definedName>
    <definedName name="XRefPaste114Row" localSheetId="8" hidden="1">#REF!</definedName>
    <definedName name="XRefPaste114Row" localSheetId="14" hidden="1">#REF!</definedName>
    <definedName name="XRefPaste114Row" localSheetId="20" hidden="1">#REF!</definedName>
    <definedName name="XRefPaste114Row" localSheetId="21" hidden="1">#REF!</definedName>
    <definedName name="XRefPaste114Row" localSheetId="22" hidden="1">#REF!</definedName>
    <definedName name="XRefPaste114Row" localSheetId="3" hidden="1">#REF!</definedName>
    <definedName name="XRefPaste114Row" localSheetId="12" hidden="1">#REF!</definedName>
    <definedName name="XRefPaste114Row" localSheetId="18" hidden="1">#REF!</definedName>
    <definedName name="XRefPaste114Row" localSheetId="9" hidden="1">#REF!</definedName>
    <definedName name="XRefPaste114Row" localSheetId="6" hidden="1">#REF!</definedName>
    <definedName name="XRefPaste114Row" localSheetId="23" hidden="1">#REF!</definedName>
    <definedName name="XRefPaste114Row" localSheetId="24" hidden="1">#REF!</definedName>
    <definedName name="XRefPaste114Row" hidden="1">#REF!</definedName>
    <definedName name="XRefPaste115Row" localSheetId="4" hidden="1">#REF!</definedName>
    <definedName name="XRefPaste115Row" localSheetId="7" hidden="1">#REF!</definedName>
    <definedName name="XRefPaste115Row" localSheetId="10" hidden="1">#REF!</definedName>
    <definedName name="XRefPaste115Row" localSheetId="19" hidden="1">#REF!</definedName>
    <definedName name="XRefPaste115Row" localSheetId="5" hidden="1">#REF!</definedName>
    <definedName name="XRefPaste115Row" localSheetId="11" hidden="1">#REF!</definedName>
    <definedName name="XRefPaste115Row" localSheetId="8" hidden="1">#REF!</definedName>
    <definedName name="XRefPaste115Row" localSheetId="20" hidden="1">#REF!</definedName>
    <definedName name="XRefPaste115Row" localSheetId="21" hidden="1">#REF!</definedName>
    <definedName name="XRefPaste115Row" localSheetId="22" hidden="1">#REF!</definedName>
    <definedName name="XRefPaste115Row" localSheetId="3" hidden="1">#REF!</definedName>
    <definedName name="XRefPaste115Row" localSheetId="18" hidden="1">#REF!</definedName>
    <definedName name="XRefPaste115Row" localSheetId="9" hidden="1">#REF!</definedName>
    <definedName name="XRefPaste115Row" localSheetId="6" hidden="1">#REF!</definedName>
    <definedName name="XRefPaste115Row" localSheetId="23" hidden="1">#REF!</definedName>
    <definedName name="XRefPaste115Row" localSheetId="24" hidden="1">#REF!</definedName>
    <definedName name="XRefPaste115Row" hidden="1">#REF!</definedName>
    <definedName name="XRefPaste116Row" localSheetId="4" hidden="1">#REF!</definedName>
    <definedName name="XRefPaste116Row" localSheetId="7" hidden="1">#REF!</definedName>
    <definedName name="XRefPaste116Row" localSheetId="10" hidden="1">#REF!</definedName>
    <definedName name="XRefPaste116Row" localSheetId="19" hidden="1">#REF!</definedName>
    <definedName name="XRefPaste116Row" localSheetId="5" hidden="1">#REF!</definedName>
    <definedName name="XRefPaste116Row" localSheetId="11" hidden="1">#REF!</definedName>
    <definedName name="XRefPaste116Row" localSheetId="8" hidden="1">#REF!</definedName>
    <definedName name="XRefPaste116Row" localSheetId="20" hidden="1">#REF!</definedName>
    <definedName name="XRefPaste116Row" localSheetId="21" hidden="1">#REF!</definedName>
    <definedName name="XRefPaste116Row" localSheetId="22" hidden="1">#REF!</definedName>
    <definedName name="XRefPaste116Row" localSheetId="3" hidden="1">#REF!</definedName>
    <definedName name="XRefPaste116Row" localSheetId="18" hidden="1">#REF!</definedName>
    <definedName name="XRefPaste116Row" localSheetId="9" hidden="1">#REF!</definedName>
    <definedName name="XRefPaste116Row" localSheetId="6" hidden="1">#REF!</definedName>
    <definedName name="XRefPaste116Row" localSheetId="23" hidden="1">#REF!</definedName>
    <definedName name="XRefPaste116Row" localSheetId="24" hidden="1">#REF!</definedName>
    <definedName name="XRefPaste116Row" hidden="1">#REF!</definedName>
    <definedName name="XRefPaste117" localSheetId="4" hidden="1">[30]BS!#REF!</definedName>
    <definedName name="XRefPaste117" localSheetId="7" hidden="1">[30]BS!#REF!</definedName>
    <definedName name="XRefPaste117" localSheetId="10" hidden="1">[30]BS!#REF!</definedName>
    <definedName name="XRefPaste117" localSheetId="19" hidden="1">[30]BS!#REF!</definedName>
    <definedName name="XRefPaste117" localSheetId="5" hidden="1">[30]BS!#REF!</definedName>
    <definedName name="XRefPaste117" localSheetId="11" hidden="1">[30]BS!#REF!</definedName>
    <definedName name="XRefPaste117" localSheetId="8" hidden="1">[30]BS!#REF!</definedName>
    <definedName name="XRefPaste117" localSheetId="20" hidden="1">[30]BS!#REF!</definedName>
    <definedName name="XRefPaste117" localSheetId="21" hidden="1">[30]BS!#REF!</definedName>
    <definedName name="XRefPaste117" localSheetId="22" hidden="1">[30]BS!#REF!</definedName>
    <definedName name="XRefPaste117" localSheetId="3" hidden="1">[30]BS!#REF!</definedName>
    <definedName name="XRefPaste117" localSheetId="18" hidden="1">[30]BS!#REF!</definedName>
    <definedName name="XRefPaste117" localSheetId="9" hidden="1">[30]BS!#REF!</definedName>
    <definedName name="XRefPaste117" localSheetId="6" hidden="1">[30]BS!#REF!</definedName>
    <definedName name="XRefPaste117" localSheetId="23" hidden="1">[30]BS!#REF!</definedName>
    <definedName name="XRefPaste117" localSheetId="24" hidden="1">[30]BS!#REF!</definedName>
    <definedName name="XRefPaste117" hidden="1">[30]BS!#REF!</definedName>
    <definedName name="XRefPaste117Row" localSheetId="4" hidden="1">#REF!</definedName>
    <definedName name="XRefPaste117Row" localSheetId="7" hidden="1">#REF!</definedName>
    <definedName name="XRefPaste117Row" localSheetId="10" hidden="1">#REF!</definedName>
    <definedName name="XRefPaste117Row" localSheetId="13" hidden="1">#REF!</definedName>
    <definedName name="XRefPaste117Row" localSheetId="19" hidden="1">#REF!</definedName>
    <definedName name="XRefPaste117Row" localSheetId="5" hidden="1">#REF!</definedName>
    <definedName name="XRefPaste117Row" localSheetId="11" hidden="1">#REF!</definedName>
    <definedName name="XRefPaste117Row" localSheetId="8" hidden="1">#REF!</definedName>
    <definedName name="XRefPaste117Row" localSheetId="14" hidden="1">#REF!</definedName>
    <definedName name="XRefPaste117Row" localSheetId="20" hidden="1">#REF!</definedName>
    <definedName name="XRefPaste117Row" localSheetId="21" hidden="1">#REF!</definedName>
    <definedName name="XRefPaste117Row" localSheetId="22" hidden="1">#REF!</definedName>
    <definedName name="XRefPaste117Row" localSheetId="3" hidden="1">#REF!</definedName>
    <definedName name="XRefPaste117Row" localSheetId="12" hidden="1">#REF!</definedName>
    <definedName name="XRefPaste117Row" localSheetId="18" hidden="1">#REF!</definedName>
    <definedName name="XRefPaste117Row" localSheetId="9" hidden="1">#REF!</definedName>
    <definedName name="XRefPaste117Row" localSheetId="6" hidden="1">#REF!</definedName>
    <definedName name="XRefPaste117Row" localSheetId="23" hidden="1">#REF!</definedName>
    <definedName name="XRefPaste117Row" localSheetId="24" hidden="1">#REF!</definedName>
    <definedName name="XRefPaste117Row" hidden="1">#REF!</definedName>
    <definedName name="XRefPaste118" localSheetId="4" hidden="1">[30]BS!#REF!</definedName>
    <definedName name="XRefPaste118" localSheetId="7" hidden="1">[30]BS!#REF!</definedName>
    <definedName name="XRefPaste118" localSheetId="10" hidden="1">[30]BS!#REF!</definedName>
    <definedName name="XRefPaste118" localSheetId="13" hidden="1">[30]BS!#REF!</definedName>
    <definedName name="XRefPaste118" localSheetId="19" hidden="1">[30]BS!#REF!</definedName>
    <definedName name="XRefPaste118" localSheetId="5" hidden="1">[30]BS!#REF!</definedName>
    <definedName name="XRefPaste118" localSheetId="11" hidden="1">[30]BS!#REF!</definedName>
    <definedName name="XRefPaste118" localSheetId="8" hidden="1">[30]BS!#REF!</definedName>
    <definedName name="XRefPaste118" localSheetId="14" hidden="1">[30]BS!#REF!</definedName>
    <definedName name="XRefPaste118" localSheetId="20" hidden="1">[30]BS!#REF!</definedName>
    <definedName name="XRefPaste118" localSheetId="21" hidden="1">[30]BS!#REF!</definedName>
    <definedName name="XRefPaste118" localSheetId="22" hidden="1">[30]BS!#REF!</definedName>
    <definedName name="XRefPaste118" localSheetId="3" hidden="1">[30]BS!#REF!</definedName>
    <definedName name="XRefPaste118" localSheetId="12" hidden="1">[30]BS!#REF!</definedName>
    <definedName name="XRefPaste118" localSheetId="18" hidden="1">[30]BS!#REF!</definedName>
    <definedName name="XRefPaste118" localSheetId="9" hidden="1">[30]BS!#REF!</definedName>
    <definedName name="XRefPaste118" localSheetId="6" hidden="1">[30]BS!#REF!</definedName>
    <definedName name="XRefPaste118" localSheetId="23" hidden="1">[30]BS!#REF!</definedName>
    <definedName name="XRefPaste118" localSheetId="24" hidden="1">[30]BS!#REF!</definedName>
    <definedName name="XRefPaste118" hidden="1">[30]BS!#REF!</definedName>
    <definedName name="XRefPaste118Row" localSheetId="4" hidden="1">#REF!</definedName>
    <definedName name="XRefPaste118Row" localSheetId="7" hidden="1">#REF!</definedName>
    <definedName name="XRefPaste118Row" localSheetId="10" hidden="1">#REF!</definedName>
    <definedName name="XRefPaste118Row" localSheetId="13" hidden="1">#REF!</definedName>
    <definedName name="XRefPaste118Row" localSheetId="19" hidden="1">#REF!</definedName>
    <definedName name="XRefPaste118Row" localSheetId="5" hidden="1">#REF!</definedName>
    <definedName name="XRefPaste118Row" localSheetId="11" hidden="1">#REF!</definedName>
    <definedName name="XRefPaste118Row" localSheetId="8" hidden="1">#REF!</definedName>
    <definedName name="XRefPaste118Row" localSheetId="14" hidden="1">#REF!</definedName>
    <definedName name="XRefPaste118Row" localSheetId="20" hidden="1">#REF!</definedName>
    <definedName name="XRefPaste118Row" localSheetId="21" hidden="1">#REF!</definedName>
    <definedName name="XRefPaste118Row" localSheetId="22" hidden="1">#REF!</definedName>
    <definedName name="XRefPaste118Row" localSheetId="3" hidden="1">#REF!</definedName>
    <definedName name="XRefPaste118Row" localSheetId="12" hidden="1">#REF!</definedName>
    <definedName name="XRefPaste118Row" localSheetId="18" hidden="1">#REF!</definedName>
    <definedName name="XRefPaste118Row" localSheetId="9" hidden="1">#REF!</definedName>
    <definedName name="XRefPaste118Row" localSheetId="6" hidden="1">#REF!</definedName>
    <definedName name="XRefPaste118Row" localSheetId="23" hidden="1">#REF!</definedName>
    <definedName name="XRefPaste118Row" localSheetId="24" hidden="1">#REF!</definedName>
    <definedName name="XRefPaste118Row" hidden="1">#REF!</definedName>
    <definedName name="XRefPaste119Row" localSheetId="4" hidden="1">#REF!</definedName>
    <definedName name="XRefPaste119Row" localSheetId="7" hidden="1">#REF!</definedName>
    <definedName name="XRefPaste119Row" localSheetId="10" hidden="1">#REF!</definedName>
    <definedName name="XRefPaste119Row" localSheetId="19" hidden="1">#REF!</definedName>
    <definedName name="XRefPaste119Row" localSheetId="5" hidden="1">#REF!</definedName>
    <definedName name="XRefPaste119Row" localSheetId="11" hidden="1">#REF!</definedName>
    <definedName name="XRefPaste119Row" localSheetId="8" hidden="1">#REF!</definedName>
    <definedName name="XRefPaste119Row" localSheetId="20" hidden="1">#REF!</definedName>
    <definedName name="XRefPaste119Row" localSheetId="21" hidden="1">#REF!</definedName>
    <definedName name="XRefPaste119Row" localSheetId="22" hidden="1">#REF!</definedName>
    <definedName name="XRefPaste119Row" localSheetId="3" hidden="1">#REF!</definedName>
    <definedName name="XRefPaste119Row" localSheetId="18" hidden="1">#REF!</definedName>
    <definedName name="XRefPaste119Row" localSheetId="9" hidden="1">#REF!</definedName>
    <definedName name="XRefPaste119Row" localSheetId="6" hidden="1">#REF!</definedName>
    <definedName name="XRefPaste119Row" localSheetId="23" hidden="1">#REF!</definedName>
    <definedName name="XRefPaste119Row" localSheetId="24" hidden="1">#REF!</definedName>
    <definedName name="XRefPaste119Row" hidden="1">#REF!</definedName>
    <definedName name="XRefPaste11Row" localSheetId="4" hidden="1">#REF!</definedName>
    <definedName name="XRefPaste11Row" localSheetId="7" hidden="1">#REF!</definedName>
    <definedName name="XRefPaste11Row" localSheetId="10" hidden="1">#REF!</definedName>
    <definedName name="XRefPaste11Row" localSheetId="19" hidden="1">#REF!</definedName>
    <definedName name="XRefPaste11Row" localSheetId="5" hidden="1">#REF!</definedName>
    <definedName name="XRefPaste11Row" localSheetId="11" hidden="1">#REF!</definedName>
    <definedName name="XRefPaste11Row" localSheetId="8" hidden="1">#REF!</definedName>
    <definedName name="XRefPaste11Row" localSheetId="20" hidden="1">#REF!</definedName>
    <definedName name="XRefPaste11Row" localSheetId="21" hidden="1">#REF!</definedName>
    <definedName name="XRefPaste11Row" localSheetId="22" hidden="1">#REF!</definedName>
    <definedName name="XRefPaste11Row" localSheetId="3" hidden="1">#REF!</definedName>
    <definedName name="XRefPaste11Row" localSheetId="18" hidden="1">#REF!</definedName>
    <definedName name="XRefPaste11Row" localSheetId="9" hidden="1">#REF!</definedName>
    <definedName name="XRefPaste11Row" localSheetId="6" hidden="1">#REF!</definedName>
    <definedName name="XRefPaste11Row" localSheetId="23" hidden="1">#REF!</definedName>
    <definedName name="XRefPaste11Row" localSheetId="24" hidden="1">#REF!</definedName>
    <definedName name="XRefPaste11Row" hidden="1">#REF!</definedName>
    <definedName name="XRefPaste120Row" localSheetId="4" hidden="1">#REF!</definedName>
    <definedName name="XRefPaste120Row" localSheetId="7" hidden="1">#REF!</definedName>
    <definedName name="XRefPaste120Row" localSheetId="10" hidden="1">#REF!</definedName>
    <definedName name="XRefPaste120Row" localSheetId="19" hidden="1">#REF!</definedName>
    <definedName name="XRefPaste120Row" localSheetId="5" hidden="1">#REF!</definedName>
    <definedName name="XRefPaste120Row" localSheetId="11" hidden="1">#REF!</definedName>
    <definedName name="XRefPaste120Row" localSheetId="8" hidden="1">#REF!</definedName>
    <definedName name="XRefPaste120Row" localSheetId="20" hidden="1">#REF!</definedName>
    <definedName name="XRefPaste120Row" localSheetId="21" hidden="1">#REF!</definedName>
    <definedName name="XRefPaste120Row" localSheetId="22" hidden="1">#REF!</definedName>
    <definedName name="XRefPaste120Row" localSheetId="3" hidden="1">#REF!</definedName>
    <definedName name="XRefPaste120Row" localSheetId="18" hidden="1">#REF!</definedName>
    <definedName name="XRefPaste120Row" localSheetId="9" hidden="1">#REF!</definedName>
    <definedName name="XRefPaste120Row" localSheetId="6" hidden="1">#REF!</definedName>
    <definedName name="XRefPaste120Row" localSheetId="23" hidden="1">#REF!</definedName>
    <definedName name="XRefPaste120Row" localSheetId="24" hidden="1">#REF!</definedName>
    <definedName name="XRefPaste120Row" hidden="1">#REF!</definedName>
    <definedName name="XRefPaste121Row" localSheetId="4" hidden="1">#REF!</definedName>
    <definedName name="XRefPaste121Row" localSheetId="7" hidden="1">#REF!</definedName>
    <definedName name="XRefPaste121Row" localSheetId="10" hidden="1">#REF!</definedName>
    <definedName name="XRefPaste121Row" localSheetId="19" hidden="1">#REF!</definedName>
    <definedName name="XRefPaste121Row" localSheetId="5" hidden="1">#REF!</definedName>
    <definedName name="XRefPaste121Row" localSheetId="11" hidden="1">#REF!</definedName>
    <definedName name="XRefPaste121Row" localSheetId="8" hidden="1">#REF!</definedName>
    <definedName name="XRefPaste121Row" localSheetId="20" hidden="1">#REF!</definedName>
    <definedName name="XRefPaste121Row" localSheetId="21" hidden="1">#REF!</definedName>
    <definedName name="XRefPaste121Row" localSheetId="22" hidden="1">#REF!</definedName>
    <definedName name="XRefPaste121Row" localSheetId="3" hidden="1">#REF!</definedName>
    <definedName name="XRefPaste121Row" localSheetId="18" hidden="1">#REF!</definedName>
    <definedName name="XRefPaste121Row" localSheetId="9" hidden="1">#REF!</definedName>
    <definedName name="XRefPaste121Row" localSheetId="6" hidden="1">#REF!</definedName>
    <definedName name="XRefPaste121Row" localSheetId="23" hidden="1">#REF!</definedName>
    <definedName name="XRefPaste121Row" localSheetId="24" hidden="1">#REF!</definedName>
    <definedName name="XRefPaste121Row" hidden="1">#REF!</definedName>
    <definedName name="XRefPaste122Row" localSheetId="4" hidden="1">#REF!</definedName>
    <definedName name="XRefPaste122Row" localSheetId="7" hidden="1">#REF!</definedName>
    <definedName name="XRefPaste122Row" localSheetId="10" hidden="1">#REF!</definedName>
    <definedName name="XRefPaste122Row" localSheetId="19" hidden="1">#REF!</definedName>
    <definedName name="XRefPaste122Row" localSheetId="5" hidden="1">#REF!</definedName>
    <definedName name="XRefPaste122Row" localSheetId="11" hidden="1">#REF!</definedName>
    <definedName name="XRefPaste122Row" localSheetId="8" hidden="1">#REF!</definedName>
    <definedName name="XRefPaste122Row" localSheetId="20" hidden="1">#REF!</definedName>
    <definedName name="XRefPaste122Row" localSheetId="21" hidden="1">#REF!</definedName>
    <definedName name="XRefPaste122Row" localSheetId="22" hidden="1">#REF!</definedName>
    <definedName name="XRefPaste122Row" localSheetId="3" hidden="1">#REF!</definedName>
    <definedName name="XRefPaste122Row" localSheetId="18" hidden="1">#REF!</definedName>
    <definedName name="XRefPaste122Row" localSheetId="9" hidden="1">#REF!</definedName>
    <definedName name="XRefPaste122Row" localSheetId="6" hidden="1">#REF!</definedName>
    <definedName name="XRefPaste122Row" localSheetId="23" hidden="1">#REF!</definedName>
    <definedName name="XRefPaste122Row" localSheetId="24" hidden="1">#REF!</definedName>
    <definedName name="XRefPaste122Row" hidden="1">#REF!</definedName>
    <definedName name="XRefPaste123Row" localSheetId="4" hidden="1">#REF!</definedName>
    <definedName name="XRefPaste123Row" localSheetId="7" hidden="1">#REF!</definedName>
    <definedName name="XRefPaste123Row" localSheetId="10" hidden="1">#REF!</definedName>
    <definedName name="XRefPaste123Row" localSheetId="19" hidden="1">#REF!</definedName>
    <definedName name="XRefPaste123Row" localSheetId="5" hidden="1">#REF!</definedName>
    <definedName name="XRefPaste123Row" localSheetId="11" hidden="1">#REF!</definedName>
    <definedName name="XRefPaste123Row" localSheetId="8" hidden="1">#REF!</definedName>
    <definedName name="XRefPaste123Row" localSheetId="20" hidden="1">#REF!</definedName>
    <definedName name="XRefPaste123Row" localSheetId="21" hidden="1">#REF!</definedName>
    <definedName name="XRefPaste123Row" localSheetId="22" hidden="1">#REF!</definedName>
    <definedName name="XRefPaste123Row" localSheetId="3" hidden="1">#REF!</definedName>
    <definedName name="XRefPaste123Row" localSheetId="18" hidden="1">#REF!</definedName>
    <definedName name="XRefPaste123Row" localSheetId="9" hidden="1">#REF!</definedName>
    <definedName name="XRefPaste123Row" localSheetId="6" hidden="1">#REF!</definedName>
    <definedName name="XRefPaste123Row" localSheetId="23" hidden="1">#REF!</definedName>
    <definedName name="XRefPaste123Row" localSheetId="24" hidden="1">#REF!</definedName>
    <definedName name="XRefPaste123Row" hidden="1">#REF!</definedName>
    <definedName name="XRefPaste124Row" localSheetId="4" hidden="1">#REF!</definedName>
    <definedName name="XRefPaste124Row" localSheetId="7" hidden="1">#REF!</definedName>
    <definedName name="XRefPaste124Row" localSheetId="10" hidden="1">#REF!</definedName>
    <definedName name="XRefPaste124Row" localSheetId="19" hidden="1">#REF!</definedName>
    <definedName name="XRefPaste124Row" localSheetId="5" hidden="1">#REF!</definedName>
    <definedName name="XRefPaste124Row" localSheetId="11" hidden="1">#REF!</definedName>
    <definedName name="XRefPaste124Row" localSheetId="8" hidden="1">#REF!</definedName>
    <definedName name="XRefPaste124Row" localSheetId="20" hidden="1">#REF!</definedName>
    <definedName name="XRefPaste124Row" localSheetId="21" hidden="1">#REF!</definedName>
    <definedName name="XRefPaste124Row" localSheetId="22" hidden="1">#REF!</definedName>
    <definedName name="XRefPaste124Row" localSheetId="3" hidden="1">#REF!</definedName>
    <definedName name="XRefPaste124Row" localSheetId="18" hidden="1">#REF!</definedName>
    <definedName name="XRefPaste124Row" localSheetId="9" hidden="1">#REF!</definedName>
    <definedName name="XRefPaste124Row" localSheetId="6" hidden="1">#REF!</definedName>
    <definedName name="XRefPaste124Row" localSheetId="23" hidden="1">#REF!</definedName>
    <definedName name="XRefPaste124Row" localSheetId="24" hidden="1">#REF!</definedName>
    <definedName name="XRefPaste124Row" hidden="1">#REF!</definedName>
    <definedName name="XRefPaste125Row" localSheetId="4" hidden="1">#REF!</definedName>
    <definedName name="XRefPaste125Row" localSheetId="7" hidden="1">#REF!</definedName>
    <definedName name="XRefPaste125Row" localSheetId="10" hidden="1">#REF!</definedName>
    <definedName name="XRefPaste125Row" localSheetId="19" hidden="1">#REF!</definedName>
    <definedName name="XRefPaste125Row" localSheetId="5" hidden="1">#REF!</definedName>
    <definedName name="XRefPaste125Row" localSheetId="11" hidden="1">#REF!</definedName>
    <definedName name="XRefPaste125Row" localSheetId="8" hidden="1">#REF!</definedName>
    <definedName name="XRefPaste125Row" localSheetId="20" hidden="1">#REF!</definedName>
    <definedName name="XRefPaste125Row" localSheetId="21" hidden="1">#REF!</definedName>
    <definedName name="XRefPaste125Row" localSheetId="22" hidden="1">#REF!</definedName>
    <definedName name="XRefPaste125Row" localSheetId="3" hidden="1">#REF!</definedName>
    <definedName name="XRefPaste125Row" localSheetId="18" hidden="1">#REF!</definedName>
    <definedName name="XRefPaste125Row" localSheetId="9" hidden="1">#REF!</definedName>
    <definedName name="XRefPaste125Row" localSheetId="6" hidden="1">#REF!</definedName>
    <definedName name="XRefPaste125Row" localSheetId="23" hidden="1">#REF!</definedName>
    <definedName name="XRefPaste125Row" localSheetId="24" hidden="1">#REF!</definedName>
    <definedName name="XRefPaste125Row" hidden="1">#REF!</definedName>
    <definedName name="XRefPaste126" localSheetId="4" hidden="1">[31]BS!#REF!</definedName>
    <definedName name="XRefPaste126" localSheetId="7" hidden="1">[31]BS!#REF!</definedName>
    <definedName name="XRefPaste126" localSheetId="10" hidden="1">[31]BS!#REF!</definedName>
    <definedName name="XRefPaste126" localSheetId="19" hidden="1">[31]BS!#REF!</definedName>
    <definedName name="XRefPaste126" localSheetId="5" hidden="1">[31]BS!#REF!</definedName>
    <definedName name="XRefPaste126" localSheetId="11" hidden="1">[31]BS!#REF!</definedName>
    <definedName name="XRefPaste126" localSheetId="8" hidden="1">[31]BS!#REF!</definedName>
    <definedName name="XRefPaste126" localSheetId="20" hidden="1">[31]BS!#REF!</definedName>
    <definedName name="XRefPaste126" localSheetId="21" hidden="1">[31]BS!#REF!</definedName>
    <definedName name="XRefPaste126" localSheetId="22" hidden="1">[31]BS!#REF!</definedName>
    <definedName name="XRefPaste126" localSheetId="3" hidden="1">[31]BS!#REF!</definedName>
    <definedName name="XRefPaste126" localSheetId="18" hidden="1">[31]BS!#REF!</definedName>
    <definedName name="XRefPaste126" localSheetId="9" hidden="1">[31]BS!#REF!</definedName>
    <definedName name="XRefPaste126" localSheetId="6" hidden="1">[31]BS!#REF!</definedName>
    <definedName name="XRefPaste126" localSheetId="23" hidden="1">[31]BS!#REF!</definedName>
    <definedName name="XRefPaste126" localSheetId="24" hidden="1">[31]BS!#REF!</definedName>
    <definedName name="XRefPaste126" hidden="1">[31]BS!#REF!</definedName>
    <definedName name="XRefPaste126Row" localSheetId="4" hidden="1">#REF!</definedName>
    <definedName name="XRefPaste126Row" localSheetId="7" hidden="1">#REF!</definedName>
    <definedName name="XRefPaste126Row" localSheetId="10" hidden="1">#REF!</definedName>
    <definedName name="XRefPaste126Row" localSheetId="13" hidden="1">#REF!</definedName>
    <definedName name="XRefPaste126Row" localSheetId="19" hidden="1">#REF!</definedName>
    <definedName name="XRefPaste126Row" localSheetId="5" hidden="1">#REF!</definedName>
    <definedName name="XRefPaste126Row" localSheetId="11" hidden="1">#REF!</definedName>
    <definedName name="XRefPaste126Row" localSheetId="8" hidden="1">#REF!</definedName>
    <definedName name="XRefPaste126Row" localSheetId="14" hidden="1">#REF!</definedName>
    <definedName name="XRefPaste126Row" localSheetId="20" hidden="1">#REF!</definedName>
    <definedName name="XRefPaste126Row" localSheetId="21" hidden="1">#REF!</definedName>
    <definedName name="XRefPaste126Row" localSheetId="22" hidden="1">#REF!</definedName>
    <definedName name="XRefPaste126Row" localSheetId="3" hidden="1">#REF!</definedName>
    <definedName name="XRefPaste126Row" localSheetId="12" hidden="1">#REF!</definedName>
    <definedName name="XRefPaste126Row" localSheetId="18" hidden="1">#REF!</definedName>
    <definedName name="XRefPaste126Row" localSheetId="9" hidden="1">#REF!</definedName>
    <definedName name="XRefPaste126Row" localSheetId="6" hidden="1">#REF!</definedName>
    <definedName name="XRefPaste126Row" localSheetId="23" hidden="1">#REF!</definedName>
    <definedName name="XRefPaste126Row" localSheetId="24" hidden="1">#REF!</definedName>
    <definedName name="XRefPaste126Row" hidden="1">#REF!</definedName>
    <definedName name="XRefPaste127Row" localSheetId="4" hidden="1">#REF!</definedName>
    <definedName name="XRefPaste127Row" localSheetId="7" hidden="1">#REF!</definedName>
    <definedName name="XRefPaste127Row" localSheetId="10" hidden="1">#REF!</definedName>
    <definedName name="XRefPaste127Row" localSheetId="19" hidden="1">#REF!</definedName>
    <definedName name="XRefPaste127Row" localSheetId="5" hidden="1">#REF!</definedName>
    <definedName name="XRefPaste127Row" localSheetId="11" hidden="1">#REF!</definedName>
    <definedName name="XRefPaste127Row" localSheetId="8" hidden="1">#REF!</definedName>
    <definedName name="XRefPaste127Row" localSheetId="20" hidden="1">#REF!</definedName>
    <definedName name="XRefPaste127Row" localSheetId="21" hidden="1">#REF!</definedName>
    <definedName name="XRefPaste127Row" localSheetId="22" hidden="1">#REF!</definedName>
    <definedName name="XRefPaste127Row" localSheetId="3" hidden="1">#REF!</definedName>
    <definedName name="XRefPaste127Row" localSheetId="18" hidden="1">#REF!</definedName>
    <definedName name="XRefPaste127Row" localSheetId="9" hidden="1">#REF!</definedName>
    <definedName name="XRefPaste127Row" localSheetId="6" hidden="1">#REF!</definedName>
    <definedName name="XRefPaste127Row" localSheetId="23" hidden="1">#REF!</definedName>
    <definedName name="XRefPaste127Row" localSheetId="24" hidden="1">#REF!</definedName>
    <definedName name="XRefPaste127Row" hidden="1">#REF!</definedName>
    <definedName name="XRefPaste128Row" localSheetId="4" hidden="1">#REF!</definedName>
    <definedName name="XRefPaste128Row" localSheetId="7" hidden="1">#REF!</definedName>
    <definedName name="XRefPaste128Row" localSheetId="10" hidden="1">#REF!</definedName>
    <definedName name="XRefPaste128Row" localSheetId="19" hidden="1">#REF!</definedName>
    <definedName name="XRefPaste128Row" localSheetId="5" hidden="1">#REF!</definedName>
    <definedName name="XRefPaste128Row" localSheetId="11" hidden="1">#REF!</definedName>
    <definedName name="XRefPaste128Row" localSheetId="8" hidden="1">#REF!</definedName>
    <definedName name="XRefPaste128Row" localSheetId="20" hidden="1">#REF!</definedName>
    <definedName name="XRefPaste128Row" localSheetId="21" hidden="1">#REF!</definedName>
    <definedName name="XRefPaste128Row" localSheetId="22" hidden="1">#REF!</definedName>
    <definedName name="XRefPaste128Row" localSheetId="3" hidden="1">#REF!</definedName>
    <definedName name="XRefPaste128Row" localSheetId="18" hidden="1">#REF!</definedName>
    <definedName name="XRefPaste128Row" localSheetId="9" hidden="1">#REF!</definedName>
    <definedName name="XRefPaste128Row" localSheetId="6" hidden="1">#REF!</definedName>
    <definedName name="XRefPaste128Row" localSheetId="23" hidden="1">#REF!</definedName>
    <definedName name="XRefPaste128Row" localSheetId="24" hidden="1">#REF!</definedName>
    <definedName name="XRefPaste128Row" hidden="1">#REF!</definedName>
    <definedName name="XRefPaste129Row" localSheetId="4" hidden="1">#REF!</definedName>
    <definedName name="XRefPaste129Row" localSheetId="7" hidden="1">#REF!</definedName>
    <definedName name="XRefPaste129Row" localSheetId="10" hidden="1">#REF!</definedName>
    <definedName name="XRefPaste129Row" localSheetId="19" hidden="1">#REF!</definedName>
    <definedName name="XRefPaste129Row" localSheetId="5" hidden="1">#REF!</definedName>
    <definedName name="XRefPaste129Row" localSheetId="11" hidden="1">#REF!</definedName>
    <definedName name="XRefPaste129Row" localSheetId="8" hidden="1">#REF!</definedName>
    <definedName name="XRefPaste129Row" localSheetId="20" hidden="1">#REF!</definedName>
    <definedName name="XRefPaste129Row" localSheetId="21" hidden="1">#REF!</definedName>
    <definedName name="XRefPaste129Row" localSheetId="22" hidden="1">#REF!</definedName>
    <definedName name="XRefPaste129Row" localSheetId="3" hidden="1">#REF!</definedName>
    <definedName name="XRefPaste129Row" localSheetId="18" hidden="1">#REF!</definedName>
    <definedName name="XRefPaste129Row" localSheetId="9" hidden="1">#REF!</definedName>
    <definedName name="XRefPaste129Row" localSheetId="6" hidden="1">#REF!</definedName>
    <definedName name="XRefPaste129Row" localSheetId="23" hidden="1">#REF!</definedName>
    <definedName name="XRefPaste129Row" localSheetId="24" hidden="1">#REF!</definedName>
    <definedName name="XRefPaste129Row" hidden="1">#REF!</definedName>
    <definedName name="XRefPaste12Row" localSheetId="4" hidden="1">#REF!</definedName>
    <definedName name="XRefPaste12Row" localSheetId="7" hidden="1">#REF!</definedName>
    <definedName name="XRefPaste12Row" localSheetId="10" hidden="1">#REF!</definedName>
    <definedName name="XRefPaste12Row" localSheetId="19" hidden="1">#REF!</definedName>
    <definedName name="XRefPaste12Row" localSheetId="5" hidden="1">#REF!</definedName>
    <definedName name="XRefPaste12Row" localSheetId="11" hidden="1">#REF!</definedName>
    <definedName name="XRefPaste12Row" localSheetId="8" hidden="1">#REF!</definedName>
    <definedName name="XRefPaste12Row" localSheetId="20" hidden="1">#REF!</definedName>
    <definedName name="XRefPaste12Row" localSheetId="21" hidden="1">#REF!</definedName>
    <definedName name="XRefPaste12Row" localSheetId="22" hidden="1">#REF!</definedName>
    <definedName name="XRefPaste12Row" localSheetId="3" hidden="1">#REF!</definedName>
    <definedName name="XRefPaste12Row" localSheetId="18" hidden="1">#REF!</definedName>
    <definedName name="XRefPaste12Row" localSheetId="9" hidden="1">#REF!</definedName>
    <definedName name="XRefPaste12Row" localSheetId="6" hidden="1">#REF!</definedName>
    <definedName name="XRefPaste12Row" localSheetId="23" hidden="1">#REF!</definedName>
    <definedName name="XRefPaste12Row" localSheetId="24" hidden="1">#REF!</definedName>
    <definedName name="XRefPaste12Row" hidden="1">#REF!</definedName>
    <definedName name="XRefPaste130Row" localSheetId="4" hidden="1">#REF!</definedName>
    <definedName name="XRefPaste130Row" localSheetId="7" hidden="1">#REF!</definedName>
    <definedName name="XRefPaste130Row" localSheetId="10" hidden="1">#REF!</definedName>
    <definedName name="XRefPaste130Row" localSheetId="19" hidden="1">#REF!</definedName>
    <definedName name="XRefPaste130Row" localSheetId="5" hidden="1">#REF!</definedName>
    <definedName name="XRefPaste130Row" localSheetId="11" hidden="1">#REF!</definedName>
    <definedName name="XRefPaste130Row" localSheetId="8" hidden="1">#REF!</definedName>
    <definedName name="XRefPaste130Row" localSheetId="20" hidden="1">#REF!</definedName>
    <definedName name="XRefPaste130Row" localSheetId="21" hidden="1">#REF!</definedName>
    <definedName name="XRefPaste130Row" localSheetId="22" hidden="1">#REF!</definedName>
    <definedName name="XRefPaste130Row" localSheetId="3" hidden="1">#REF!</definedName>
    <definedName name="XRefPaste130Row" localSheetId="18" hidden="1">#REF!</definedName>
    <definedName name="XRefPaste130Row" localSheetId="9" hidden="1">#REF!</definedName>
    <definedName name="XRefPaste130Row" localSheetId="6" hidden="1">#REF!</definedName>
    <definedName name="XRefPaste130Row" localSheetId="23" hidden="1">#REF!</definedName>
    <definedName name="XRefPaste130Row" localSheetId="24" hidden="1">#REF!</definedName>
    <definedName name="XRefPaste130Row" hidden="1">#REF!</definedName>
    <definedName name="XRefPaste131" localSheetId="4" hidden="1">[31]BS!#REF!</definedName>
    <definedName name="XRefPaste131" localSheetId="7" hidden="1">[31]BS!#REF!</definedName>
    <definedName name="XRefPaste131" localSheetId="10" hidden="1">[31]BS!#REF!</definedName>
    <definedName name="XRefPaste131" localSheetId="19" hidden="1">[31]BS!#REF!</definedName>
    <definedName name="XRefPaste131" localSheetId="5" hidden="1">[31]BS!#REF!</definedName>
    <definedName name="XRefPaste131" localSheetId="11" hidden="1">[31]BS!#REF!</definedName>
    <definedName name="XRefPaste131" localSheetId="8" hidden="1">[31]BS!#REF!</definedName>
    <definedName name="XRefPaste131" localSheetId="20" hidden="1">[31]BS!#REF!</definedName>
    <definedName name="XRefPaste131" localSheetId="21" hidden="1">[31]BS!#REF!</definedName>
    <definedName name="XRefPaste131" localSheetId="22" hidden="1">[31]BS!#REF!</definedName>
    <definedName name="XRefPaste131" localSheetId="3" hidden="1">[31]BS!#REF!</definedName>
    <definedName name="XRefPaste131" localSheetId="18" hidden="1">[31]BS!#REF!</definedName>
    <definedName name="XRefPaste131" localSheetId="9" hidden="1">[31]BS!#REF!</definedName>
    <definedName name="XRefPaste131" localSheetId="6" hidden="1">[31]BS!#REF!</definedName>
    <definedName name="XRefPaste131" localSheetId="23" hidden="1">[31]BS!#REF!</definedName>
    <definedName name="XRefPaste131" localSheetId="24" hidden="1">[31]BS!#REF!</definedName>
    <definedName name="XRefPaste131" hidden="1">[31]BS!#REF!</definedName>
    <definedName name="XRefPaste131Row" localSheetId="4" hidden="1">#REF!</definedName>
    <definedName name="XRefPaste131Row" localSheetId="7" hidden="1">#REF!</definedName>
    <definedName name="XRefPaste131Row" localSheetId="10" hidden="1">#REF!</definedName>
    <definedName name="XRefPaste131Row" localSheetId="13" hidden="1">#REF!</definedName>
    <definedName name="XRefPaste131Row" localSheetId="19" hidden="1">#REF!</definedName>
    <definedName name="XRefPaste131Row" localSheetId="5" hidden="1">#REF!</definedName>
    <definedName name="XRefPaste131Row" localSheetId="11" hidden="1">#REF!</definedName>
    <definedName name="XRefPaste131Row" localSheetId="8" hidden="1">#REF!</definedName>
    <definedName name="XRefPaste131Row" localSheetId="14" hidden="1">#REF!</definedName>
    <definedName name="XRefPaste131Row" localSheetId="20" hidden="1">#REF!</definedName>
    <definedName name="XRefPaste131Row" localSheetId="21" hidden="1">#REF!</definedName>
    <definedName name="XRefPaste131Row" localSheetId="22" hidden="1">#REF!</definedName>
    <definedName name="XRefPaste131Row" localSheetId="3" hidden="1">#REF!</definedName>
    <definedName name="XRefPaste131Row" localSheetId="12" hidden="1">#REF!</definedName>
    <definedName name="XRefPaste131Row" localSheetId="18" hidden="1">#REF!</definedName>
    <definedName name="XRefPaste131Row" localSheetId="9" hidden="1">#REF!</definedName>
    <definedName name="XRefPaste131Row" localSheetId="6" hidden="1">#REF!</definedName>
    <definedName name="XRefPaste131Row" localSheetId="23" hidden="1">#REF!</definedName>
    <definedName name="XRefPaste131Row" localSheetId="24" hidden="1">#REF!</definedName>
    <definedName name="XRefPaste131Row" hidden="1">#REF!</definedName>
    <definedName name="XRefPaste132Row" localSheetId="4" hidden="1">#REF!</definedName>
    <definedName name="XRefPaste132Row" localSheetId="7" hidden="1">#REF!</definedName>
    <definedName name="XRefPaste132Row" localSheetId="10" hidden="1">#REF!</definedName>
    <definedName name="XRefPaste132Row" localSheetId="19" hidden="1">#REF!</definedName>
    <definedName name="XRefPaste132Row" localSheetId="5" hidden="1">#REF!</definedName>
    <definedName name="XRefPaste132Row" localSheetId="11" hidden="1">#REF!</definedName>
    <definedName name="XRefPaste132Row" localSheetId="8" hidden="1">#REF!</definedName>
    <definedName name="XRefPaste132Row" localSheetId="20" hidden="1">#REF!</definedName>
    <definedName name="XRefPaste132Row" localSheetId="21" hidden="1">#REF!</definedName>
    <definedName name="XRefPaste132Row" localSheetId="22" hidden="1">#REF!</definedName>
    <definedName name="XRefPaste132Row" localSheetId="3" hidden="1">#REF!</definedName>
    <definedName name="XRefPaste132Row" localSheetId="18" hidden="1">#REF!</definedName>
    <definedName name="XRefPaste132Row" localSheetId="9" hidden="1">#REF!</definedName>
    <definedName name="XRefPaste132Row" localSheetId="6" hidden="1">#REF!</definedName>
    <definedName name="XRefPaste132Row" localSheetId="23" hidden="1">#REF!</definedName>
    <definedName name="XRefPaste132Row" localSheetId="24" hidden="1">#REF!</definedName>
    <definedName name="XRefPaste132Row" hidden="1">#REF!</definedName>
    <definedName name="XRefPaste133" localSheetId="4" hidden="1">[30]BS!#REF!</definedName>
    <definedName name="XRefPaste133" localSheetId="7" hidden="1">[30]BS!#REF!</definedName>
    <definedName name="XRefPaste133" localSheetId="10" hidden="1">[30]BS!#REF!</definedName>
    <definedName name="XRefPaste133" localSheetId="19" hidden="1">[30]BS!#REF!</definedName>
    <definedName name="XRefPaste133" localSheetId="5" hidden="1">[30]BS!#REF!</definedName>
    <definedName name="XRefPaste133" localSheetId="11" hidden="1">[30]BS!#REF!</definedName>
    <definedName name="XRefPaste133" localSheetId="8" hidden="1">[30]BS!#REF!</definedName>
    <definedName name="XRefPaste133" localSheetId="20" hidden="1">[30]BS!#REF!</definedName>
    <definedName name="XRefPaste133" localSheetId="21" hidden="1">[30]BS!#REF!</definedName>
    <definedName name="XRefPaste133" localSheetId="22" hidden="1">[30]BS!#REF!</definedName>
    <definedName name="XRefPaste133" localSheetId="3" hidden="1">[30]BS!#REF!</definedName>
    <definedName name="XRefPaste133" localSheetId="18" hidden="1">[30]BS!#REF!</definedName>
    <definedName name="XRefPaste133" localSheetId="9" hidden="1">[30]BS!#REF!</definedName>
    <definedName name="XRefPaste133" localSheetId="6" hidden="1">[30]BS!#REF!</definedName>
    <definedName name="XRefPaste133" localSheetId="23" hidden="1">[30]BS!#REF!</definedName>
    <definedName name="XRefPaste133" localSheetId="24" hidden="1">[30]BS!#REF!</definedName>
    <definedName name="XRefPaste133" hidden="1">[30]BS!#REF!</definedName>
    <definedName name="XRefPaste133Row" localSheetId="4" hidden="1">#REF!</definedName>
    <definedName name="XRefPaste133Row" localSheetId="7" hidden="1">#REF!</definedName>
    <definedName name="XRefPaste133Row" localSheetId="10" hidden="1">#REF!</definedName>
    <definedName name="XRefPaste133Row" localSheetId="13" hidden="1">#REF!</definedName>
    <definedName name="XRefPaste133Row" localSheetId="19" hidden="1">#REF!</definedName>
    <definedName name="XRefPaste133Row" localSheetId="5" hidden="1">#REF!</definedName>
    <definedName name="XRefPaste133Row" localSheetId="11" hidden="1">#REF!</definedName>
    <definedName name="XRefPaste133Row" localSheetId="8" hidden="1">#REF!</definedName>
    <definedName name="XRefPaste133Row" localSheetId="14" hidden="1">#REF!</definedName>
    <definedName name="XRefPaste133Row" localSheetId="20" hidden="1">#REF!</definedName>
    <definedName name="XRefPaste133Row" localSheetId="21" hidden="1">#REF!</definedName>
    <definedName name="XRefPaste133Row" localSheetId="22" hidden="1">#REF!</definedName>
    <definedName name="XRefPaste133Row" localSheetId="3" hidden="1">#REF!</definedName>
    <definedName name="XRefPaste133Row" localSheetId="12" hidden="1">#REF!</definedName>
    <definedName name="XRefPaste133Row" localSheetId="18" hidden="1">#REF!</definedName>
    <definedName name="XRefPaste133Row" localSheetId="9" hidden="1">#REF!</definedName>
    <definedName name="XRefPaste133Row" localSheetId="6" hidden="1">#REF!</definedName>
    <definedName name="XRefPaste133Row" localSheetId="23" hidden="1">#REF!</definedName>
    <definedName name="XRefPaste133Row" localSheetId="24" hidden="1">#REF!</definedName>
    <definedName name="XRefPaste133Row" hidden="1">#REF!</definedName>
    <definedName name="XRefPaste134Row" localSheetId="4" hidden="1">#REF!</definedName>
    <definedName name="XRefPaste134Row" localSheetId="7" hidden="1">#REF!</definedName>
    <definedName name="XRefPaste134Row" localSheetId="10" hidden="1">#REF!</definedName>
    <definedName name="XRefPaste134Row" localSheetId="19" hidden="1">#REF!</definedName>
    <definedName name="XRefPaste134Row" localSheetId="5" hidden="1">#REF!</definedName>
    <definedName name="XRefPaste134Row" localSheetId="11" hidden="1">#REF!</definedName>
    <definedName name="XRefPaste134Row" localSheetId="8" hidden="1">#REF!</definedName>
    <definedName name="XRefPaste134Row" localSheetId="20" hidden="1">#REF!</definedName>
    <definedName name="XRefPaste134Row" localSheetId="21" hidden="1">#REF!</definedName>
    <definedName name="XRefPaste134Row" localSheetId="22" hidden="1">#REF!</definedName>
    <definedName name="XRefPaste134Row" localSheetId="3" hidden="1">#REF!</definedName>
    <definedName name="XRefPaste134Row" localSheetId="18" hidden="1">#REF!</definedName>
    <definedName name="XRefPaste134Row" localSheetId="9" hidden="1">#REF!</definedName>
    <definedName name="XRefPaste134Row" localSheetId="6" hidden="1">#REF!</definedName>
    <definedName name="XRefPaste134Row" localSheetId="23" hidden="1">#REF!</definedName>
    <definedName name="XRefPaste134Row" localSheetId="24" hidden="1">#REF!</definedName>
    <definedName name="XRefPaste134Row" hidden="1">#REF!</definedName>
    <definedName name="XRefPaste135Row" localSheetId="4" hidden="1">#REF!</definedName>
    <definedName name="XRefPaste135Row" localSheetId="7" hidden="1">#REF!</definedName>
    <definedName name="XRefPaste135Row" localSheetId="10" hidden="1">#REF!</definedName>
    <definedName name="XRefPaste135Row" localSheetId="19" hidden="1">#REF!</definedName>
    <definedName name="XRefPaste135Row" localSheetId="5" hidden="1">#REF!</definedName>
    <definedName name="XRefPaste135Row" localSheetId="11" hidden="1">#REF!</definedName>
    <definedName name="XRefPaste135Row" localSheetId="8" hidden="1">#REF!</definedName>
    <definedName name="XRefPaste135Row" localSheetId="20" hidden="1">#REF!</definedName>
    <definedName name="XRefPaste135Row" localSheetId="21" hidden="1">#REF!</definedName>
    <definedName name="XRefPaste135Row" localSheetId="22" hidden="1">#REF!</definedName>
    <definedName name="XRefPaste135Row" localSheetId="3" hidden="1">#REF!</definedName>
    <definedName name="XRefPaste135Row" localSheetId="18" hidden="1">#REF!</definedName>
    <definedName name="XRefPaste135Row" localSheetId="9" hidden="1">#REF!</definedName>
    <definedName name="XRefPaste135Row" localSheetId="6" hidden="1">#REF!</definedName>
    <definedName name="XRefPaste135Row" localSheetId="23" hidden="1">#REF!</definedName>
    <definedName name="XRefPaste135Row" localSheetId="24" hidden="1">#REF!</definedName>
    <definedName name="XRefPaste135Row" hidden="1">#REF!</definedName>
    <definedName name="XRefPaste136Row" localSheetId="4" hidden="1">#REF!</definedName>
    <definedName name="XRefPaste136Row" localSheetId="7" hidden="1">#REF!</definedName>
    <definedName name="XRefPaste136Row" localSheetId="10" hidden="1">#REF!</definedName>
    <definedName name="XRefPaste136Row" localSheetId="19" hidden="1">#REF!</definedName>
    <definedName name="XRefPaste136Row" localSheetId="5" hidden="1">#REF!</definedName>
    <definedName name="XRefPaste136Row" localSheetId="11" hidden="1">#REF!</definedName>
    <definedName name="XRefPaste136Row" localSheetId="8" hidden="1">#REF!</definedName>
    <definedName name="XRefPaste136Row" localSheetId="20" hidden="1">#REF!</definedName>
    <definedName name="XRefPaste136Row" localSheetId="21" hidden="1">#REF!</definedName>
    <definedName name="XRefPaste136Row" localSheetId="22" hidden="1">#REF!</definedName>
    <definedName name="XRefPaste136Row" localSheetId="3" hidden="1">#REF!</definedName>
    <definedName name="XRefPaste136Row" localSheetId="18" hidden="1">#REF!</definedName>
    <definedName name="XRefPaste136Row" localSheetId="9" hidden="1">#REF!</definedName>
    <definedName name="XRefPaste136Row" localSheetId="6" hidden="1">#REF!</definedName>
    <definedName name="XRefPaste136Row" localSheetId="23" hidden="1">#REF!</definedName>
    <definedName name="XRefPaste136Row" localSheetId="24" hidden="1">#REF!</definedName>
    <definedName name="XRefPaste136Row" hidden="1">#REF!</definedName>
    <definedName name="XRefPaste137Row" localSheetId="4" hidden="1">#REF!</definedName>
    <definedName name="XRefPaste137Row" localSheetId="7" hidden="1">#REF!</definedName>
    <definedName name="XRefPaste137Row" localSheetId="10" hidden="1">#REF!</definedName>
    <definedName name="XRefPaste137Row" localSheetId="19" hidden="1">#REF!</definedName>
    <definedName name="XRefPaste137Row" localSheetId="5" hidden="1">#REF!</definedName>
    <definedName name="XRefPaste137Row" localSheetId="11" hidden="1">#REF!</definedName>
    <definedName name="XRefPaste137Row" localSheetId="8" hidden="1">#REF!</definedName>
    <definedName name="XRefPaste137Row" localSheetId="20" hidden="1">#REF!</definedName>
    <definedName name="XRefPaste137Row" localSheetId="21" hidden="1">#REF!</definedName>
    <definedName name="XRefPaste137Row" localSheetId="22" hidden="1">#REF!</definedName>
    <definedName name="XRefPaste137Row" localSheetId="3" hidden="1">#REF!</definedName>
    <definedName name="XRefPaste137Row" localSheetId="18" hidden="1">#REF!</definedName>
    <definedName name="XRefPaste137Row" localSheetId="9" hidden="1">#REF!</definedName>
    <definedName name="XRefPaste137Row" localSheetId="6" hidden="1">#REF!</definedName>
    <definedName name="XRefPaste137Row" localSheetId="23" hidden="1">#REF!</definedName>
    <definedName name="XRefPaste137Row" localSheetId="24" hidden="1">#REF!</definedName>
    <definedName name="XRefPaste137Row" hidden="1">#REF!</definedName>
    <definedName name="XRefPaste138Row" localSheetId="4" hidden="1">#REF!</definedName>
    <definedName name="XRefPaste138Row" localSheetId="7" hidden="1">#REF!</definedName>
    <definedName name="XRefPaste138Row" localSheetId="10" hidden="1">#REF!</definedName>
    <definedName name="XRefPaste138Row" localSheetId="19" hidden="1">#REF!</definedName>
    <definedName name="XRefPaste138Row" localSheetId="5" hidden="1">#REF!</definedName>
    <definedName name="XRefPaste138Row" localSheetId="11" hidden="1">#REF!</definedName>
    <definedName name="XRefPaste138Row" localSheetId="8" hidden="1">#REF!</definedName>
    <definedName name="XRefPaste138Row" localSheetId="20" hidden="1">#REF!</definedName>
    <definedName name="XRefPaste138Row" localSheetId="21" hidden="1">#REF!</definedName>
    <definedName name="XRefPaste138Row" localSheetId="22" hidden="1">#REF!</definedName>
    <definedName name="XRefPaste138Row" localSheetId="3" hidden="1">#REF!</definedName>
    <definedName name="XRefPaste138Row" localSheetId="18" hidden="1">#REF!</definedName>
    <definedName name="XRefPaste138Row" localSheetId="9" hidden="1">#REF!</definedName>
    <definedName name="XRefPaste138Row" localSheetId="6" hidden="1">#REF!</definedName>
    <definedName name="XRefPaste138Row" localSheetId="23" hidden="1">#REF!</definedName>
    <definedName name="XRefPaste138Row" localSheetId="24" hidden="1">#REF!</definedName>
    <definedName name="XRefPaste138Row" hidden="1">#REF!</definedName>
    <definedName name="XRefPaste139Row" localSheetId="4" hidden="1">#REF!</definedName>
    <definedName name="XRefPaste139Row" localSheetId="7" hidden="1">#REF!</definedName>
    <definedName name="XRefPaste139Row" localSheetId="10" hidden="1">#REF!</definedName>
    <definedName name="XRefPaste139Row" localSheetId="19" hidden="1">#REF!</definedName>
    <definedName name="XRefPaste139Row" localSheetId="5" hidden="1">#REF!</definedName>
    <definedName name="XRefPaste139Row" localSheetId="11" hidden="1">#REF!</definedName>
    <definedName name="XRefPaste139Row" localSheetId="8" hidden="1">#REF!</definedName>
    <definedName name="XRefPaste139Row" localSheetId="20" hidden="1">#REF!</definedName>
    <definedName name="XRefPaste139Row" localSheetId="21" hidden="1">#REF!</definedName>
    <definedName name="XRefPaste139Row" localSheetId="22" hidden="1">#REF!</definedName>
    <definedName name="XRefPaste139Row" localSheetId="3" hidden="1">#REF!</definedName>
    <definedName name="XRefPaste139Row" localSheetId="18" hidden="1">#REF!</definedName>
    <definedName name="XRefPaste139Row" localSheetId="9" hidden="1">#REF!</definedName>
    <definedName name="XRefPaste139Row" localSheetId="6" hidden="1">#REF!</definedName>
    <definedName name="XRefPaste139Row" localSheetId="23" hidden="1">#REF!</definedName>
    <definedName name="XRefPaste139Row" localSheetId="24" hidden="1">#REF!</definedName>
    <definedName name="XRefPaste139Row" hidden="1">#REF!</definedName>
    <definedName name="XRefPaste13Row" localSheetId="4" hidden="1">#REF!</definedName>
    <definedName name="XRefPaste13Row" localSheetId="7" hidden="1">#REF!</definedName>
    <definedName name="XRefPaste13Row" localSheetId="10" hidden="1">#REF!</definedName>
    <definedName name="XRefPaste13Row" localSheetId="19" hidden="1">#REF!</definedName>
    <definedName name="XRefPaste13Row" localSheetId="5" hidden="1">#REF!</definedName>
    <definedName name="XRefPaste13Row" localSheetId="11" hidden="1">#REF!</definedName>
    <definedName name="XRefPaste13Row" localSheetId="8" hidden="1">#REF!</definedName>
    <definedName name="XRefPaste13Row" localSheetId="20" hidden="1">#REF!</definedName>
    <definedName name="XRefPaste13Row" localSheetId="21" hidden="1">#REF!</definedName>
    <definedName name="XRefPaste13Row" localSheetId="22" hidden="1">#REF!</definedName>
    <definedName name="XRefPaste13Row" localSheetId="3" hidden="1">#REF!</definedName>
    <definedName name="XRefPaste13Row" localSheetId="18" hidden="1">#REF!</definedName>
    <definedName name="XRefPaste13Row" localSheetId="9" hidden="1">#REF!</definedName>
    <definedName name="XRefPaste13Row" localSheetId="6" hidden="1">#REF!</definedName>
    <definedName name="XRefPaste13Row" localSheetId="23" hidden="1">#REF!</definedName>
    <definedName name="XRefPaste13Row" localSheetId="24" hidden="1">#REF!</definedName>
    <definedName name="XRefPaste13Row" hidden="1">#REF!</definedName>
    <definedName name="XRefPaste140Row" localSheetId="4" hidden="1">#REF!</definedName>
    <definedName name="XRefPaste140Row" localSheetId="7" hidden="1">#REF!</definedName>
    <definedName name="XRefPaste140Row" localSheetId="10" hidden="1">#REF!</definedName>
    <definedName name="XRefPaste140Row" localSheetId="19" hidden="1">#REF!</definedName>
    <definedName name="XRefPaste140Row" localSheetId="5" hidden="1">#REF!</definedName>
    <definedName name="XRefPaste140Row" localSheetId="11" hidden="1">#REF!</definedName>
    <definedName name="XRefPaste140Row" localSheetId="8" hidden="1">#REF!</definedName>
    <definedName name="XRefPaste140Row" localSheetId="20" hidden="1">#REF!</definedName>
    <definedName name="XRefPaste140Row" localSheetId="21" hidden="1">#REF!</definedName>
    <definedName name="XRefPaste140Row" localSheetId="22" hidden="1">#REF!</definedName>
    <definedName name="XRefPaste140Row" localSheetId="3" hidden="1">#REF!</definedName>
    <definedName name="XRefPaste140Row" localSheetId="18" hidden="1">#REF!</definedName>
    <definedName name="XRefPaste140Row" localSheetId="9" hidden="1">#REF!</definedName>
    <definedName name="XRefPaste140Row" localSheetId="6" hidden="1">#REF!</definedName>
    <definedName name="XRefPaste140Row" localSheetId="23" hidden="1">#REF!</definedName>
    <definedName name="XRefPaste140Row" localSheetId="24" hidden="1">#REF!</definedName>
    <definedName name="XRefPaste140Row" hidden="1">#REF!</definedName>
    <definedName name="XRefPaste141Row" localSheetId="4" hidden="1">#REF!</definedName>
    <definedName name="XRefPaste141Row" localSheetId="7" hidden="1">#REF!</definedName>
    <definedName name="XRefPaste141Row" localSheetId="10" hidden="1">#REF!</definedName>
    <definedName name="XRefPaste141Row" localSheetId="19" hidden="1">#REF!</definedName>
    <definedName name="XRefPaste141Row" localSheetId="5" hidden="1">#REF!</definedName>
    <definedName name="XRefPaste141Row" localSheetId="11" hidden="1">#REF!</definedName>
    <definedName name="XRefPaste141Row" localSheetId="8" hidden="1">#REF!</definedName>
    <definedName name="XRefPaste141Row" localSheetId="20" hidden="1">#REF!</definedName>
    <definedName name="XRefPaste141Row" localSheetId="21" hidden="1">#REF!</definedName>
    <definedName name="XRefPaste141Row" localSheetId="22" hidden="1">#REF!</definedName>
    <definedName name="XRefPaste141Row" localSheetId="3" hidden="1">#REF!</definedName>
    <definedName name="XRefPaste141Row" localSheetId="18" hidden="1">#REF!</definedName>
    <definedName name="XRefPaste141Row" localSheetId="9" hidden="1">#REF!</definedName>
    <definedName name="XRefPaste141Row" localSheetId="6" hidden="1">#REF!</definedName>
    <definedName name="XRefPaste141Row" localSheetId="23" hidden="1">#REF!</definedName>
    <definedName name="XRefPaste141Row" localSheetId="24" hidden="1">#REF!</definedName>
    <definedName name="XRefPaste141Row" hidden="1">#REF!</definedName>
    <definedName name="XRefPaste142" localSheetId="4" hidden="1">[31]BS!#REF!</definedName>
    <definedName name="XRefPaste142" localSheetId="7" hidden="1">[31]BS!#REF!</definedName>
    <definedName name="XRefPaste142" localSheetId="10" hidden="1">[31]BS!#REF!</definedName>
    <definedName name="XRefPaste142" localSheetId="19" hidden="1">[31]BS!#REF!</definedName>
    <definedName name="XRefPaste142" localSheetId="5" hidden="1">[31]BS!#REF!</definedName>
    <definedName name="XRefPaste142" localSheetId="11" hidden="1">[31]BS!#REF!</definedName>
    <definedName name="XRefPaste142" localSheetId="8" hidden="1">[31]BS!#REF!</definedName>
    <definedName name="XRefPaste142" localSheetId="20" hidden="1">[31]BS!#REF!</definedName>
    <definedName name="XRefPaste142" localSheetId="21" hidden="1">[31]BS!#REF!</definedName>
    <definedName name="XRefPaste142" localSheetId="22" hidden="1">[31]BS!#REF!</definedName>
    <definedName name="XRefPaste142" localSheetId="3" hidden="1">[31]BS!#REF!</definedName>
    <definedName name="XRefPaste142" localSheetId="18" hidden="1">[31]BS!#REF!</definedName>
    <definedName name="XRefPaste142" localSheetId="9" hidden="1">[31]BS!#REF!</definedName>
    <definedName name="XRefPaste142" localSheetId="6" hidden="1">[31]BS!#REF!</definedName>
    <definedName name="XRefPaste142" localSheetId="23" hidden="1">[31]BS!#REF!</definedName>
    <definedName name="XRefPaste142" localSheetId="24" hidden="1">[31]BS!#REF!</definedName>
    <definedName name="XRefPaste142" hidden="1">[31]BS!#REF!</definedName>
    <definedName name="XRefPaste142Row" localSheetId="4" hidden="1">#REF!</definedName>
    <definedName name="XRefPaste142Row" localSheetId="7" hidden="1">#REF!</definedName>
    <definedName name="XRefPaste142Row" localSheetId="10" hidden="1">#REF!</definedName>
    <definedName name="XRefPaste142Row" localSheetId="13" hidden="1">#REF!</definedName>
    <definedName name="XRefPaste142Row" localSheetId="19" hidden="1">#REF!</definedName>
    <definedName name="XRefPaste142Row" localSheetId="5" hidden="1">#REF!</definedName>
    <definedName name="XRefPaste142Row" localSheetId="11" hidden="1">#REF!</definedName>
    <definedName name="XRefPaste142Row" localSheetId="8" hidden="1">#REF!</definedName>
    <definedName name="XRefPaste142Row" localSheetId="14" hidden="1">#REF!</definedName>
    <definedName name="XRefPaste142Row" localSheetId="20" hidden="1">#REF!</definedName>
    <definedName name="XRefPaste142Row" localSheetId="21" hidden="1">#REF!</definedName>
    <definedName name="XRefPaste142Row" localSheetId="22" hidden="1">#REF!</definedName>
    <definedName name="XRefPaste142Row" localSheetId="3" hidden="1">#REF!</definedName>
    <definedName name="XRefPaste142Row" localSheetId="12" hidden="1">#REF!</definedName>
    <definedName name="XRefPaste142Row" localSheetId="18" hidden="1">#REF!</definedName>
    <definedName name="XRefPaste142Row" localSheetId="9" hidden="1">#REF!</definedName>
    <definedName name="XRefPaste142Row" localSheetId="6" hidden="1">#REF!</definedName>
    <definedName name="XRefPaste142Row" localSheetId="23" hidden="1">#REF!</definedName>
    <definedName name="XRefPaste142Row" localSheetId="24" hidden="1">#REF!</definedName>
    <definedName name="XRefPaste142Row" hidden="1">#REF!</definedName>
    <definedName name="XRefPaste143" localSheetId="4" hidden="1">[32]BS!#REF!</definedName>
    <definedName name="XRefPaste143" localSheetId="7" hidden="1">[32]BS!#REF!</definedName>
    <definedName name="XRefPaste143" localSheetId="10" hidden="1">[32]BS!#REF!</definedName>
    <definedName name="XRefPaste143" localSheetId="13" hidden="1">[32]BS!#REF!</definedName>
    <definedName name="XRefPaste143" localSheetId="19" hidden="1">[32]BS!#REF!</definedName>
    <definedName name="XRefPaste143" localSheetId="5" hidden="1">[32]BS!#REF!</definedName>
    <definedName name="XRefPaste143" localSheetId="11" hidden="1">[32]BS!#REF!</definedName>
    <definedName name="XRefPaste143" localSheetId="8" hidden="1">[32]BS!#REF!</definedName>
    <definedName name="XRefPaste143" localSheetId="14" hidden="1">[32]BS!#REF!</definedName>
    <definedName name="XRefPaste143" localSheetId="20" hidden="1">[32]BS!#REF!</definedName>
    <definedName name="XRefPaste143" localSheetId="21" hidden="1">[32]BS!#REF!</definedName>
    <definedName name="XRefPaste143" localSheetId="22" hidden="1">[32]BS!#REF!</definedName>
    <definedName name="XRefPaste143" localSheetId="3" hidden="1">[32]BS!#REF!</definedName>
    <definedName name="XRefPaste143" localSheetId="12" hidden="1">[32]BS!#REF!</definedName>
    <definedName name="XRefPaste143" localSheetId="18" hidden="1">[32]BS!#REF!</definedName>
    <definedName name="XRefPaste143" localSheetId="9" hidden="1">[32]BS!#REF!</definedName>
    <definedName name="XRefPaste143" localSheetId="6" hidden="1">[32]BS!#REF!</definedName>
    <definedName name="XRefPaste143" localSheetId="23" hidden="1">[32]BS!#REF!</definedName>
    <definedName name="XRefPaste143" localSheetId="24" hidden="1">[32]BS!#REF!</definedName>
    <definedName name="XRefPaste143" hidden="1">[32]BS!#REF!</definedName>
    <definedName name="XRefPaste143Row" localSheetId="4" hidden="1">#REF!</definedName>
    <definedName name="XRefPaste143Row" localSheetId="7" hidden="1">#REF!</definedName>
    <definedName name="XRefPaste143Row" localSheetId="10" hidden="1">#REF!</definedName>
    <definedName name="XRefPaste143Row" localSheetId="13" hidden="1">#REF!</definedName>
    <definedName name="XRefPaste143Row" localSheetId="19" hidden="1">#REF!</definedName>
    <definedName name="XRefPaste143Row" localSheetId="5" hidden="1">#REF!</definedName>
    <definedName name="XRefPaste143Row" localSheetId="11" hidden="1">#REF!</definedName>
    <definedName name="XRefPaste143Row" localSheetId="8" hidden="1">#REF!</definedName>
    <definedName name="XRefPaste143Row" localSheetId="14" hidden="1">#REF!</definedName>
    <definedName name="XRefPaste143Row" localSheetId="20" hidden="1">#REF!</definedName>
    <definedName name="XRefPaste143Row" localSheetId="21" hidden="1">#REF!</definedName>
    <definedName name="XRefPaste143Row" localSheetId="22" hidden="1">#REF!</definedName>
    <definedName name="XRefPaste143Row" localSheetId="3" hidden="1">#REF!</definedName>
    <definedName name="XRefPaste143Row" localSheetId="12" hidden="1">#REF!</definedName>
    <definedName name="XRefPaste143Row" localSheetId="18" hidden="1">#REF!</definedName>
    <definedName name="XRefPaste143Row" localSheetId="9" hidden="1">#REF!</definedName>
    <definedName name="XRefPaste143Row" localSheetId="6" hidden="1">#REF!</definedName>
    <definedName name="XRefPaste143Row" localSheetId="23" hidden="1">#REF!</definedName>
    <definedName name="XRefPaste143Row" localSheetId="24" hidden="1">#REF!</definedName>
    <definedName name="XRefPaste143Row" hidden="1">#REF!</definedName>
    <definedName name="XRefPaste144" localSheetId="4" hidden="1">[32]BS!#REF!</definedName>
    <definedName name="XRefPaste144" localSheetId="7" hidden="1">[32]BS!#REF!</definedName>
    <definedName name="XRefPaste144" localSheetId="10" hidden="1">[32]BS!#REF!</definedName>
    <definedName name="XRefPaste144" localSheetId="13" hidden="1">[32]BS!#REF!</definedName>
    <definedName name="XRefPaste144" localSheetId="19" hidden="1">[32]BS!#REF!</definedName>
    <definedName name="XRefPaste144" localSheetId="5" hidden="1">[32]BS!#REF!</definedName>
    <definedName name="XRefPaste144" localSheetId="11" hidden="1">[32]BS!#REF!</definedName>
    <definedName name="XRefPaste144" localSheetId="8" hidden="1">[32]BS!#REF!</definedName>
    <definedName name="XRefPaste144" localSheetId="14" hidden="1">[32]BS!#REF!</definedName>
    <definedName name="XRefPaste144" localSheetId="20" hidden="1">[32]BS!#REF!</definedName>
    <definedName name="XRefPaste144" localSheetId="21" hidden="1">[32]BS!#REF!</definedName>
    <definedName name="XRefPaste144" localSheetId="22" hidden="1">[32]BS!#REF!</definedName>
    <definedName name="XRefPaste144" localSheetId="3" hidden="1">[32]BS!#REF!</definedName>
    <definedName name="XRefPaste144" localSheetId="12" hidden="1">[32]BS!#REF!</definedName>
    <definedName name="XRefPaste144" localSheetId="18" hidden="1">[32]BS!#REF!</definedName>
    <definedName name="XRefPaste144" localSheetId="9" hidden="1">[32]BS!#REF!</definedName>
    <definedName name="XRefPaste144" localSheetId="6" hidden="1">[32]BS!#REF!</definedName>
    <definedName name="XRefPaste144" localSheetId="23" hidden="1">[32]BS!#REF!</definedName>
    <definedName name="XRefPaste144" localSheetId="24" hidden="1">[32]BS!#REF!</definedName>
    <definedName name="XRefPaste144" hidden="1">[32]BS!#REF!</definedName>
    <definedName name="XRefPaste144Row" localSheetId="4" hidden="1">#REF!</definedName>
    <definedName name="XRefPaste144Row" localSheetId="7" hidden="1">#REF!</definedName>
    <definedName name="XRefPaste144Row" localSheetId="10" hidden="1">#REF!</definedName>
    <definedName name="XRefPaste144Row" localSheetId="13" hidden="1">#REF!</definedName>
    <definedName name="XRefPaste144Row" localSheetId="19" hidden="1">#REF!</definedName>
    <definedName name="XRefPaste144Row" localSheetId="5" hidden="1">#REF!</definedName>
    <definedName name="XRefPaste144Row" localSheetId="11" hidden="1">#REF!</definedName>
    <definedName name="XRefPaste144Row" localSheetId="8" hidden="1">#REF!</definedName>
    <definedName name="XRefPaste144Row" localSheetId="14" hidden="1">#REF!</definedName>
    <definedName name="XRefPaste144Row" localSheetId="20" hidden="1">#REF!</definedName>
    <definedName name="XRefPaste144Row" localSheetId="21" hidden="1">#REF!</definedName>
    <definedName name="XRefPaste144Row" localSheetId="22" hidden="1">#REF!</definedName>
    <definedName name="XRefPaste144Row" localSheetId="3" hidden="1">#REF!</definedName>
    <definedName name="XRefPaste144Row" localSheetId="12" hidden="1">#REF!</definedName>
    <definedName name="XRefPaste144Row" localSheetId="18" hidden="1">#REF!</definedName>
    <definedName name="XRefPaste144Row" localSheetId="9" hidden="1">#REF!</definedName>
    <definedName name="XRefPaste144Row" localSheetId="6" hidden="1">#REF!</definedName>
    <definedName name="XRefPaste144Row" localSheetId="23" hidden="1">#REF!</definedName>
    <definedName name="XRefPaste144Row" localSheetId="24" hidden="1">#REF!</definedName>
    <definedName name="XRefPaste144Row" hidden="1">#REF!</definedName>
    <definedName name="XRefPaste14Row" localSheetId="4" hidden="1">#REF!</definedName>
    <definedName name="XRefPaste14Row" localSheetId="7" hidden="1">#REF!</definedName>
    <definedName name="XRefPaste14Row" localSheetId="10" hidden="1">#REF!</definedName>
    <definedName name="XRefPaste14Row" localSheetId="19" hidden="1">#REF!</definedName>
    <definedName name="XRefPaste14Row" localSheetId="5" hidden="1">#REF!</definedName>
    <definedName name="XRefPaste14Row" localSheetId="11" hidden="1">#REF!</definedName>
    <definedName name="XRefPaste14Row" localSheetId="8" hidden="1">#REF!</definedName>
    <definedName name="XRefPaste14Row" localSheetId="20" hidden="1">#REF!</definedName>
    <definedName name="XRefPaste14Row" localSheetId="21" hidden="1">#REF!</definedName>
    <definedName name="XRefPaste14Row" localSheetId="22" hidden="1">#REF!</definedName>
    <definedName name="XRefPaste14Row" localSheetId="3" hidden="1">#REF!</definedName>
    <definedName name="XRefPaste14Row" localSheetId="18" hidden="1">#REF!</definedName>
    <definedName name="XRefPaste14Row" localSheetId="9" hidden="1">#REF!</definedName>
    <definedName name="XRefPaste14Row" localSheetId="6" hidden="1">#REF!</definedName>
    <definedName name="XRefPaste14Row" localSheetId="23" hidden="1">#REF!</definedName>
    <definedName name="XRefPaste14Row" localSheetId="24" hidden="1">#REF!</definedName>
    <definedName name="XRefPaste14Row" hidden="1">#REF!</definedName>
    <definedName name="XRefPaste15" localSheetId="4" hidden="1">[30]BS!#REF!</definedName>
    <definedName name="XRefPaste15" localSheetId="7" hidden="1">[30]BS!#REF!</definedName>
    <definedName name="XRefPaste15" localSheetId="10" hidden="1">[30]BS!#REF!</definedName>
    <definedName name="XRefPaste15" localSheetId="19" hidden="1">[30]BS!#REF!</definedName>
    <definedName name="XRefPaste15" localSheetId="5" hidden="1">[30]BS!#REF!</definedName>
    <definedName name="XRefPaste15" localSheetId="11" hidden="1">[30]BS!#REF!</definedName>
    <definedName name="XRefPaste15" localSheetId="8" hidden="1">[30]BS!#REF!</definedName>
    <definedName name="XRefPaste15" localSheetId="20" hidden="1">[30]BS!#REF!</definedName>
    <definedName name="XRefPaste15" localSheetId="21" hidden="1">[30]BS!#REF!</definedName>
    <definedName name="XRefPaste15" localSheetId="22" hidden="1">[30]BS!#REF!</definedName>
    <definedName name="XRefPaste15" localSheetId="3" hidden="1">[30]BS!#REF!</definedName>
    <definedName name="XRefPaste15" localSheetId="18" hidden="1">[30]BS!#REF!</definedName>
    <definedName name="XRefPaste15" localSheetId="9" hidden="1">[30]BS!#REF!</definedName>
    <definedName name="XRefPaste15" localSheetId="6" hidden="1">[30]BS!#REF!</definedName>
    <definedName name="XRefPaste15" localSheetId="23" hidden="1">[30]BS!#REF!</definedName>
    <definedName name="XRefPaste15" localSheetId="24" hidden="1">[30]BS!#REF!</definedName>
    <definedName name="XRefPaste15" hidden="1">[30]BS!#REF!</definedName>
    <definedName name="XRefPaste15Row" localSheetId="4" hidden="1">#REF!</definedName>
    <definedName name="XRefPaste15Row" localSheetId="7" hidden="1">#REF!</definedName>
    <definedName name="XRefPaste15Row" localSheetId="10" hidden="1">#REF!</definedName>
    <definedName name="XRefPaste15Row" localSheetId="13" hidden="1">#REF!</definedName>
    <definedName name="XRefPaste15Row" localSheetId="19" hidden="1">#REF!</definedName>
    <definedName name="XRefPaste15Row" localSheetId="5" hidden="1">#REF!</definedName>
    <definedName name="XRefPaste15Row" localSheetId="11" hidden="1">#REF!</definedName>
    <definedName name="XRefPaste15Row" localSheetId="8" hidden="1">#REF!</definedName>
    <definedName name="XRefPaste15Row" localSheetId="14" hidden="1">#REF!</definedName>
    <definedName name="XRefPaste15Row" localSheetId="20" hidden="1">#REF!</definedName>
    <definedName name="XRefPaste15Row" localSheetId="21" hidden="1">#REF!</definedName>
    <definedName name="XRefPaste15Row" localSheetId="22" hidden="1">#REF!</definedName>
    <definedName name="XRefPaste15Row" localSheetId="3" hidden="1">#REF!</definedName>
    <definedName name="XRefPaste15Row" localSheetId="12" hidden="1">#REF!</definedName>
    <definedName name="XRefPaste15Row" localSheetId="18" hidden="1">#REF!</definedName>
    <definedName name="XRefPaste15Row" localSheetId="9" hidden="1">#REF!</definedName>
    <definedName name="XRefPaste15Row" localSheetId="6" hidden="1">#REF!</definedName>
    <definedName name="XRefPaste15Row" localSheetId="23" hidden="1">#REF!</definedName>
    <definedName name="XRefPaste15Row" localSheetId="24" hidden="1">#REF!</definedName>
    <definedName name="XRefPaste15Row" hidden="1">#REF!</definedName>
    <definedName name="XRefPaste16" localSheetId="4" hidden="1">[30]BS!#REF!</definedName>
    <definedName name="XRefPaste16" localSheetId="7" hidden="1">[30]BS!#REF!</definedName>
    <definedName name="XRefPaste16" localSheetId="10" hidden="1">[30]BS!#REF!</definedName>
    <definedName name="XRefPaste16" localSheetId="13" hidden="1">[30]BS!#REF!</definedName>
    <definedName name="XRefPaste16" localSheetId="19" hidden="1">[30]BS!#REF!</definedName>
    <definedName name="XRefPaste16" localSheetId="5" hidden="1">[30]BS!#REF!</definedName>
    <definedName name="XRefPaste16" localSheetId="11" hidden="1">[30]BS!#REF!</definedName>
    <definedName name="XRefPaste16" localSheetId="8" hidden="1">[30]BS!#REF!</definedName>
    <definedName name="XRefPaste16" localSheetId="14" hidden="1">[30]BS!#REF!</definedName>
    <definedName name="XRefPaste16" localSheetId="20" hidden="1">[30]BS!#REF!</definedName>
    <definedName name="XRefPaste16" localSheetId="21" hidden="1">[30]BS!#REF!</definedName>
    <definedName name="XRefPaste16" localSheetId="22" hidden="1">[30]BS!#REF!</definedName>
    <definedName name="XRefPaste16" localSheetId="3" hidden="1">[30]BS!#REF!</definedName>
    <definedName name="XRefPaste16" localSheetId="12" hidden="1">[30]BS!#REF!</definedName>
    <definedName name="XRefPaste16" localSheetId="18" hidden="1">[30]BS!#REF!</definedName>
    <definedName name="XRefPaste16" localSheetId="9" hidden="1">[30]BS!#REF!</definedName>
    <definedName name="XRefPaste16" localSheetId="6" hidden="1">[30]BS!#REF!</definedName>
    <definedName name="XRefPaste16" localSheetId="23" hidden="1">[30]BS!#REF!</definedName>
    <definedName name="XRefPaste16" localSheetId="24" hidden="1">[30]BS!#REF!</definedName>
    <definedName name="XRefPaste16" hidden="1">[30]BS!#REF!</definedName>
    <definedName name="XRefPaste16Row" localSheetId="4" hidden="1">#REF!</definedName>
    <definedName name="XRefPaste16Row" localSheetId="7" hidden="1">#REF!</definedName>
    <definedName name="XRefPaste16Row" localSheetId="10" hidden="1">#REF!</definedName>
    <definedName name="XRefPaste16Row" localSheetId="13" hidden="1">#REF!</definedName>
    <definedName name="XRefPaste16Row" localSheetId="19" hidden="1">#REF!</definedName>
    <definedName name="XRefPaste16Row" localSheetId="5" hidden="1">#REF!</definedName>
    <definedName name="XRefPaste16Row" localSheetId="11" hidden="1">#REF!</definedName>
    <definedName name="XRefPaste16Row" localSheetId="8" hidden="1">#REF!</definedName>
    <definedName name="XRefPaste16Row" localSheetId="14" hidden="1">#REF!</definedName>
    <definedName name="XRefPaste16Row" localSheetId="20" hidden="1">#REF!</definedName>
    <definedName name="XRefPaste16Row" localSheetId="21" hidden="1">#REF!</definedName>
    <definedName name="XRefPaste16Row" localSheetId="22" hidden="1">#REF!</definedName>
    <definedName name="XRefPaste16Row" localSheetId="3" hidden="1">#REF!</definedName>
    <definedName name="XRefPaste16Row" localSheetId="12" hidden="1">#REF!</definedName>
    <definedName name="XRefPaste16Row" localSheetId="18" hidden="1">#REF!</definedName>
    <definedName name="XRefPaste16Row" localSheetId="9" hidden="1">#REF!</definedName>
    <definedName name="XRefPaste16Row" localSheetId="6" hidden="1">#REF!</definedName>
    <definedName name="XRefPaste16Row" localSheetId="23" hidden="1">#REF!</definedName>
    <definedName name="XRefPaste16Row" localSheetId="24" hidden="1">#REF!</definedName>
    <definedName name="XRefPaste16Row" hidden="1">#REF!</definedName>
    <definedName name="XRefPaste17Row" localSheetId="4" hidden="1">#REF!</definedName>
    <definedName name="XRefPaste17Row" localSheetId="7" hidden="1">#REF!</definedName>
    <definedName name="XRefPaste17Row" localSheetId="10" hidden="1">#REF!</definedName>
    <definedName name="XRefPaste17Row" localSheetId="19" hidden="1">#REF!</definedName>
    <definedName name="XRefPaste17Row" localSheetId="5" hidden="1">#REF!</definedName>
    <definedName name="XRefPaste17Row" localSheetId="11" hidden="1">#REF!</definedName>
    <definedName name="XRefPaste17Row" localSheetId="8" hidden="1">#REF!</definedName>
    <definedName name="XRefPaste17Row" localSheetId="20" hidden="1">#REF!</definedName>
    <definedName name="XRefPaste17Row" localSheetId="21" hidden="1">#REF!</definedName>
    <definedName name="XRefPaste17Row" localSheetId="22" hidden="1">#REF!</definedName>
    <definedName name="XRefPaste17Row" localSheetId="3" hidden="1">#REF!</definedName>
    <definedName name="XRefPaste17Row" localSheetId="18" hidden="1">#REF!</definedName>
    <definedName name="XRefPaste17Row" localSheetId="9" hidden="1">#REF!</definedName>
    <definedName name="XRefPaste17Row" localSheetId="6" hidden="1">#REF!</definedName>
    <definedName name="XRefPaste17Row" localSheetId="23" hidden="1">#REF!</definedName>
    <definedName name="XRefPaste17Row" localSheetId="24" hidden="1">#REF!</definedName>
    <definedName name="XRefPaste17Row" hidden="1">#REF!</definedName>
    <definedName name="XRefPaste18Row" localSheetId="4" hidden="1">#REF!</definedName>
    <definedName name="XRefPaste18Row" localSheetId="7" hidden="1">#REF!</definedName>
    <definedName name="XRefPaste18Row" localSheetId="10" hidden="1">#REF!</definedName>
    <definedName name="XRefPaste18Row" localSheetId="19" hidden="1">#REF!</definedName>
    <definedName name="XRefPaste18Row" localSheetId="5" hidden="1">#REF!</definedName>
    <definedName name="XRefPaste18Row" localSheetId="11" hidden="1">#REF!</definedName>
    <definedName name="XRefPaste18Row" localSheetId="8" hidden="1">#REF!</definedName>
    <definedName name="XRefPaste18Row" localSheetId="20" hidden="1">#REF!</definedName>
    <definedName name="XRefPaste18Row" localSheetId="21" hidden="1">#REF!</definedName>
    <definedName name="XRefPaste18Row" localSheetId="22" hidden="1">#REF!</definedName>
    <definedName name="XRefPaste18Row" localSheetId="3" hidden="1">#REF!</definedName>
    <definedName name="XRefPaste18Row" localSheetId="18" hidden="1">#REF!</definedName>
    <definedName name="XRefPaste18Row" localSheetId="9" hidden="1">#REF!</definedName>
    <definedName name="XRefPaste18Row" localSheetId="6" hidden="1">#REF!</definedName>
    <definedName name="XRefPaste18Row" localSheetId="23" hidden="1">#REF!</definedName>
    <definedName name="XRefPaste18Row" localSheetId="24" hidden="1">#REF!</definedName>
    <definedName name="XRefPaste18Row" hidden="1">#REF!</definedName>
    <definedName name="XRefPaste19" localSheetId="4" hidden="1">[30]BS!#REF!</definedName>
    <definedName name="XRefPaste19" localSheetId="7" hidden="1">[30]BS!#REF!</definedName>
    <definedName name="XRefPaste19" localSheetId="10" hidden="1">[30]BS!#REF!</definedName>
    <definedName name="XRefPaste19" localSheetId="19" hidden="1">[30]BS!#REF!</definedName>
    <definedName name="XRefPaste19" localSheetId="5" hidden="1">[30]BS!#REF!</definedName>
    <definedName name="XRefPaste19" localSheetId="11" hidden="1">[30]BS!#REF!</definedName>
    <definedName name="XRefPaste19" localSheetId="8" hidden="1">[30]BS!#REF!</definedName>
    <definedName name="XRefPaste19" localSheetId="20" hidden="1">[30]BS!#REF!</definedName>
    <definedName name="XRefPaste19" localSheetId="21" hidden="1">[30]BS!#REF!</definedName>
    <definedName name="XRefPaste19" localSheetId="22" hidden="1">[30]BS!#REF!</definedName>
    <definedName name="XRefPaste19" localSheetId="3" hidden="1">[30]BS!#REF!</definedName>
    <definedName name="XRefPaste19" localSheetId="18" hidden="1">[30]BS!#REF!</definedName>
    <definedName name="XRefPaste19" localSheetId="9" hidden="1">[30]BS!#REF!</definedName>
    <definedName name="XRefPaste19" localSheetId="6" hidden="1">[30]BS!#REF!</definedName>
    <definedName name="XRefPaste19" localSheetId="23" hidden="1">[30]BS!#REF!</definedName>
    <definedName name="XRefPaste19" localSheetId="24" hidden="1">[30]BS!#REF!</definedName>
    <definedName name="XRefPaste19" hidden="1">[30]BS!#REF!</definedName>
    <definedName name="XRefPaste19Row" localSheetId="4" hidden="1">#REF!</definedName>
    <definedName name="XRefPaste19Row" localSheetId="7" hidden="1">#REF!</definedName>
    <definedName name="XRefPaste19Row" localSheetId="10" hidden="1">#REF!</definedName>
    <definedName name="XRefPaste19Row" localSheetId="13" hidden="1">#REF!</definedName>
    <definedName name="XRefPaste19Row" localSheetId="19" hidden="1">#REF!</definedName>
    <definedName name="XRefPaste19Row" localSheetId="5" hidden="1">#REF!</definedName>
    <definedName name="XRefPaste19Row" localSheetId="11" hidden="1">#REF!</definedName>
    <definedName name="XRefPaste19Row" localSheetId="8" hidden="1">#REF!</definedName>
    <definedName name="XRefPaste19Row" localSheetId="14" hidden="1">#REF!</definedName>
    <definedName name="XRefPaste19Row" localSheetId="20" hidden="1">#REF!</definedName>
    <definedName name="XRefPaste19Row" localSheetId="21" hidden="1">#REF!</definedName>
    <definedName name="XRefPaste19Row" localSheetId="22" hidden="1">#REF!</definedName>
    <definedName name="XRefPaste19Row" localSheetId="3" hidden="1">#REF!</definedName>
    <definedName name="XRefPaste19Row" localSheetId="12" hidden="1">#REF!</definedName>
    <definedName name="XRefPaste19Row" localSheetId="18" hidden="1">#REF!</definedName>
    <definedName name="XRefPaste19Row" localSheetId="9" hidden="1">#REF!</definedName>
    <definedName name="XRefPaste19Row" localSheetId="6" hidden="1">#REF!</definedName>
    <definedName name="XRefPaste19Row" localSheetId="23" hidden="1">#REF!</definedName>
    <definedName name="XRefPaste19Row" localSheetId="24" hidden="1">#REF!</definedName>
    <definedName name="XRefPaste19Row" hidden="1">#REF!</definedName>
    <definedName name="XRefPaste1Row" localSheetId="4" hidden="1">#REF!</definedName>
    <definedName name="XRefPaste1Row" localSheetId="7" hidden="1">#REF!</definedName>
    <definedName name="XRefPaste1Row" localSheetId="10" hidden="1">#REF!</definedName>
    <definedName name="XRefPaste1Row" localSheetId="19" hidden="1">#REF!</definedName>
    <definedName name="XRefPaste1Row" localSheetId="5" hidden="1">#REF!</definedName>
    <definedName name="XRefPaste1Row" localSheetId="11" hidden="1">#REF!</definedName>
    <definedName name="XRefPaste1Row" localSheetId="8" hidden="1">#REF!</definedName>
    <definedName name="XRefPaste1Row" localSheetId="20" hidden="1">#REF!</definedName>
    <definedName name="XRefPaste1Row" localSheetId="21" hidden="1">#REF!</definedName>
    <definedName name="XRefPaste1Row" localSheetId="22" hidden="1">#REF!</definedName>
    <definedName name="XRefPaste1Row" localSheetId="3" hidden="1">#REF!</definedName>
    <definedName name="XRefPaste1Row" localSheetId="18" hidden="1">#REF!</definedName>
    <definedName name="XRefPaste1Row" localSheetId="9" hidden="1">#REF!</definedName>
    <definedName name="XRefPaste1Row" localSheetId="6" hidden="1">#REF!</definedName>
    <definedName name="XRefPaste1Row" localSheetId="23" hidden="1">#REF!</definedName>
    <definedName name="XRefPaste1Row" localSheetId="24" hidden="1">#REF!</definedName>
    <definedName name="XRefPaste1Row" hidden="1">#REF!</definedName>
    <definedName name="XRefPaste20" localSheetId="4" hidden="1">[30]BS!#REF!</definedName>
    <definedName name="XRefPaste20" localSheetId="7" hidden="1">[30]BS!#REF!</definedName>
    <definedName name="XRefPaste20" localSheetId="10" hidden="1">[30]BS!#REF!</definedName>
    <definedName name="XRefPaste20" localSheetId="19" hidden="1">[30]BS!#REF!</definedName>
    <definedName name="XRefPaste20" localSheetId="5" hidden="1">[30]BS!#REF!</definedName>
    <definedName name="XRefPaste20" localSheetId="11" hidden="1">[30]BS!#REF!</definedName>
    <definedName name="XRefPaste20" localSheetId="8" hidden="1">[30]BS!#REF!</definedName>
    <definedName name="XRefPaste20" localSheetId="20" hidden="1">[30]BS!#REF!</definedName>
    <definedName name="XRefPaste20" localSheetId="21" hidden="1">[30]BS!#REF!</definedName>
    <definedName name="XRefPaste20" localSheetId="22" hidden="1">[30]BS!#REF!</definedName>
    <definedName name="XRefPaste20" localSheetId="3" hidden="1">[30]BS!#REF!</definedName>
    <definedName name="XRefPaste20" localSheetId="18" hidden="1">[30]BS!#REF!</definedName>
    <definedName name="XRefPaste20" localSheetId="9" hidden="1">[30]BS!#REF!</definedName>
    <definedName name="XRefPaste20" localSheetId="6" hidden="1">[30]BS!#REF!</definedName>
    <definedName name="XRefPaste20" localSheetId="23" hidden="1">[30]BS!#REF!</definedName>
    <definedName name="XRefPaste20" localSheetId="24" hidden="1">[30]BS!#REF!</definedName>
    <definedName name="XRefPaste20" hidden="1">[30]BS!#REF!</definedName>
    <definedName name="XRefPaste20Row" localSheetId="4" hidden="1">#REF!</definedName>
    <definedName name="XRefPaste20Row" localSheetId="7" hidden="1">#REF!</definedName>
    <definedName name="XRefPaste20Row" localSheetId="10" hidden="1">#REF!</definedName>
    <definedName name="XRefPaste20Row" localSheetId="13" hidden="1">#REF!</definedName>
    <definedName name="XRefPaste20Row" localSheetId="19" hidden="1">#REF!</definedName>
    <definedName name="XRefPaste20Row" localSheetId="5" hidden="1">#REF!</definedName>
    <definedName name="XRefPaste20Row" localSheetId="11" hidden="1">#REF!</definedName>
    <definedName name="XRefPaste20Row" localSheetId="8" hidden="1">#REF!</definedName>
    <definedName name="XRefPaste20Row" localSheetId="14" hidden="1">#REF!</definedName>
    <definedName name="XRefPaste20Row" localSheetId="20" hidden="1">#REF!</definedName>
    <definedName name="XRefPaste20Row" localSheetId="21" hidden="1">#REF!</definedName>
    <definedName name="XRefPaste20Row" localSheetId="22" hidden="1">#REF!</definedName>
    <definedName name="XRefPaste20Row" localSheetId="3" hidden="1">#REF!</definedName>
    <definedName name="XRefPaste20Row" localSheetId="12" hidden="1">#REF!</definedName>
    <definedName name="XRefPaste20Row" localSheetId="18" hidden="1">#REF!</definedName>
    <definedName name="XRefPaste20Row" localSheetId="9" hidden="1">#REF!</definedName>
    <definedName name="XRefPaste20Row" localSheetId="6" hidden="1">#REF!</definedName>
    <definedName name="XRefPaste20Row" localSheetId="23" hidden="1">#REF!</definedName>
    <definedName name="XRefPaste20Row" localSheetId="24" hidden="1">#REF!</definedName>
    <definedName name="XRefPaste20Row" hidden="1">#REF!</definedName>
    <definedName name="XRefPaste21Row" localSheetId="4" hidden="1">#REF!</definedName>
    <definedName name="XRefPaste21Row" localSheetId="7" hidden="1">#REF!</definedName>
    <definedName name="XRefPaste21Row" localSheetId="10" hidden="1">#REF!</definedName>
    <definedName name="XRefPaste21Row" localSheetId="19" hidden="1">#REF!</definedName>
    <definedName name="XRefPaste21Row" localSheetId="5" hidden="1">#REF!</definedName>
    <definedName name="XRefPaste21Row" localSheetId="11" hidden="1">#REF!</definedName>
    <definedName name="XRefPaste21Row" localSheetId="8" hidden="1">#REF!</definedName>
    <definedName name="XRefPaste21Row" localSheetId="20" hidden="1">#REF!</definedName>
    <definedName name="XRefPaste21Row" localSheetId="21" hidden="1">#REF!</definedName>
    <definedName name="XRefPaste21Row" localSheetId="22" hidden="1">#REF!</definedName>
    <definedName name="XRefPaste21Row" localSheetId="3" hidden="1">#REF!</definedName>
    <definedName name="XRefPaste21Row" localSheetId="18" hidden="1">#REF!</definedName>
    <definedName name="XRefPaste21Row" localSheetId="9" hidden="1">#REF!</definedName>
    <definedName name="XRefPaste21Row" localSheetId="6" hidden="1">#REF!</definedName>
    <definedName name="XRefPaste21Row" localSheetId="23" hidden="1">#REF!</definedName>
    <definedName name="XRefPaste21Row" localSheetId="24" hidden="1">#REF!</definedName>
    <definedName name="XRefPaste21Row" hidden="1">#REF!</definedName>
    <definedName name="XRefPaste22" localSheetId="4" hidden="1">[30]BS!#REF!</definedName>
    <definedName name="XRefPaste22" localSheetId="7" hidden="1">[30]BS!#REF!</definedName>
    <definedName name="XRefPaste22" localSheetId="10" hidden="1">[30]BS!#REF!</definedName>
    <definedName name="XRefPaste22" localSheetId="19" hidden="1">[30]BS!#REF!</definedName>
    <definedName name="XRefPaste22" localSheetId="5" hidden="1">[30]BS!#REF!</definedName>
    <definedName name="XRefPaste22" localSheetId="11" hidden="1">[30]BS!#REF!</definedName>
    <definedName name="XRefPaste22" localSheetId="8" hidden="1">[30]BS!#REF!</definedName>
    <definedName name="XRefPaste22" localSheetId="20" hidden="1">[30]BS!#REF!</definedName>
    <definedName name="XRefPaste22" localSheetId="21" hidden="1">[30]BS!#REF!</definedName>
    <definedName name="XRefPaste22" localSheetId="22" hidden="1">[30]BS!#REF!</definedName>
    <definedName name="XRefPaste22" localSheetId="3" hidden="1">[30]BS!#REF!</definedName>
    <definedName name="XRefPaste22" localSheetId="18" hidden="1">[30]BS!#REF!</definedName>
    <definedName name="XRefPaste22" localSheetId="9" hidden="1">[30]BS!#REF!</definedName>
    <definedName name="XRefPaste22" localSheetId="6" hidden="1">[30]BS!#REF!</definedName>
    <definedName name="XRefPaste22" localSheetId="23" hidden="1">[30]BS!#REF!</definedName>
    <definedName name="XRefPaste22" localSheetId="24" hidden="1">[30]BS!#REF!</definedName>
    <definedName name="XRefPaste22" hidden="1">[30]BS!#REF!</definedName>
    <definedName name="XRefPaste22Row" localSheetId="4" hidden="1">#REF!</definedName>
    <definedName name="XRefPaste22Row" localSheetId="7" hidden="1">#REF!</definedName>
    <definedName name="XRefPaste22Row" localSheetId="10" hidden="1">#REF!</definedName>
    <definedName name="XRefPaste22Row" localSheetId="13" hidden="1">#REF!</definedName>
    <definedName name="XRefPaste22Row" localSheetId="19" hidden="1">#REF!</definedName>
    <definedName name="XRefPaste22Row" localSheetId="5" hidden="1">#REF!</definedName>
    <definedName name="XRefPaste22Row" localSheetId="11" hidden="1">#REF!</definedName>
    <definedName name="XRefPaste22Row" localSheetId="8" hidden="1">#REF!</definedName>
    <definedName name="XRefPaste22Row" localSheetId="14" hidden="1">#REF!</definedName>
    <definedName name="XRefPaste22Row" localSheetId="20" hidden="1">#REF!</definedName>
    <definedName name="XRefPaste22Row" localSheetId="21" hidden="1">#REF!</definedName>
    <definedName name="XRefPaste22Row" localSheetId="22" hidden="1">#REF!</definedName>
    <definedName name="XRefPaste22Row" localSheetId="3" hidden="1">#REF!</definedName>
    <definedName name="XRefPaste22Row" localSheetId="12" hidden="1">#REF!</definedName>
    <definedName name="XRefPaste22Row" localSheetId="18" hidden="1">#REF!</definedName>
    <definedName name="XRefPaste22Row" localSheetId="9" hidden="1">#REF!</definedName>
    <definedName name="XRefPaste22Row" localSheetId="6" hidden="1">#REF!</definedName>
    <definedName name="XRefPaste22Row" localSheetId="23" hidden="1">#REF!</definedName>
    <definedName name="XRefPaste22Row" localSheetId="24" hidden="1">#REF!</definedName>
    <definedName name="XRefPaste22Row" hidden="1">#REF!</definedName>
    <definedName name="XRefPaste23Row" localSheetId="4" hidden="1">#REF!</definedName>
    <definedName name="XRefPaste23Row" localSheetId="7" hidden="1">#REF!</definedName>
    <definedName name="XRefPaste23Row" localSheetId="10" hidden="1">#REF!</definedName>
    <definedName name="XRefPaste23Row" localSheetId="19" hidden="1">#REF!</definedName>
    <definedName name="XRefPaste23Row" localSheetId="5" hidden="1">#REF!</definedName>
    <definedName name="XRefPaste23Row" localSheetId="11" hidden="1">#REF!</definedName>
    <definedName name="XRefPaste23Row" localSheetId="8" hidden="1">#REF!</definedName>
    <definedName name="XRefPaste23Row" localSheetId="20" hidden="1">#REF!</definedName>
    <definedName name="XRefPaste23Row" localSheetId="21" hidden="1">#REF!</definedName>
    <definedName name="XRefPaste23Row" localSheetId="22" hidden="1">#REF!</definedName>
    <definedName name="XRefPaste23Row" localSheetId="3" hidden="1">#REF!</definedName>
    <definedName name="XRefPaste23Row" localSheetId="18" hidden="1">#REF!</definedName>
    <definedName name="XRefPaste23Row" localSheetId="9" hidden="1">#REF!</definedName>
    <definedName name="XRefPaste23Row" localSheetId="6" hidden="1">#REF!</definedName>
    <definedName name="XRefPaste23Row" localSheetId="23" hidden="1">#REF!</definedName>
    <definedName name="XRefPaste23Row" localSheetId="24" hidden="1">#REF!</definedName>
    <definedName name="XRefPaste23Row" hidden="1">#REF!</definedName>
    <definedName name="XRefPaste24Row" localSheetId="4" hidden="1">#REF!</definedName>
    <definedName name="XRefPaste24Row" localSheetId="7" hidden="1">#REF!</definedName>
    <definedName name="XRefPaste24Row" localSheetId="10" hidden="1">#REF!</definedName>
    <definedName name="XRefPaste24Row" localSheetId="19" hidden="1">#REF!</definedName>
    <definedName name="XRefPaste24Row" localSheetId="5" hidden="1">#REF!</definedName>
    <definedName name="XRefPaste24Row" localSheetId="11" hidden="1">#REF!</definedName>
    <definedName name="XRefPaste24Row" localSheetId="8" hidden="1">#REF!</definedName>
    <definedName name="XRefPaste24Row" localSheetId="20" hidden="1">#REF!</definedName>
    <definedName name="XRefPaste24Row" localSheetId="21" hidden="1">#REF!</definedName>
    <definedName name="XRefPaste24Row" localSheetId="22" hidden="1">#REF!</definedName>
    <definedName name="XRefPaste24Row" localSheetId="3" hidden="1">#REF!</definedName>
    <definedName name="XRefPaste24Row" localSheetId="18" hidden="1">#REF!</definedName>
    <definedName name="XRefPaste24Row" localSheetId="9" hidden="1">#REF!</definedName>
    <definedName name="XRefPaste24Row" localSheetId="6" hidden="1">#REF!</definedName>
    <definedName name="XRefPaste24Row" localSheetId="23" hidden="1">#REF!</definedName>
    <definedName name="XRefPaste24Row" localSheetId="24" hidden="1">#REF!</definedName>
    <definedName name="XRefPaste24Row" hidden="1">#REF!</definedName>
    <definedName name="XRefPaste25Row" localSheetId="4" hidden="1">#REF!</definedName>
    <definedName name="XRefPaste25Row" localSheetId="7" hidden="1">#REF!</definedName>
    <definedName name="XRefPaste25Row" localSheetId="10" hidden="1">#REF!</definedName>
    <definedName name="XRefPaste25Row" localSheetId="19" hidden="1">#REF!</definedName>
    <definedName name="XRefPaste25Row" localSheetId="5" hidden="1">#REF!</definedName>
    <definedName name="XRefPaste25Row" localSheetId="11" hidden="1">#REF!</definedName>
    <definedName name="XRefPaste25Row" localSheetId="8" hidden="1">#REF!</definedName>
    <definedName name="XRefPaste25Row" localSheetId="20" hidden="1">#REF!</definedName>
    <definedName name="XRefPaste25Row" localSheetId="21" hidden="1">#REF!</definedName>
    <definedName name="XRefPaste25Row" localSheetId="22" hidden="1">#REF!</definedName>
    <definedName name="XRefPaste25Row" localSheetId="3" hidden="1">#REF!</definedName>
    <definedName name="XRefPaste25Row" localSheetId="18" hidden="1">#REF!</definedName>
    <definedName name="XRefPaste25Row" localSheetId="9" hidden="1">#REF!</definedName>
    <definedName name="XRefPaste25Row" localSheetId="6" hidden="1">#REF!</definedName>
    <definedName name="XRefPaste25Row" localSheetId="23" hidden="1">#REF!</definedName>
    <definedName name="XRefPaste25Row" localSheetId="24" hidden="1">#REF!</definedName>
    <definedName name="XRefPaste25Row" hidden="1">#REF!</definedName>
    <definedName name="XRefPaste26Row" localSheetId="4" hidden="1">#REF!</definedName>
    <definedName name="XRefPaste26Row" localSheetId="7" hidden="1">#REF!</definedName>
    <definedName name="XRefPaste26Row" localSheetId="10" hidden="1">#REF!</definedName>
    <definedName name="XRefPaste26Row" localSheetId="19" hidden="1">#REF!</definedName>
    <definedName name="XRefPaste26Row" localSheetId="5" hidden="1">#REF!</definedName>
    <definedName name="XRefPaste26Row" localSheetId="11" hidden="1">#REF!</definedName>
    <definedName name="XRefPaste26Row" localSheetId="8" hidden="1">#REF!</definedName>
    <definedName name="XRefPaste26Row" localSheetId="20" hidden="1">#REF!</definedName>
    <definedName name="XRefPaste26Row" localSheetId="21" hidden="1">#REF!</definedName>
    <definedName name="XRefPaste26Row" localSheetId="22" hidden="1">#REF!</definedName>
    <definedName name="XRefPaste26Row" localSheetId="3" hidden="1">#REF!</definedName>
    <definedName name="XRefPaste26Row" localSheetId="18" hidden="1">#REF!</definedName>
    <definedName name="XRefPaste26Row" localSheetId="9" hidden="1">#REF!</definedName>
    <definedName name="XRefPaste26Row" localSheetId="6" hidden="1">#REF!</definedName>
    <definedName name="XRefPaste26Row" localSheetId="23" hidden="1">#REF!</definedName>
    <definedName name="XRefPaste26Row" localSheetId="24" hidden="1">#REF!</definedName>
    <definedName name="XRefPaste26Row" hidden="1">#REF!</definedName>
    <definedName name="XRefPaste27Row" localSheetId="4" hidden="1">#REF!</definedName>
    <definedName name="XRefPaste27Row" localSheetId="7" hidden="1">#REF!</definedName>
    <definedName name="XRefPaste27Row" localSheetId="10" hidden="1">#REF!</definedName>
    <definedName name="XRefPaste27Row" localSheetId="19" hidden="1">#REF!</definedName>
    <definedName name="XRefPaste27Row" localSheetId="5" hidden="1">#REF!</definedName>
    <definedName name="XRefPaste27Row" localSheetId="11" hidden="1">#REF!</definedName>
    <definedName name="XRefPaste27Row" localSheetId="8" hidden="1">#REF!</definedName>
    <definedName name="XRefPaste27Row" localSheetId="20" hidden="1">#REF!</definedName>
    <definedName name="XRefPaste27Row" localSheetId="21" hidden="1">#REF!</definedName>
    <definedName name="XRefPaste27Row" localSheetId="22" hidden="1">#REF!</definedName>
    <definedName name="XRefPaste27Row" localSheetId="3" hidden="1">#REF!</definedName>
    <definedName name="XRefPaste27Row" localSheetId="18" hidden="1">#REF!</definedName>
    <definedName name="XRefPaste27Row" localSheetId="9" hidden="1">#REF!</definedName>
    <definedName name="XRefPaste27Row" localSheetId="6" hidden="1">#REF!</definedName>
    <definedName name="XRefPaste27Row" localSheetId="23" hidden="1">#REF!</definedName>
    <definedName name="XRefPaste27Row" localSheetId="24" hidden="1">#REF!</definedName>
    <definedName name="XRefPaste27Row" hidden="1">#REF!</definedName>
    <definedName name="XRefPaste28" localSheetId="4" hidden="1">[31]BS!#REF!</definedName>
    <definedName name="XRefPaste28" localSheetId="7" hidden="1">[31]BS!#REF!</definedName>
    <definedName name="XRefPaste28" localSheetId="10" hidden="1">[31]BS!#REF!</definedName>
    <definedName name="XRefPaste28" localSheetId="19" hidden="1">[31]BS!#REF!</definedName>
    <definedName name="XRefPaste28" localSheetId="5" hidden="1">[31]BS!#REF!</definedName>
    <definedName name="XRefPaste28" localSheetId="11" hidden="1">[31]BS!#REF!</definedName>
    <definedName name="XRefPaste28" localSheetId="8" hidden="1">[31]BS!#REF!</definedName>
    <definedName name="XRefPaste28" localSheetId="20" hidden="1">[31]BS!#REF!</definedName>
    <definedName name="XRefPaste28" localSheetId="21" hidden="1">[31]BS!#REF!</definedName>
    <definedName name="XRefPaste28" localSheetId="22" hidden="1">[31]BS!#REF!</definedName>
    <definedName name="XRefPaste28" localSheetId="3" hidden="1">[31]BS!#REF!</definedName>
    <definedName name="XRefPaste28" localSheetId="18" hidden="1">[31]BS!#REF!</definedName>
    <definedName name="XRefPaste28" localSheetId="9" hidden="1">[31]BS!#REF!</definedName>
    <definedName name="XRefPaste28" localSheetId="6" hidden="1">[31]BS!#REF!</definedName>
    <definedName name="XRefPaste28" localSheetId="23" hidden="1">[31]BS!#REF!</definedName>
    <definedName name="XRefPaste28" localSheetId="24" hidden="1">[31]BS!#REF!</definedName>
    <definedName name="XRefPaste28" hidden="1">[31]BS!#REF!</definedName>
    <definedName name="XRefPaste28Row" localSheetId="4" hidden="1">#REF!</definedName>
    <definedName name="XRefPaste28Row" localSheetId="7" hidden="1">#REF!</definedName>
    <definedName name="XRefPaste28Row" localSheetId="10" hidden="1">#REF!</definedName>
    <definedName name="XRefPaste28Row" localSheetId="13" hidden="1">#REF!</definedName>
    <definedName name="XRefPaste28Row" localSheetId="19" hidden="1">#REF!</definedName>
    <definedName name="XRefPaste28Row" localSheetId="5" hidden="1">#REF!</definedName>
    <definedName name="XRefPaste28Row" localSheetId="11" hidden="1">#REF!</definedName>
    <definedName name="XRefPaste28Row" localSheetId="8" hidden="1">#REF!</definedName>
    <definedName name="XRefPaste28Row" localSheetId="14" hidden="1">#REF!</definedName>
    <definedName name="XRefPaste28Row" localSheetId="20" hidden="1">#REF!</definedName>
    <definedName name="XRefPaste28Row" localSheetId="21" hidden="1">#REF!</definedName>
    <definedName name="XRefPaste28Row" localSheetId="22" hidden="1">#REF!</definedName>
    <definedName name="XRefPaste28Row" localSheetId="3" hidden="1">#REF!</definedName>
    <definedName name="XRefPaste28Row" localSheetId="12" hidden="1">#REF!</definedName>
    <definedName name="XRefPaste28Row" localSheetId="18" hidden="1">#REF!</definedName>
    <definedName name="XRefPaste28Row" localSheetId="9" hidden="1">#REF!</definedName>
    <definedName name="XRefPaste28Row" localSheetId="6" hidden="1">#REF!</definedName>
    <definedName name="XRefPaste28Row" localSheetId="23" hidden="1">#REF!</definedName>
    <definedName name="XRefPaste28Row" localSheetId="24" hidden="1">#REF!</definedName>
    <definedName name="XRefPaste28Row" hidden="1">#REF!</definedName>
    <definedName name="XRefPaste29Row" localSheetId="4" hidden="1">#REF!</definedName>
    <definedName name="XRefPaste29Row" localSheetId="7" hidden="1">#REF!</definedName>
    <definedName name="XRefPaste29Row" localSheetId="10" hidden="1">#REF!</definedName>
    <definedName name="XRefPaste29Row" localSheetId="19" hidden="1">#REF!</definedName>
    <definedName name="XRefPaste29Row" localSheetId="5" hidden="1">#REF!</definedName>
    <definedName name="XRefPaste29Row" localSheetId="11" hidden="1">#REF!</definedName>
    <definedName name="XRefPaste29Row" localSheetId="8" hidden="1">#REF!</definedName>
    <definedName name="XRefPaste29Row" localSheetId="20" hidden="1">#REF!</definedName>
    <definedName name="XRefPaste29Row" localSheetId="21" hidden="1">#REF!</definedName>
    <definedName name="XRefPaste29Row" localSheetId="22" hidden="1">#REF!</definedName>
    <definedName name="XRefPaste29Row" localSheetId="3" hidden="1">#REF!</definedName>
    <definedName name="XRefPaste29Row" localSheetId="18" hidden="1">#REF!</definedName>
    <definedName name="XRefPaste29Row" localSheetId="9" hidden="1">#REF!</definedName>
    <definedName name="XRefPaste29Row" localSheetId="6" hidden="1">#REF!</definedName>
    <definedName name="XRefPaste29Row" localSheetId="23" hidden="1">#REF!</definedName>
    <definedName name="XRefPaste29Row" localSheetId="24" hidden="1">#REF!</definedName>
    <definedName name="XRefPaste29Row" hidden="1">#REF!</definedName>
    <definedName name="XRefPaste2Row" localSheetId="4" hidden="1">#REF!</definedName>
    <definedName name="XRefPaste2Row" localSheetId="7" hidden="1">#REF!</definedName>
    <definedName name="XRefPaste2Row" localSheetId="10" hidden="1">#REF!</definedName>
    <definedName name="XRefPaste2Row" localSheetId="19" hidden="1">#REF!</definedName>
    <definedName name="XRefPaste2Row" localSheetId="5" hidden="1">#REF!</definedName>
    <definedName name="XRefPaste2Row" localSheetId="11" hidden="1">#REF!</definedName>
    <definedName name="XRefPaste2Row" localSheetId="8" hidden="1">#REF!</definedName>
    <definedName name="XRefPaste2Row" localSheetId="20" hidden="1">#REF!</definedName>
    <definedName name="XRefPaste2Row" localSheetId="21" hidden="1">#REF!</definedName>
    <definedName name="XRefPaste2Row" localSheetId="22" hidden="1">#REF!</definedName>
    <definedName name="XRefPaste2Row" localSheetId="3" hidden="1">#REF!</definedName>
    <definedName name="XRefPaste2Row" localSheetId="18" hidden="1">#REF!</definedName>
    <definedName name="XRefPaste2Row" localSheetId="9" hidden="1">#REF!</definedName>
    <definedName name="XRefPaste2Row" localSheetId="6" hidden="1">#REF!</definedName>
    <definedName name="XRefPaste2Row" localSheetId="23" hidden="1">#REF!</definedName>
    <definedName name="XRefPaste2Row" localSheetId="24" hidden="1">#REF!</definedName>
    <definedName name="XRefPaste2Row" hidden="1">#REF!</definedName>
    <definedName name="XRefPaste30Row" localSheetId="4" hidden="1">#REF!</definedName>
    <definedName name="XRefPaste30Row" localSheetId="7" hidden="1">#REF!</definedName>
    <definedName name="XRefPaste30Row" localSheetId="10" hidden="1">#REF!</definedName>
    <definedName name="XRefPaste30Row" localSheetId="19" hidden="1">#REF!</definedName>
    <definedName name="XRefPaste30Row" localSheetId="5" hidden="1">#REF!</definedName>
    <definedName name="XRefPaste30Row" localSheetId="11" hidden="1">#REF!</definedName>
    <definedName name="XRefPaste30Row" localSheetId="8" hidden="1">#REF!</definedName>
    <definedName name="XRefPaste30Row" localSheetId="20" hidden="1">#REF!</definedName>
    <definedName name="XRefPaste30Row" localSheetId="21" hidden="1">#REF!</definedName>
    <definedName name="XRefPaste30Row" localSheetId="22" hidden="1">#REF!</definedName>
    <definedName name="XRefPaste30Row" localSheetId="3" hidden="1">#REF!</definedName>
    <definedName name="XRefPaste30Row" localSheetId="18" hidden="1">#REF!</definedName>
    <definedName name="XRefPaste30Row" localSheetId="9" hidden="1">#REF!</definedName>
    <definedName name="XRefPaste30Row" localSheetId="6" hidden="1">#REF!</definedName>
    <definedName name="XRefPaste30Row" localSheetId="23" hidden="1">#REF!</definedName>
    <definedName name="XRefPaste30Row" localSheetId="24" hidden="1">#REF!</definedName>
    <definedName name="XRefPaste30Row" hidden="1">#REF!</definedName>
    <definedName name="XRefPaste31" localSheetId="4" hidden="1">[31]BS!#REF!</definedName>
    <definedName name="XRefPaste31" localSheetId="7" hidden="1">[31]BS!#REF!</definedName>
    <definedName name="XRefPaste31" localSheetId="10" hidden="1">[31]BS!#REF!</definedName>
    <definedName name="XRefPaste31" localSheetId="19" hidden="1">[31]BS!#REF!</definedName>
    <definedName name="XRefPaste31" localSheetId="5" hidden="1">[31]BS!#REF!</definedName>
    <definedName name="XRefPaste31" localSheetId="11" hidden="1">[31]BS!#REF!</definedName>
    <definedName name="XRefPaste31" localSheetId="8" hidden="1">[31]BS!#REF!</definedName>
    <definedName name="XRefPaste31" localSheetId="20" hidden="1">[31]BS!#REF!</definedName>
    <definedName name="XRefPaste31" localSheetId="21" hidden="1">[31]BS!#REF!</definedName>
    <definedName name="XRefPaste31" localSheetId="22" hidden="1">[31]BS!#REF!</definedName>
    <definedName name="XRefPaste31" localSheetId="3" hidden="1">[31]BS!#REF!</definedName>
    <definedName name="XRefPaste31" localSheetId="18" hidden="1">[31]BS!#REF!</definedName>
    <definedName name="XRefPaste31" localSheetId="9" hidden="1">[31]BS!#REF!</definedName>
    <definedName name="XRefPaste31" localSheetId="6" hidden="1">[31]BS!#REF!</definedName>
    <definedName name="XRefPaste31" localSheetId="23" hidden="1">[31]BS!#REF!</definedName>
    <definedName name="XRefPaste31" localSheetId="24" hidden="1">[31]BS!#REF!</definedName>
    <definedName name="XRefPaste31" hidden="1">[31]BS!#REF!</definedName>
    <definedName name="XRefPaste31Row" localSheetId="4" hidden="1">#REF!</definedName>
    <definedName name="XRefPaste31Row" localSheetId="7" hidden="1">#REF!</definedName>
    <definedName name="XRefPaste31Row" localSheetId="10" hidden="1">#REF!</definedName>
    <definedName name="XRefPaste31Row" localSheetId="13" hidden="1">#REF!</definedName>
    <definedName name="XRefPaste31Row" localSheetId="19" hidden="1">#REF!</definedName>
    <definedName name="XRefPaste31Row" localSheetId="5" hidden="1">#REF!</definedName>
    <definedName name="XRefPaste31Row" localSheetId="11" hidden="1">#REF!</definedName>
    <definedName name="XRefPaste31Row" localSheetId="8" hidden="1">#REF!</definedName>
    <definedName name="XRefPaste31Row" localSheetId="14" hidden="1">#REF!</definedName>
    <definedName name="XRefPaste31Row" localSheetId="20" hidden="1">#REF!</definedName>
    <definedName name="XRefPaste31Row" localSheetId="21" hidden="1">#REF!</definedName>
    <definedName name="XRefPaste31Row" localSheetId="22" hidden="1">#REF!</definedName>
    <definedName name="XRefPaste31Row" localSheetId="3" hidden="1">#REF!</definedName>
    <definedName name="XRefPaste31Row" localSheetId="12" hidden="1">#REF!</definedName>
    <definedName name="XRefPaste31Row" localSheetId="18" hidden="1">#REF!</definedName>
    <definedName name="XRefPaste31Row" localSheetId="9" hidden="1">#REF!</definedName>
    <definedName name="XRefPaste31Row" localSheetId="6" hidden="1">#REF!</definedName>
    <definedName name="XRefPaste31Row" localSheetId="23" hidden="1">#REF!</definedName>
    <definedName name="XRefPaste31Row" localSheetId="24" hidden="1">#REF!</definedName>
    <definedName name="XRefPaste31Row" hidden="1">#REF!</definedName>
    <definedName name="XRefPaste32Row" localSheetId="4" hidden="1">#REF!</definedName>
    <definedName name="XRefPaste32Row" localSheetId="7" hidden="1">#REF!</definedName>
    <definedName name="XRefPaste32Row" localSheetId="10" hidden="1">#REF!</definedName>
    <definedName name="XRefPaste32Row" localSheetId="19" hidden="1">#REF!</definedName>
    <definedName name="XRefPaste32Row" localSheetId="5" hidden="1">#REF!</definedName>
    <definedName name="XRefPaste32Row" localSheetId="11" hidden="1">#REF!</definedName>
    <definedName name="XRefPaste32Row" localSheetId="8" hidden="1">#REF!</definedName>
    <definedName name="XRefPaste32Row" localSheetId="20" hidden="1">#REF!</definedName>
    <definedName name="XRefPaste32Row" localSheetId="21" hidden="1">#REF!</definedName>
    <definedName name="XRefPaste32Row" localSheetId="22" hidden="1">#REF!</definedName>
    <definedName name="XRefPaste32Row" localSheetId="3" hidden="1">#REF!</definedName>
    <definedName name="XRefPaste32Row" localSheetId="18" hidden="1">#REF!</definedName>
    <definedName name="XRefPaste32Row" localSheetId="9" hidden="1">#REF!</definedName>
    <definedName name="XRefPaste32Row" localSheetId="6" hidden="1">#REF!</definedName>
    <definedName name="XRefPaste32Row" localSheetId="23" hidden="1">#REF!</definedName>
    <definedName name="XRefPaste32Row" localSheetId="24" hidden="1">#REF!</definedName>
    <definedName name="XRefPaste32Row" hidden="1">#REF!</definedName>
    <definedName name="XRefPaste33" localSheetId="4" hidden="1">[30]BS!#REF!</definedName>
    <definedName name="XRefPaste33" localSheetId="7" hidden="1">[30]BS!#REF!</definedName>
    <definedName name="XRefPaste33" localSheetId="10" hidden="1">[30]BS!#REF!</definedName>
    <definedName name="XRefPaste33" localSheetId="19" hidden="1">[30]BS!#REF!</definedName>
    <definedName name="XRefPaste33" localSheetId="5" hidden="1">[30]BS!#REF!</definedName>
    <definedName name="XRefPaste33" localSheetId="11" hidden="1">[30]BS!#REF!</definedName>
    <definedName name="XRefPaste33" localSheetId="8" hidden="1">[30]BS!#REF!</definedName>
    <definedName name="XRefPaste33" localSheetId="20" hidden="1">[30]BS!#REF!</definedName>
    <definedName name="XRefPaste33" localSheetId="21" hidden="1">[30]BS!#REF!</definedName>
    <definedName name="XRefPaste33" localSheetId="22" hidden="1">[30]BS!#REF!</definedName>
    <definedName name="XRefPaste33" localSheetId="3" hidden="1">[30]BS!#REF!</definedName>
    <definedName name="XRefPaste33" localSheetId="18" hidden="1">[30]BS!#REF!</definedName>
    <definedName name="XRefPaste33" localSheetId="9" hidden="1">[30]BS!#REF!</definedName>
    <definedName name="XRefPaste33" localSheetId="6" hidden="1">[30]BS!#REF!</definedName>
    <definedName name="XRefPaste33" localSheetId="23" hidden="1">[30]BS!#REF!</definedName>
    <definedName name="XRefPaste33" localSheetId="24" hidden="1">[30]BS!#REF!</definedName>
    <definedName name="XRefPaste33" hidden="1">[30]BS!#REF!</definedName>
    <definedName name="XRefPaste33Row" localSheetId="4" hidden="1">#REF!</definedName>
    <definedName name="XRefPaste33Row" localSheetId="7" hidden="1">#REF!</definedName>
    <definedName name="XRefPaste33Row" localSheetId="10" hidden="1">#REF!</definedName>
    <definedName name="XRefPaste33Row" localSheetId="13" hidden="1">#REF!</definedName>
    <definedName name="XRefPaste33Row" localSheetId="19" hidden="1">#REF!</definedName>
    <definedName name="XRefPaste33Row" localSheetId="5" hidden="1">#REF!</definedName>
    <definedName name="XRefPaste33Row" localSheetId="11" hidden="1">#REF!</definedName>
    <definedName name="XRefPaste33Row" localSheetId="8" hidden="1">#REF!</definedName>
    <definedName name="XRefPaste33Row" localSheetId="14" hidden="1">#REF!</definedName>
    <definedName name="XRefPaste33Row" localSheetId="20" hidden="1">#REF!</definedName>
    <definedName name="XRefPaste33Row" localSheetId="21" hidden="1">#REF!</definedName>
    <definedName name="XRefPaste33Row" localSheetId="22" hidden="1">#REF!</definedName>
    <definedName name="XRefPaste33Row" localSheetId="3" hidden="1">#REF!</definedName>
    <definedName name="XRefPaste33Row" localSheetId="12" hidden="1">#REF!</definedName>
    <definedName name="XRefPaste33Row" localSheetId="18" hidden="1">#REF!</definedName>
    <definedName name="XRefPaste33Row" localSheetId="9" hidden="1">#REF!</definedName>
    <definedName name="XRefPaste33Row" localSheetId="6" hidden="1">#REF!</definedName>
    <definedName name="XRefPaste33Row" localSheetId="23" hidden="1">#REF!</definedName>
    <definedName name="XRefPaste33Row" localSheetId="24" hidden="1">#REF!</definedName>
    <definedName name="XRefPaste33Row" hidden="1">#REF!</definedName>
    <definedName name="XRefPaste34Row" localSheetId="4" hidden="1">#REF!</definedName>
    <definedName name="XRefPaste34Row" localSheetId="7" hidden="1">#REF!</definedName>
    <definedName name="XRefPaste34Row" localSheetId="10" hidden="1">#REF!</definedName>
    <definedName name="XRefPaste34Row" localSheetId="19" hidden="1">#REF!</definedName>
    <definedName name="XRefPaste34Row" localSheetId="5" hidden="1">#REF!</definedName>
    <definedName name="XRefPaste34Row" localSheetId="11" hidden="1">#REF!</definedName>
    <definedName name="XRefPaste34Row" localSheetId="8" hidden="1">#REF!</definedName>
    <definedName name="XRefPaste34Row" localSheetId="20" hidden="1">#REF!</definedName>
    <definedName name="XRefPaste34Row" localSheetId="21" hidden="1">#REF!</definedName>
    <definedName name="XRefPaste34Row" localSheetId="22" hidden="1">#REF!</definedName>
    <definedName name="XRefPaste34Row" localSheetId="3" hidden="1">#REF!</definedName>
    <definedName name="XRefPaste34Row" localSheetId="18" hidden="1">#REF!</definedName>
    <definedName name="XRefPaste34Row" localSheetId="9" hidden="1">#REF!</definedName>
    <definedName name="XRefPaste34Row" localSheetId="6" hidden="1">#REF!</definedName>
    <definedName name="XRefPaste34Row" localSheetId="23" hidden="1">#REF!</definedName>
    <definedName name="XRefPaste34Row" localSheetId="24" hidden="1">#REF!</definedName>
    <definedName name="XRefPaste34Row" hidden="1">#REF!</definedName>
    <definedName name="XRefPaste35Row" localSheetId="4" hidden="1">#REF!</definedName>
    <definedName name="XRefPaste35Row" localSheetId="7" hidden="1">#REF!</definedName>
    <definedName name="XRefPaste35Row" localSheetId="10" hidden="1">#REF!</definedName>
    <definedName name="XRefPaste35Row" localSheetId="19" hidden="1">#REF!</definedName>
    <definedName name="XRefPaste35Row" localSheetId="5" hidden="1">#REF!</definedName>
    <definedName name="XRefPaste35Row" localSheetId="11" hidden="1">#REF!</definedName>
    <definedName name="XRefPaste35Row" localSheetId="8" hidden="1">#REF!</definedName>
    <definedName name="XRefPaste35Row" localSheetId="20" hidden="1">#REF!</definedName>
    <definedName name="XRefPaste35Row" localSheetId="21" hidden="1">#REF!</definedName>
    <definedName name="XRefPaste35Row" localSheetId="22" hidden="1">#REF!</definedName>
    <definedName name="XRefPaste35Row" localSheetId="3" hidden="1">#REF!</definedName>
    <definedName name="XRefPaste35Row" localSheetId="18" hidden="1">#REF!</definedName>
    <definedName name="XRefPaste35Row" localSheetId="9" hidden="1">#REF!</definedName>
    <definedName name="XRefPaste35Row" localSheetId="6" hidden="1">#REF!</definedName>
    <definedName name="XRefPaste35Row" localSheetId="23" hidden="1">#REF!</definedName>
    <definedName name="XRefPaste35Row" localSheetId="24" hidden="1">#REF!</definedName>
    <definedName name="XRefPaste35Row" hidden="1">#REF!</definedName>
    <definedName name="XRefPaste36Row" localSheetId="4" hidden="1">#REF!</definedName>
    <definedName name="XRefPaste36Row" localSheetId="7" hidden="1">#REF!</definedName>
    <definedName name="XRefPaste36Row" localSheetId="10" hidden="1">#REF!</definedName>
    <definedName name="XRefPaste36Row" localSheetId="19" hidden="1">#REF!</definedName>
    <definedName name="XRefPaste36Row" localSheetId="5" hidden="1">#REF!</definedName>
    <definedName name="XRefPaste36Row" localSheetId="11" hidden="1">#REF!</definedName>
    <definedName name="XRefPaste36Row" localSheetId="8" hidden="1">#REF!</definedName>
    <definedName name="XRefPaste36Row" localSheetId="20" hidden="1">#REF!</definedName>
    <definedName name="XRefPaste36Row" localSheetId="21" hidden="1">#REF!</definedName>
    <definedName name="XRefPaste36Row" localSheetId="22" hidden="1">#REF!</definedName>
    <definedName name="XRefPaste36Row" localSheetId="3" hidden="1">#REF!</definedName>
    <definedName name="XRefPaste36Row" localSheetId="18" hidden="1">#REF!</definedName>
    <definedName name="XRefPaste36Row" localSheetId="9" hidden="1">#REF!</definedName>
    <definedName name="XRefPaste36Row" localSheetId="6" hidden="1">#REF!</definedName>
    <definedName name="XRefPaste36Row" localSheetId="23" hidden="1">#REF!</definedName>
    <definedName name="XRefPaste36Row" localSheetId="24" hidden="1">#REF!</definedName>
    <definedName name="XRefPaste36Row" hidden="1">#REF!</definedName>
    <definedName name="XRefPaste37Row" localSheetId="4" hidden="1">#REF!</definedName>
    <definedName name="XRefPaste37Row" localSheetId="7" hidden="1">#REF!</definedName>
    <definedName name="XRefPaste37Row" localSheetId="10" hidden="1">#REF!</definedName>
    <definedName name="XRefPaste37Row" localSheetId="19" hidden="1">#REF!</definedName>
    <definedName name="XRefPaste37Row" localSheetId="5" hidden="1">#REF!</definedName>
    <definedName name="XRefPaste37Row" localSheetId="11" hidden="1">#REF!</definedName>
    <definedName name="XRefPaste37Row" localSheetId="8" hidden="1">#REF!</definedName>
    <definedName name="XRefPaste37Row" localSheetId="20" hidden="1">#REF!</definedName>
    <definedName name="XRefPaste37Row" localSheetId="21" hidden="1">#REF!</definedName>
    <definedName name="XRefPaste37Row" localSheetId="22" hidden="1">#REF!</definedName>
    <definedName name="XRefPaste37Row" localSheetId="3" hidden="1">#REF!</definedName>
    <definedName name="XRefPaste37Row" localSheetId="18" hidden="1">#REF!</definedName>
    <definedName name="XRefPaste37Row" localSheetId="9" hidden="1">#REF!</definedName>
    <definedName name="XRefPaste37Row" localSheetId="6" hidden="1">#REF!</definedName>
    <definedName name="XRefPaste37Row" localSheetId="23" hidden="1">#REF!</definedName>
    <definedName name="XRefPaste37Row" localSheetId="24" hidden="1">#REF!</definedName>
    <definedName name="XRefPaste37Row" hidden="1">#REF!</definedName>
    <definedName name="XRefPaste38" localSheetId="4" hidden="1">[31]BS!#REF!</definedName>
    <definedName name="XRefPaste38" localSheetId="7" hidden="1">[31]BS!#REF!</definedName>
    <definedName name="XRefPaste38" localSheetId="10" hidden="1">[31]BS!#REF!</definedName>
    <definedName name="XRefPaste38" localSheetId="19" hidden="1">[31]BS!#REF!</definedName>
    <definedName name="XRefPaste38" localSheetId="5" hidden="1">[31]BS!#REF!</definedName>
    <definedName name="XRefPaste38" localSheetId="11" hidden="1">[31]BS!#REF!</definedName>
    <definedName name="XRefPaste38" localSheetId="8" hidden="1">[31]BS!#REF!</definedName>
    <definedName name="XRefPaste38" localSheetId="20" hidden="1">[31]BS!#REF!</definedName>
    <definedName name="XRefPaste38" localSheetId="21" hidden="1">[31]BS!#REF!</definedName>
    <definedName name="XRefPaste38" localSheetId="22" hidden="1">[31]BS!#REF!</definedName>
    <definedName name="XRefPaste38" localSheetId="3" hidden="1">[31]BS!#REF!</definedName>
    <definedName name="XRefPaste38" localSheetId="18" hidden="1">[31]BS!#REF!</definedName>
    <definedName name="XRefPaste38" localSheetId="9" hidden="1">[31]BS!#REF!</definedName>
    <definedName name="XRefPaste38" localSheetId="6" hidden="1">[31]BS!#REF!</definedName>
    <definedName name="XRefPaste38" localSheetId="23" hidden="1">[31]BS!#REF!</definedName>
    <definedName name="XRefPaste38" localSheetId="24" hidden="1">[31]BS!#REF!</definedName>
    <definedName name="XRefPaste38" hidden="1">[31]BS!#REF!</definedName>
    <definedName name="XRefPaste38Row" localSheetId="4" hidden="1">#REF!</definedName>
    <definedName name="XRefPaste38Row" localSheetId="7" hidden="1">#REF!</definedName>
    <definedName name="XRefPaste38Row" localSheetId="10" hidden="1">#REF!</definedName>
    <definedName name="XRefPaste38Row" localSheetId="13" hidden="1">#REF!</definedName>
    <definedName name="XRefPaste38Row" localSheetId="19" hidden="1">#REF!</definedName>
    <definedName name="XRefPaste38Row" localSheetId="5" hidden="1">#REF!</definedName>
    <definedName name="XRefPaste38Row" localSheetId="11" hidden="1">#REF!</definedName>
    <definedName name="XRefPaste38Row" localSheetId="8" hidden="1">#REF!</definedName>
    <definedName name="XRefPaste38Row" localSheetId="14" hidden="1">#REF!</definedName>
    <definedName name="XRefPaste38Row" localSheetId="20" hidden="1">#REF!</definedName>
    <definedName name="XRefPaste38Row" localSheetId="21" hidden="1">#REF!</definedName>
    <definedName name="XRefPaste38Row" localSheetId="22" hidden="1">#REF!</definedName>
    <definedName name="XRefPaste38Row" localSheetId="3" hidden="1">#REF!</definedName>
    <definedName name="XRefPaste38Row" localSheetId="12" hidden="1">#REF!</definedName>
    <definedName name="XRefPaste38Row" localSheetId="18" hidden="1">#REF!</definedName>
    <definedName name="XRefPaste38Row" localSheetId="9" hidden="1">#REF!</definedName>
    <definedName name="XRefPaste38Row" localSheetId="6" hidden="1">#REF!</definedName>
    <definedName name="XRefPaste38Row" localSheetId="23" hidden="1">#REF!</definedName>
    <definedName name="XRefPaste38Row" localSheetId="24" hidden="1">#REF!</definedName>
    <definedName name="XRefPaste38Row" hidden="1">#REF!</definedName>
    <definedName name="XRefPaste39Row" localSheetId="4" hidden="1">#REF!</definedName>
    <definedName name="XRefPaste39Row" localSheetId="7" hidden="1">#REF!</definedName>
    <definedName name="XRefPaste39Row" localSheetId="10" hidden="1">#REF!</definedName>
    <definedName name="XRefPaste39Row" localSheetId="19" hidden="1">#REF!</definedName>
    <definedName name="XRefPaste39Row" localSheetId="5" hidden="1">#REF!</definedName>
    <definedName name="XRefPaste39Row" localSheetId="11" hidden="1">#REF!</definedName>
    <definedName name="XRefPaste39Row" localSheetId="8" hidden="1">#REF!</definedName>
    <definedName name="XRefPaste39Row" localSheetId="20" hidden="1">#REF!</definedName>
    <definedName name="XRefPaste39Row" localSheetId="21" hidden="1">#REF!</definedName>
    <definedName name="XRefPaste39Row" localSheetId="22" hidden="1">#REF!</definedName>
    <definedName name="XRefPaste39Row" localSheetId="3" hidden="1">#REF!</definedName>
    <definedName name="XRefPaste39Row" localSheetId="18" hidden="1">#REF!</definedName>
    <definedName name="XRefPaste39Row" localSheetId="9" hidden="1">#REF!</definedName>
    <definedName name="XRefPaste39Row" localSheetId="6" hidden="1">#REF!</definedName>
    <definedName name="XRefPaste39Row" localSheetId="23" hidden="1">#REF!</definedName>
    <definedName name="XRefPaste39Row" localSheetId="24" hidden="1">#REF!</definedName>
    <definedName name="XRefPaste39Row" hidden="1">#REF!</definedName>
    <definedName name="XRefPaste3Row" localSheetId="4" hidden="1">#REF!</definedName>
    <definedName name="XRefPaste3Row" localSheetId="7" hidden="1">#REF!</definedName>
    <definedName name="XRefPaste3Row" localSheetId="10" hidden="1">#REF!</definedName>
    <definedName name="XRefPaste3Row" localSheetId="19" hidden="1">#REF!</definedName>
    <definedName name="XRefPaste3Row" localSheetId="5" hidden="1">#REF!</definedName>
    <definedName name="XRefPaste3Row" localSheetId="11" hidden="1">#REF!</definedName>
    <definedName name="XRefPaste3Row" localSheetId="8" hidden="1">#REF!</definedName>
    <definedName name="XRefPaste3Row" localSheetId="20" hidden="1">#REF!</definedName>
    <definedName name="XRefPaste3Row" localSheetId="21" hidden="1">#REF!</definedName>
    <definedName name="XRefPaste3Row" localSheetId="22" hidden="1">#REF!</definedName>
    <definedName name="XRefPaste3Row" localSheetId="3" hidden="1">#REF!</definedName>
    <definedName name="XRefPaste3Row" localSheetId="18" hidden="1">#REF!</definedName>
    <definedName name="XRefPaste3Row" localSheetId="9" hidden="1">#REF!</definedName>
    <definedName name="XRefPaste3Row" localSheetId="6" hidden="1">#REF!</definedName>
    <definedName name="XRefPaste3Row" localSheetId="23" hidden="1">#REF!</definedName>
    <definedName name="XRefPaste3Row" localSheetId="24" hidden="1">#REF!</definedName>
    <definedName name="XRefPaste3Row" hidden="1">#REF!</definedName>
    <definedName name="XRefPaste4" localSheetId="4" hidden="1">[30]BS!#REF!</definedName>
    <definedName name="XRefPaste4" localSheetId="7" hidden="1">[30]BS!#REF!</definedName>
    <definedName name="XRefPaste4" localSheetId="10" hidden="1">[30]BS!#REF!</definedName>
    <definedName name="XRefPaste4" localSheetId="19" hidden="1">[30]BS!#REF!</definedName>
    <definedName name="XRefPaste4" localSheetId="5" hidden="1">[30]BS!#REF!</definedName>
    <definedName name="XRefPaste4" localSheetId="11" hidden="1">[30]BS!#REF!</definedName>
    <definedName name="XRefPaste4" localSheetId="8" hidden="1">[30]BS!#REF!</definedName>
    <definedName name="XRefPaste4" localSheetId="20" hidden="1">[30]BS!#REF!</definedName>
    <definedName name="XRefPaste4" localSheetId="21" hidden="1">[30]BS!#REF!</definedName>
    <definedName name="XRefPaste4" localSheetId="22" hidden="1">[30]BS!#REF!</definedName>
    <definedName name="XRefPaste4" localSheetId="3" hidden="1">[30]BS!#REF!</definedName>
    <definedName name="XRefPaste4" localSheetId="18" hidden="1">[30]BS!#REF!</definedName>
    <definedName name="XRefPaste4" localSheetId="9" hidden="1">[30]BS!#REF!</definedName>
    <definedName name="XRefPaste4" localSheetId="6" hidden="1">[30]BS!#REF!</definedName>
    <definedName name="XRefPaste4" localSheetId="23" hidden="1">[30]BS!#REF!</definedName>
    <definedName name="XRefPaste4" localSheetId="24" hidden="1">[30]BS!#REF!</definedName>
    <definedName name="XRefPaste4" hidden="1">[30]BS!#REF!</definedName>
    <definedName name="XRefPaste40" localSheetId="4" hidden="1">[30]BS!#REF!</definedName>
    <definedName name="XRefPaste40" localSheetId="7" hidden="1">[30]BS!#REF!</definedName>
    <definedName name="XRefPaste40" localSheetId="10" hidden="1">[30]BS!#REF!</definedName>
    <definedName name="XRefPaste40" localSheetId="19" hidden="1">[30]BS!#REF!</definedName>
    <definedName name="XRefPaste40" localSheetId="5" hidden="1">[30]BS!#REF!</definedName>
    <definedName name="XRefPaste40" localSheetId="11" hidden="1">[30]BS!#REF!</definedName>
    <definedName name="XRefPaste40" localSheetId="8" hidden="1">[30]BS!#REF!</definedName>
    <definedName name="XRefPaste40" localSheetId="20" hidden="1">[30]BS!#REF!</definedName>
    <definedName name="XRefPaste40" localSheetId="21" hidden="1">[30]BS!#REF!</definedName>
    <definedName name="XRefPaste40" localSheetId="22" hidden="1">[30]BS!#REF!</definedName>
    <definedName name="XRefPaste40" localSheetId="3" hidden="1">[30]BS!#REF!</definedName>
    <definedName name="XRefPaste40" localSheetId="18" hidden="1">[30]BS!#REF!</definedName>
    <definedName name="XRefPaste40" localSheetId="9" hidden="1">[30]BS!#REF!</definedName>
    <definedName name="XRefPaste40" localSheetId="6" hidden="1">[30]BS!#REF!</definedName>
    <definedName name="XRefPaste40" localSheetId="23" hidden="1">[30]BS!#REF!</definedName>
    <definedName name="XRefPaste40" localSheetId="24" hidden="1">[30]BS!#REF!</definedName>
    <definedName name="XRefPaste40" hidden="1">[30]BS!#REF!</definedName>
    <definedName name="XRefPaste40Row" localSheetId="4" hidden="1">#REF!</definedName>
    <definedName name="XRefPaste40Row" localSheetId="7" hidden="1">#REF!</definedName>
    <definedName name="XRefPaste40Row" localSheetId="10" hidden="1">#REF!</definedName>
    <definedName name="XRefPaste40Row" localSheetId="13" hidden="1">#REF!</definedName>
    <definedName name="XRefPaste40Row" localSheetId="19" hidden="1">#REF!</definedName>
    <definedName name="XRefPaste40Row" localSheetId="5" hidden="1">#REF!</definedName>
    <definedName name="XRefPaste40Row" localSheetId="11" hidden="1">#REF!</definedName>
    <definedName name="XRefPaste40Row" localSheetId="8" hidden="1">#REF!</definedName>
    <definedName name="XRefPaste40Row" localSheetId="14" hidden="1">#REF!</definedName>
    <definedName name="XRefPaste40Row" localSheetId="20" hidden="1">#REF!</definedName>
    <definedName name="XRefPaste40Row" localSheetId="21" hidden="1">#REF!</definedName>
    <definedName name="XRefPaste40Row" localSheetId="22" hidden="1">#REF!</definedName>
    <definedName name="XRefPaste40Row" localSheetId="3" hidden="1">#REF!</definedName>
    <definedName name="XRefPaste40Row" localSheetId="12" hidden="1">#REF!</definedName>
    <definedName name="XRefPaste40Row" localSheetId="18" hidden="1">#REF!</definedName>
    <definedName name="XRefPaste40Row" localSheetId="9" hidden="1">#REF!</definedName>
    <definedName name="XRefPaste40Row" localSheetId="6" hidden="1">#REF!</definedName>
    <definedName name="XRefPaste40Row" localSheetId="23" hidden="1">#REF!</definedName>
    <definedName name="XRefPaste40Row" localSheetId="24" hidden="1">#REF!</definedName>
    <definedName name="XRefPaste40Row" hidden="1">#REF!</definedName>
    <definedName name="XRefPaste41" localSheetId="4" hidden="1">[30]BS!#REF!</definedName>
    <definedName name="XRefPaste41" localSheetId="7" hidden="1">[30]BS!#REF!</definedName>
    <definedName name="XRefPaste41" localSheetId="10" hidden="1">[30]BS!#REF!</definedName>
    <definedName name="XRefPaste41" localSheetId="13" hidden="1">[30]BS!#REF!</definedName>
    <definedName name="XRefPaste41" localSheetId="19" hidden="1">[30]BS!#REF!</definedName>
    <definedName name="XRefPaste41" localSheetId="5" hidden="1">[30]BS!#REF!</definedName>
    <definedName name="XRefPaste41" localSheetId="11" hidden="1">[30]BS!#REF!</definedName>
    <definedName name="XRefPaste41" localSheetId="8" hidden="1">[30]BS!#REF!</definedName>
    <definedName name="XRefPaste41" localSheetId="14" hidden="1">[30]BS!#REF!</definedName>
    <definedName name="XRefPaste41" localSheetId="20" hidden="1">[30]BS!#REF!</definedName>
    <definedName name="XRefPaste41" localSheetId="21" hidden="1">[30]BS!#REF!</definedName>
    <definedName name="XRefPaste41" localSheetId="22" hidden="1">[30]BS!#REF!</definedName>
    <definedName name="XRefPaste41" localSheetId="3" hidden="1">[30]BS!#REF!</definedName>
    <definedName name="XRefPaste41" localSheetId="12" hidden="1">[30]BS!#REF!</definedName>
    <definedName name="XRefPaste41" localSheetId="18" hidden="1">[30]BS!#REF!</definedName>
    <definedName name="XRefPaste41" localSheetId="9" hidden="1">[30]BS!#REF!</definedName>
    <definedName name="XRefPaste41" localSheetId="6" hidden="1">[30]BS!#REF!</definedName>
    <definedName name="XRefPaste41" localSheetId="23" hidden="1">[30]BS!#REF!</definedName>
    <definedName name="XRefPaste41" localSheetId="24" hidden="1">[30]BS!#REF!</definedName>
    <definedName name="XRefPaste41" hidden="1">[30]BS!#REF!</definedName>
    <definedName name="XRefPaste41Row" localSheetId="4" hidden="1">#REF!</definedName>
    <definedName name="XRefPaste41Row" localSheetId="7" hidden="1">#REF!</definedName>
    <definedName name="XRefPaste41Row" localSheetId="10" hidden="1">#REF!</definedName>
    <definedName name="XRefPaste41Row" localSheetId="13" hidden="1">#REF!</definedName>
    <definedName name="XRefPaste41Row" localSheetId="19" hidden="1">#REF!</definedName>
    <definedName name="XRefPaste41Row" localSheetId="5" hidden="1">#REF!</definedName>
    <definedName name="XRefPaste41Row" localSheetId="11" hidden="1">#REF!</definedName>
    <definedName name="XRefPaste41Row" localSheetId="8" hidden="1">#REF!</definedName>
    <definedName name="XRefPaste41Row" localSheetId="14" hidden="1">#REF!</definedName>
    <definedName name="XRefPaste41Row" localSheetId="20" hidden="1">#REF!</definedName>
    <definedName name="XRefPaste41Row" localSheetId="21" hidden="1">#REF!</definedName>
    <definedName name="XRefPaste41Row" localSheetId="22" hidden="1">#REF!</definedName>
    <definedName name="XRefPaste41Row" localSheetId="3" hidden="1">#REF!</definedName>
    <definedName name="XRefPaste41Row" localSheetId="12" hidden="1">#REF!</definedName>
    <definedName name="XRefPaste41Row" localSheetId="18" hidden="1">#REF!</definedName>
    <definedName name="XRefPaste41Row" localSheetId="9" hidden="1">#REF!</definedName>
    <definedName name="XRefPaste41Row" localSheetId="6" hidden="1">#REF!</definedName>
    <definedName name="XRefPaste41Row" localSheetId="23" hidden="1">#REF!</definedName>
    <definedName name="XRefPaste41Row" localSheetId="24" hidden="1">#REF!</definedName>
    <definedName name="XRefPaste41Row" hidden="1">#REF!</definedName>
    <definedName name="XRefPaste42" localSheetId="4" hidden="1">[30]BS!#REF!</definedName>
    <definedName name="XRefPaste42" localSheetId="7" hidden="1">[30]BS!#REF!</definedName>
    <definedName name="XRefPaste42" localSheetId="10" hidden="1">[30]BS!#REF!</definedName>
    <definedName name="XRefPaste42" localSheetId="13" hidden="1">[30]BS!#REF!</definedName>
    <definedName name="XRefPaste42" localSheetId="19" hidden="1">[30]BS!#REF!</definedName>
    <definedName name="XRefPaste42" localSheetId="5" hidden="1">[30]BS!#REF!</definedName>
    <definedName name="XRefPaste42" localSheetId="11" hidden="1">[30]BS!#REF!</definedName>
    <definedName name="XRefPaste42" localSheetId="8" hidden="1">[30]BS!#REF!</definedName>
    <definedName name="XRefPaste42" localSheetId="14" hidden="1">[30]BS!#REF!</definedName>
    <definedName name="XRefPaste42" localSheetId="20" hidden="1">[30]BS!#REF!</definedName>
    <definedName name="XRefPaste42" localSheetId="21" hidden="1">[30]BS!#REF!</definedName>
    <definedName name="XRefPaste42" localSheetId="22" hidden="1">[30]BS!#REF!</definedName>
    <definedName name="XRefPaste42" localSheetId="3" hidden="1">[30]BS!#REF!</definedName>
    <definedName name="XRefPaste42" localSheetId="12" hidden="1">[30]BS!#REF!</definedName>
    <definedName name="XRefPaste42" localSheetId="18" hidden="1">[30]BS!#REF!</definedName>
    <definedName name="XRefPaste42" localSheetId="9" hidden="1">[30]BS!#REF!</definedName>
    <definedName name="XRefPaste42" localSheetId="6" hidden="1">[30]BS!#REF!</definedName>
    <definedName name="XRefPaste42" localSheetId="23" hidden="1">[30]BS!#REF!</definedName>
    <definedName name="XRefPaste42" localSheetId="24" hidden="1">[30]BS!#REF!</definedName>
    <definedName name="XRefPaste42" hidden="1">[30]BS!#REF!</definedName>
    <definedName name="XRefPaste42Row" localSheetId="4" hidden="1">#REF!</definedName>
    <definedName name="XRefPaste42Row" localSheetId="7" hidden="1">#REF!</definedName>
    <definedName name="XRefPaste42Row" localSheetId="10" hidden="1">#REF!</definedName>
    <definedName name="XRefPaste42Row" localSheetId="13" hidden="1">#REF!</definedName>
    <definedName name="XRefPaste42Row" localSheetId="19" hidden="1">#REF!</definedName>
    <definedName name="XRefPaste42Row" localSheetId="5" hidden="1">#REF!</definedName>
    <definedName name="XRefPaste42Row" localSheetId="11" hidden="1">#REF!</definedName>
    <definedName name="XRefPaste42Row" localSheetId="8" hidden="1">#REF!</definedName>
    <definedName name="XRefPaste42Row" localSheetId="14" hidden="1">#REF!</definedName>
    <definedName name="XRefPaste42Row" localSheetId="20" hidden="1">#REF!</definedName>
    <definedName name="XRefPaste42Row" localSheetId="21" hidden="1">#REF!</definedName>
    <definedName name="XRefPaste42Row" localSheetId="22" hidden="1">#REF!</definedName>
    <definedName name="XRefPaste42Row" localSheetId="3" hidden="1">#REF!</definedName>
    <definedName name="XRefPaste42Row" localSheetId="12" hidden="1">#REF!</definedName>
    <definedName name="XRefPaste42Row" localSheetId="18" hidden="1">#REF!</definedName>
    <definedName name="XRefPaste42Row" localSheetId="9" hidden="1">#REF!</definedName>
    <definedName name="XRefPaste42Row" localSheetId="6" hidden="1">#REF!</definedName>
    <definedName name="XRefPaste42Row" localSheetId="23" hidden="1">#REF!</definedName>
    <definedName name="XRefPaste42Row" localSheetId="24" hidden="1">#REF!</definedName>
    <definedName name="XRefPaste42Row" hidden="1">#REF!</definedName>
    <definedName name="XRefPaste43" localSheetId="4" hidden="1">[32]BS!#REF!</definedName>
    <definedName name="XRefPaste43" localSheetId="7" hidden="1">[32]BS!#REF!</definedName>
    <definedName name="XRefPaste43" localSheetId="10" hidden="1">[32]BS!#REF!</definedName>
    <definedName name="XRefPaste43" localSheetId="13" hidden="1">[32]BS!#REF!</definedName>
    <definedName name="XRefPaste43" localSheetId="19" hidden="1">[32]BS!#REF!</definedName>
    <definedName name="XRefPaste43" localSheetId="5" hidden="1">[32]BS!#REF!</definedName>
    <definedName name="XRefPaste43" localSheetId="11" hidden="1">[32]BS!#REF!</definedName>
    <definedName name="XRefPaste43" localSheetId="8" hidden="1">[32]BS!#REF!</definedName>
    <definedName name="XRefPaste43" localSheetId="14" hidden="1">[32]BS!#REF!</definedName>
    <definedName name="XRefPaste43" localSheetId="20" hidden="1">[32]BS!#REF!</definedName>
    <definedName name="XRefPaste43" localSheetId="21" hidden="1">[32]BS!#REF!</definedName>
    <definedName name="XRefPaste43" localSheetId="22" hidden="1">[32]BS!#REF!</definedName>
    <definedName name="XRefPaste43" localSheetId="3" hidden="1">[32]BS!#REF!</definedName>
    <definedName name="XRefPaste43" localSheetId="12" hidden="1">[32]BS!#REF!</definedName>
    <definedName name="XRefPaste43" localSheetId="18" hidden="1">[32]BS!#REF!</definedName>
    <definedName name="XRefPaste43" localSheetId="9" hidden="1">[32]BS!#REF!</definedName>
    <definedName name="XRefPaste43" localSheetId="6" hidden="1">[32]BS!#REF!</definedName>
    <definedName name="XRefPaste43" localSheetId="23" hidden="1">[32]BS!#REF!</definedName>
    <definedName name="XRefPaste43" localSheetId="24" hidden="1">[32]BS!#REF!</definedName>
    <definedName name="XRefPaste43" hidden="1">[32]BS!#REF!</definedName>
    <definedName name="XRefPaste43Row" localSheetId="4" hidden="1">#REF!</definedName>
    <definedName name="XRefPaste43Row" localSheetId="7" hidden="1">#REF!</definedName>
    <definedName name="XRefPaste43Row" localSheetId="10" hidden="1">#REF!</definedName>
    <definedName name="XRefPaste43Row" localSheetId="13" hidden="1">#REF!</definedName>
    <definedName name="XRefPaste43Row" localSheetId="19" hidden="1">#REF!</definedName>
    <definedName name="XRefPaste43Row" localSheetId="5" hidden="1">#REF!</definedName>
    <definedName name="XRefPaste43Row" localSheetId="11" hidden="1">#REF!</definedName>
    <definedName name="XRefPaste43Row" localSheetId="8" hidden="1">#REF!</definedName>
    <definedName name="XRefPaste43Row" localSheetId="14" hidden="1">#REF!</definedName>
    <definedName name="XRefPaste43Row" localSheetId="20" hidden="1">#REF!</definedName>
    <definedName name="XRefPaste43Row" localSheetId="21" hidden="1">#REF!</definedName>
    <definedName name="XRefPaste43Row" localSheetId="22" hidden="1">#REF!</definedName>
    <definedName name="XRefPaste43Row" localSheetId="3" hidden="1">#REF!</definedName>
    <definedName name="XRefPaste43Row" localSheetId="12" hidden="1">#REF!</definedName>
    <definedName name="XRefPaste43Row" localSheetId="18" hidden="1">#REF!</definedName>
    <definedName name="XRefPaste43Row" localSheetId="9" hidden="1">#REF!</definedName>
    <definedName name="XRefPaste43Row" localSheetId="6" hidden="1">#REF!</definedName>
    <definedName name="XRefPaste43Row" localSheetId="23" hidden="1">#REF!</definedName>
    <definedName name="XRefPaste43Row" localSheetId="24" hidden="1">#REF!</definedName>
    <definedName name="XRefPaste43Row" hidden="1">#REF!</definedName>
    <definedName name="XRefPaste44" localSheetId="4" hidden="1">[32]BS!#REF!</definedName>
    <definedName name="XRefPaste44" localSheetId="7" hidden="1">[32]BS!#REF!</definedName>
    <definedName name="XRefPaste44" localSheetId="10" hidden="1">[32]BS!#REF!</definedName>
    <definedName name="XRefPaste44" localSheetId="13" hidden="1">[32]BS!#REF!</definedName>
    <definedName name="XRefPaste44" localSheetId="19" hidden="1">[32]BS!#REF!</definedName>
    <definedName name="XRefPaste44" localSheetId="5" hidden="1">[32]BS!#REF!</definedName>
    <definedName name="XRefPaste44" localSheetId="11" hidden="1">[32]BS!#REF!</definedName>
    <definedName name="XRefPaste44" localSheetId="8" hidden="1">[32]BS!#REF!</definedName>
    <definedName name="XRefPaste44" localSheetId="14" hidden="1">[32]BS!#REF!</definedName>
    <definedName name="XRefPaste44" localSheetId="20" hidden="1">[32]BS!#REF!</definedName>
    <definedName name="XRefPaste44" localSheetId="21" hidden="1">[32]BS!#REF!</definedName>
    <definedName name="XRefPaste44" localSheetId="22" hidden="1">[32]BS!#REF!</definedName>
    <definedName name="XRefPaste44" localSheetId="3" hidden="1">[32]BS!#REF!</definedName>
    <definedName name="XRefPaste44" localSheetId="12" hidden="1">[32]BS!#REF!</definedName>
    <definedName name="XRefPaste44" localSheetId="18" hidden="1">[32]BS!#REF!</definedName>
    <definedName name="XRefPaste44" localSheetId="9" hidden="1">[32]BS!#REF!</definedName>
    <definedName name="XRefPaste44" localSheetId="6" hidden="1">[32]BS!#REF!</definedName>
    <definedName name="XRefPaste44" localSheetId="23" hidden="1">[32]BS!#REF!</definedName>
    <definedName name="XRefPaste44" localSheetId="24" hidden="1">[32]BS!#REF!</definedName>
    <definedName name="XRefPaste44" hidden="1">[32]BS!#REF!</definedName>
    <definedName name="XRefPaste44Row" localSheetId="4" hidden="1">#REF!</definedName>
    <definedName name="XRefPaste44Row" localSheetId="7" hidden="1">#REF!</definedName>
    <definedName name="XRefPaste44Row" localSheetId="10" hidden="1">#REF!</definedName>
    <definedName name="XRefPaste44Row" localSheetId="13" hidden="1">#REF!</definedName>
    <definedName name="XRefPaste44Row" localSheetId="19" hidden="1">#REF!</definedName>
    <definedName name="XRefPaste44Row" localSheetId="5" hidden="1">#REF!</definedName>
    <definedName name="XRefPaste44Row" localSheetId="11" hidden="1">#REF!</definedName>
    <definedName name="XRefPaste44Row" localSheetId="8" hidden="1">#REF!</definedName>
    <definedName name="XRefPaste44Row" localSheetId="14" hidden="1">#REF!</definedName>
    <definedName name="XRefPaste44Row" localSheetId="20" hidden="1">#REF!</definedName>
    <definedName name="XRefPaste44Row" localSheetId="21" hidden="1">#REF!</definedName>
    <definedName name="XRefPaste44Row" localSheetId="22" hidden="1">#REF!</definedName>
    <definedName name="XRefPaste44Row" localSheetId="3" hidden="1">#REF!</definedName>
    <definedName name="XRefPaste44Row" localSheetId="12" hidden="1">#REF!</definedName>
    <definedName name="XRefPaste44Row" localSheetId="18" hidden="1">#REF!</definedName>
    <definedName name="XRefPaste44Row" localSheetId="9" hidden="1">#REF!</definedName>
    <definedName name="XRefPaste44Row" localSheetId="6" hidden="1">#REF!</definedName>
    <definedName name="XRefPaste44Row" localSheetId="23" hidden="1">#REF!</definedName>
    <definedName name="XRefPaste44Row" localSheetId="24" hidden="1">#REF!</definedName>
    <definedName name="XRefPaste44Row" hidden="1">#REF!</definedName>
    <definedName name="XRefPaste45" localSheetId="4" hidden="1">[32]BS!#REF!</definedName>
    <definedName name="XRefPaste45" localSheetId="7" hidden="1">[32]BS!#REF!</definedName>
    <definedName name="XRefPaste45" localSheetId="10" hidden="1">[32]BS!#REF!</definedName>
    <definedName name="XRefPaste45" localSheetId="13" hidden="1">[32]BS!#REF!</definedName>
    <definedName name="XRefPaste45" localSheetId="19" hidden="1">[32]BS!#REF!</definedName>
    <definedName name="XRefPaste45" localSheetId="5" hidden="1">[32]BS!#REF!</definedName>
    <definedName name="XRefPaste45" localSheetId="11" hidden="1">[32]BS!#REF!</definedName>
    <definedName name="XRefPaste45" localSheetId="8" hidden="1">[32]BS!#REF!</definedName>
    <definedName name="XRefPaste45" localSheetId="14" hidden="1">[32]BS!#REF!</definedName>
    <definedName name="XRefPaste45" localSheetId="20" hidden="1">[32]BS!#REF!</definedName>
    <definedName name="XRefPaste45" localSheetId="21" hidden="1">[32]BS!#REF!</definedName>
    <definedName name="XRefPaste45" localSheetId="22" hidden="1">[32]BS!#REF!</definedName>
    <definedName name="XRefPaste45" localSheetId="3" hidden="1">[32]BS!#REF!</definedName>
    <definedName name="XRefPaste45" localSheetId="12" hidden="1">[32]BS!#REF!</definedName>
    <definedName name="XRefPaste45" localSheetId="18" hidden="1">[32]BS!#REF!</definedName>
    <definedName name="XRefPaste45" localSheetId="9" hidden="1">[32]BS!#REF!</definedName>
    <definedName name="XRefPaste45" localSheetId="6" hidden="1">[32]BS!#REF!</definedName>
    <definedName name="XRefPaste45" localSheetId="23" hidden="1">[32]BS!#REF!</definedName>
    <definedName name="XRefPaste45" localSheetId="24" hidden="1">[32]BS!#REF!</definedName>
    <definedName name="XRefPaste45" hidden="1">[32]BS!#REF!</definedName>
    <definedName name="XRefPaste45Row" localSheetId="4" hidden="1">#REF!</definedName>
    <definedName name="XRefPaste45Row" localSheetId="7" hidden="1">#REF!</definedName>
    <definedName name="XRefPaste45Row" localSheetId="10" hidden="1">#REF!</definedName>
    <definedName name="XRefPaste45Row" localSheetId="13" hidden="1">#REF!</definedName>
    <definedName name="XRefPaste45Row" localSheetId="19" hidden="1">#REF!</definedName>
    <definedName name="XRefPaste45Row" localSheetId="5" hidden="1">#REF!</definedName>
    <definedName name="XRefPaste45Row" localSheetId="11" hidden="1">#REF!</definedName>
    <definedName name="XRefPaste45Row" localSheetId="8" hidden="1">#REF!</definedName>
    <definedName name="XRefPaste45Row" localSheetId="14" hidden="1">#REF!</definedName>
    <definedName name="XRefPaste45Row" localSheetId="20" hidden="1">#REF!</definedName>
    <definedName name="XRefPaste45Row" localSheetId="21" hidden="1">#REF!</definedName>
    <definedName name="XRefPaste45Row" localSheetId="22" hidden="1">#REF!</definedName>
    <definedName name="XRefPaste45Row" localSheetId="3" hidden="1">#REF!</definedName>
    <definedName name="XRefPaste45Row" localSheetId="12" hidden="1">#REF!</definedName>
    <definedName name="XRefPaste45Row" localSheetId="18" hidden="1">#REF!</definedName>
    <definedName name="XRefPaste45Row" localSheetId="9" hidden="1">#REF!</definedName>
    <definedName name="XRefPaste45Row" localSheetId="6" hidden="1">#REF!</definedName>
    <definedName name="XRefPaste45Row" localSheetId="23" hidden="1">#REF!</definedName>
    <definedName name="XRefPaste45Row" localSheetId="24" hidden="1">#REF!</definedName>
    <definedName name="XRefPaste45Row" hidden="1">#REF!</definedName>
    <definedName name="XRefPaste46" localSheetId="4" hidden="1">[32]BS!#REF!</definedName>
    <definedName name="XRefPaste46" localSheetId="7" hidden="1">[32]BS!#REF!</definedName>
    <definedName name="XRefPaste46" localSheetId="10" hidden="1">[32]BS!#REF!</definedName>
    <definedName name="XRefPaste46" localSheetId="13" hidden="1">[32]BS!#REF!</definedName>
    <definedName name="XRefPaste46" localSheetId="19" hidden="1">[32]BS!#REF!</definedName>
    <definedName name="XRefPaste46" localSheetId="5" hidden="1">[32]BS!#REF!</definedName>
    <definedName name="XRefPaste46" localSheetId="11" hidden="1">[32]BS!#REF!</definedName>
    <definedName name="XRefPaste46" localSheetId="8" hidden="1">[32]BS!#REF!</definedName>
    <definedName name="XRefPaste46" localSheetId="14" hidden="1">[32]BS!#REF!</definedName>
    <definedName name="XRefPaste46" localSheetId="20" hidden="1">[32]BS!#REF!</definedName>
    <definedName name="XRefPaste46" localSheetId="21" hidden="1">[32]BS!#REF!</definedName>
    <definedName name="XRefPaste46" localSheetId="22" hidden="1">[32]BS!#REF!</definedName>
    <definedName name="XRefPaste46" localSheetId="3" hidden="1">[32]BS!#REF!</definedName>
    <definedName name="XRefPaste46" localSheetId="12" hidden="1">[32]BS!#REF!</definedName>
    <definedName name="XRefPaste46" localSheetId="18" hidden="1">[32]BS!#REF!</definedName>
    <definedName name="XRefPaste46" localSheetId="9" hidden="1">[32]BS!#REF!</definedName>
    <definedName name="XRefPaste46" localSheetId="6" hidden="1">[32]BS!#REF!</definedName>
    <definedName name="XRefPaste46" localSheetId="23" hidden="1">[32]BS!#REF!</definedName>
    <definedName name="XRefPaste46" localSheetId="24" hidden="1">[32]BS!#REF!</definedName>
    <definedName name="XRefPaste46" hidden="1">[32]BS!#REF!</definedName>
    <definedName name="XRefPaste46Row" localSheetId="4" hidden="1">#REF!</definedName>
    <definedName name="XRefPaste46Row" localSheetId="7" hidden="1">#REF!</definedName>
    <definedName name="XRefPaste46Row" localSheetId="10" hidden="1">#REF!</definedName>
    <definedName name="XRefPaste46Row" localSheetId="13" hidden="1">#REF!</definedName>
    <definedName name="XRefPaste46Row" localSheetId="19" hidden="1">#REF!</definedName>
    <definedName name="XRefPaste46Row" localSheetId="5" hidden="1">#REF!</definedName>
    <definedName name="XRefPaste46Row" localSheetId="11" hidden="1">#REF!</definedName>
    <definedName name="XRefPaste46Row" localSheetId="8" hidden="1">#REF!</definedName>
    <definedName name="XRefPaste46Row" localSheetId="14" hidden="1">#REF!</definedName>
    <definedName name="XRefPaste46Row" localSheetId="20" hidden="1">#REF!</definedName>
    <definedName name="XRefPaste46Row" localSheetId="21" hidden="1">#REF!</definedName>
    <definedName name="XRefPaste46Row" localSheetId="22" hidden="1">#REF!</definedName>
    <definedName name="XRefPaste46Row" localSheetId="3" hidden="1">#REF!</definedName>
    <definedName name="XRefPaste46Row" localSheetId="12" hidden="1">#REF!</definedName>
    <definedName name="XRefPaste46Row" localSheetId="18" hidden="1">#REF!</definedName>
    <definedName name="XRefPaste46Row" localSheetId="9" hidden="1">#REF!</definedName>
    <definedName name="XRefPaste46Row" localSheetId="6" hidden="1">#REF!</definedName>
    <definedName name="XRefPaste46Row" localSheetId="23" hidden="1">#REF!</definedName>
    <definedName name="XRefPaste46Row" localSheetId="24" hidden="1">#REF!</definedName>
    <definedName name="XRefPaste46Row" hidden="1">#REF!</definedName>
    <definedName name="XRefPaste47" localSheetId="4" hidden="1">[32]BS!#REF!</definedName>
    <definedName name="XRefPaste47" localSheetId="7" hidden="1">[32]BS!#REF!</definedName>
    <definedName name="XRefPaste47" localSheetId="10" hidden="1">[32]BS!#REF!</definedName>
    <definedName name="XRefPaste47" localSheetId="13" hidden="1">[32]BS!#REF!</definedName>
    <definedName name="XRefPaste47" localSheetId="19" hidden="1">[32]BS!#REF!</definedName>
    <definedName name="XRefPaste47" localSheetId="5" hidden="1">[32]BS!#REF!</definedName>
    <definedName name="XRefPaste47" localSheetId="11" hidden="1">[32]BS!#REF!</definedName>
    <definedName name="XRefPaste47" localSheetId="8" hidden="1">[32]BS!#REF!</definedName>
    <definedName name="XRefPaste47" localSheetId="14" hidden="1">[32]BS!#REF!</definedName>
    <definedName name="XRefPaste47" localSheetId="20" hidden="1">[32]BS!#REF!</definedName>
    <definedName name="XRefPaste47" localSheetId="21" hidden="1">[32]BS!#REF!</definedName>
    <definedName name="XRefPaste47" localSheetId="22" hidden="1">[32]BS!#REF!</definedName>
    <definedName name="XRefPaste47" localSheetId="3" hidden="1">[32]BS!#REF!</definedName>
    <definedName name="XRefPaste47" localSheetId="12" hidden="1">[32]BS!#REF!</definedName>
    <definedName name="XRefPaste47" localSheetId="18" hidden="1">[32]BS!#REF!</definedName>
    <definedName name="XRefPaste47" localSheetId="9" hidden="1">[32]BS!#REF!</definedName>
    <definedName name="XRefPaste47" localSheetId="6" hidden="1">[32]BS!#REF!</definedName>
    <definedName name="XRefPaste47" localSheetId="23" hidden="1">[32]BS!#REF!</definedName>
    <definedName name="XRefPaste47" localSheetId="24" hidden="1">[32]BS!#REF!</definedName>
    <definedName name="XRefPaste47" hidden="1">[32]BS!#REF!</definedName>
    <definedName name="XRefPaste47Row" localSheetId="4" hidden="1">#REF!</definedName>
    <definedName name="XRefPaste47Row" localSheetId="7" hidden="1">#REF!</definedName>
    <definedName name="XRefPaste47Row" localSheetId="10" hidden="1">#REF!</definedName>
    <definedName name="XRefPaste47Row" localSheetId="13" hidden="1">#REF!</definedName>
    <definedName name="XRefPaste47Row" localSheetId="19" hidden="1">#REF!</definedName>
    <definedName name="XRefPaste47Row" localSheetId="5" hidden="1">#REF!</definedName>
    <definedName name="XRefPaste47Row" localSheetId="11" hidden="1">#REF!</definedName>
    <definedName name="XRefPaste47Row" localSheetId="8" hidden="1">#REF!</definedName>
    <definedName name="XRefPaste47Row" localSheetId="14" hidden="1">#REF!</definedName>
    <definedName name="XRefPaste47Row" localSheetId="20" hidden="1">#REF!</definedName>
    <definedName name="XRefPaste47Row" localSheetId="21" hidden="1">#REF!</definedName>
    <definedName name="XRefPaste47Row" localSheetId="22" hidden="1">#REF!</definedName>
    <definedName name="XRefPaste47Row" localSheetId="3" hidden="1">#REF!</definedName>
    <definedName name="XRefPaste47Row" localSheetId="12" hidden="1">#REF!</definedName>
    <definedName name="XRefPaste47Row" localSheetId="18" hidden="1">#REF!</definedName>
    <definedName name="XRefPaste47Row" localSheetId="9" hidden="1">#REF!</definedName>
    <definedName name="XRefPaste47Row" localSheetId="6" hidden="1">#REF!</definedName>
    <definedName name="XRefPaste47Row" localSheetId="23" hidden="1">#REF!</definedName>
    <definedName name="XRefPaste47Row" localSheetId="24" hidden="1">#REF!</definedName>
    <definedName name="XRefPaste47Row" hidden="1">#REF!</definedName>
    <definedName name="XRefPaste48Row" localSheetId="4" hidden="1">#REF!</definedName>
    <definedName name="XRefPaste48Row" localSheetId="7" hidden="1">#REF!</definedName>
    <definedName name="XRefPaste48Row" localSheetId="10" hidden="1">#REF!</definedName>
    <definedName name="XRefPaste48Row" localSheetId="19" hidden="1">#REF!</definedName>
    <definedName name="XRefPaste48Row" localSheetId="5" hidden="1">#REF!</definedName>
    <definedName name="XRefPaste48Row" localSheetId="11" hidden="1">#REF!</definedName>
    <definedName name="XRefPaste48Row" localSheetId="8" hidden="1">#REF!</definedName>
    <definedName name="XRefPaste48Row" localSheetId="20" hidden="1">#REF!</definedName>
    <definedName name="XRefPaste48Row" localSheetId="21" hidden="1">#REF!</definedName>
    <definedName name="XRefPaste48Row" localSheetId="22" hidden="1">#REF!</definedName>
    <definedName name="XRefPaste48Row" localSheetId="3" hidden="1">#REF!</definedName>
    <definedName name="XRefPaste48Row" localSheetId="18" hidden="1">#REF!</definedName>
    <definedName name="XRefPaste48Row" localSheetId="9" hidden="1">#REF!</definedName>
    <definedName name="XRefPaste48Row" localSheetId="6" hidden="1">#REF!</definedName>
    <definedName name="XRefPaste48Row" localSheetId="23" hidden="1">#REF!</definedName>
    <definedName name="XRefPaste48Row" localSheetId="24" hidden="1">#REF!</definedName>
    <definedName name="XRefPaste48Row" hidden="1">#REF!</definedName>
    <definedName name="XRefPaste49Row" localSheetId="4" hidden="1">#REF!</definedName>
    <definedName name="XRefPaste49Row" localSheetId="7" hidden="1">#REF!</definedName>
    <definedName name="XRefPaste49Row" localSheetId="10" hidden="1">#REF!</definedName>
    <definedName name="XRefPaste49Row" localSheetId="19" hidden="1">#REF!</definedName>
    <definedName name="XRefPaste49Row" localSheetId="5" hidden="1">#REF!</definedName>
    <definedName name="XRefPaste49Row" localSheetId="11" hidden="1">#REF!</definedName>
    <definedName name="XRefPaste49Row" localSheetId="8" hidden="1">#REF!</definedName>
    <definedName name="XRefPaste49Row" localSheetId="20" hidden="1">#REF!</definedName>
    <definedName name="XRefPaste49Row" localSheetId="21" hidden="1">#REF!</definedName>
    <definedName name="XRefPaste49Row" localSheetId="22" hidden="1">#REF!</definedName>
    <definedName name="XRefPaste49Row" localSheetId="3" hidden="1">#REF!</definedName>
    <definedName name="XRefPaste49Row" localSheetId="18" hidden="1">#REF!</definedName>
    <definedName name="XRefPaste49Row" localSheetId="9" hidden="1">#REF!</definedName>
    <definedName name="XRefPaste49Row" localSheetId="6" hidden="1">#REF!</definedName>
    <definedName name="XRefPaste49Row" localSheetId="23" hidden="1">#REF!</definedName>
    <definedName name="XRefPaste49Row" localSheetId="24" hidden="1">#REF!</definedName>
    <definedName name="XRefPaste49Row" hidden="1">#REF!</definedName>
    <definedName name="XRefPaste4Row" localSheetId="4" hidden="1">#REF!</definedName>
    <definedName name="XRefPaste4Row" localSheetId="7" hidden="1">#REF!</definedName>
    <definedName name="XRefPaste4Row" localSheetId="10" hidden="1">#REF!</definedName>
    <definedName name="XRefPaste4Row" localSheetId="19" hidden="1">#REF!</definedName>
    <definedName name="XRefPaste4Row" localSheetId="5" hidden="1">#REF!</definedName>
    <definedName name="XRefPaste4Row" localSheetId="11" hidden="1">#REF!</definedName>
    <definedName name="XRefPaste4Row" localSheetId="8" hidden="1">#REF!</definedName>
    <definedName name="XRefPaste4Row" localSheetId="20" hidden="1">#REF!</definedName>
    <definedName name="XRefPaste4Row" localSheetId="21" hidden="1">#REF!</definedName>
    <definedName name="XRefPaste4Row" localSheetId="22" hidden="1">#REF!</definedName>
    <definedName name="XRefPaste4Row" localSheetId="3" hidden="1">#REF!</definedName>
    <definedName name="XRefPaste4Row" localSheetId="18" hidden="1">#REF!</definedName>
    <definedName name="XRefPaste4Row" localSheetId="9" hidden="1">#REF!</definedName>
    <definedName name="XRefPaste4Row" localSheetId="6" hidden="1">#REF!</definedName>
    <definedName name="XRefPaste4Row" localSheetId="23" hidden="1">#REF!</definedName>
    <definedName name="XRefPaste4Row" localSheetId="24" hidden="1">#REF!</definedName>
    <definedName name="XRefPaste4Row" hidden="1">#REF!</definedName>
    <definedName name="XRefPaste5" localSheetId="4" hidden="1">[31]BS!#REF!</definedName>
    <definedName name="XRefPaste5" localSheetId="7" hidden="1">[31]BS!#REF!</definedName>
    <definedName name="XRefPaste5" localSheetId="10" hidden="1">[31]BS!#REF!</definedName>
    <definedName name="XRefPaste5" localSheetId="19" hidden="1">[31]BS!#REF!</definedName>
    <definedName name="XRefPaste5" localSheetId="5" hidden="1">[31]BS!#REF!</definedName>
    <definedName name="XRefPaste5" localSheetId="11" hidden="1">[31]BS!#REF!</definedName>
    <definedName name="XRefPaste5" localSheetId="8" hidden="1">[31]BS!#REF!</definedName>
    <definedName name="XRefPaste5" localSheetId="20" hidden="1">[31]BS!#REF!</definedName>
    <definedName name="XRefPaste5" localSheetId="21" hidden="1">[31]BS!#REF!</definedName>
    <definedName name="XRefPaste5" localSheetId="22" hidden="1">[31]BS!#REF!</definedName>
    <definedName name="XRefPaste5" localSheetId="3" hidden="1">[31]BS!#REF!</definedName>
    <definedName name="XRefPaste5" localSheetId="18" hidden="1">[31]BS!#REF!</definedName>
    <definedName name="XRefPaste5" localSheetId="9" hidden="1">[31]BS!#REF!</definedName>
    <definedName name="XRefPaste5" localSheetId="6" hidden="1">[31]BS!#REF!</definedName>
    <definedName name="XRefPaste5" localSheetId="23" hidden="1">[31]BS!#REF!</definedName>
    <definedName name="XRefPaste5" localSheetId="24" hidden="1">[31]BS!#REF!</definedName>
    <definedName name="XRefPaste5" hidden="1">[31]BS!#REF!</definedName>
    <definedName name="XRefPaste50" localSheetId="4" hidden="1">[31]BS!#REF!</definedName>
    <definedName name="XRefPaste50" localSheetId="7" hidden="1">[31]BS!#REF!</definedName>
    <definedName name="XRefPaste50" localSheetId="10" hidden="1">[31]BS!#REF!</definedName>
    <definedName name="XRefPaste50" localSheetId="19" hidden="1">[31]BS!#REF!</definedName>
    <definedName name="XRefPaste50" localSheetId="5" hidden="1">[31]BS!#REF!</definedName>
    <definedName name="XRefPaste50" localSheetId="11" hidden="1">[31]BS!#REF!</definedName>
    <definedName name="XRefPaste50" localSheetId="8" hidden="1">[31]BS!#REF!</definedName>
    <definedName name="XRefPaste50" localSheetId="20" hidden="1">[31]BS!#REF!</definedName>
    <definedName name="XRefPaste50" localSheetId="21" hidden="1">[31]BS!#REF!</definedName>
    <definedName name="XRefPaste50" localSheetId="22" hidden="1">[31]BS!#REF!</definedName>
    <definedName name="XRefPaste50" localSheetId="3" hidden="1">[31]BS!#REF!</definedName>
    <definedName name="XRefPaste50" localSheetId="18" hidden="1">[31]BS!#REF!</definedName>
    <definedName name="XRefPaste50" localSheetId="9" hidden="1">[31]BS!#REF!</definedName>
    <definedName name="XRefPaste50" localSheetId="6" hidden="1">[31]BS!#REF!</definedName>
    <definedName name="XRefPaste50" localSheetId="23" hidden="1">[31]BS!#REF!</definedName>
    <definedName name="XRefPaste50" localSheetId="24" hidden="1">[31]BS!#REF!</definedName>
    <definedName name="XRefPaste50" hidden="1">[31]BS!#REF!</definedName>
    <definedName name="XRefPaste50Row" localSheetId="4" hidden="1">#REF!</definedName>
    <definedName name="XRefPaste50Row" localSheetId="7" hidden="1">#REF!</definedName>
    <definedName name="XRefPaste50Row" localSheetId="10" hidden="1">#REF!</definedName>
    <definedName name="XRefPaste50Row" localSheetId="13" hidden="1">#REF!</definedName>
    <definedName name="XRefPaste50Row" localSheetId="19" hidden="1">#REF!</definedName>
    <definedName name="XRefPaste50Row" localSheetId="5" hidden="1">#REF!</definedName>
    <definedName name="XRefPaste50Row" localSheetId="11" hidden="1">#REF!</definedName>
    <definedName name="XRefPaste50Row" localSheetId="8" hidden="1">#REF!</definedName>
    <definedName name="XRefPaste50Row" localSheetId="14" hidden="1">#REF!</definedName>
    <definedName name="XRefPaste50Row" localSheetId="20" hidden="1">#REF!</definedName>
    <definedName name="XRefPaste50Row" localSheetId="21" hidden="1">#REF!</definedName>
    <definedName name="XRefPaste50Row" localSheetId="22" hidden="1">#REF!</definedName>
    <definedName name="XRefPaste50Row" localSheetId="3" hidden="1">#REF!</definedName>
    <definedName name="XRefPaste50Row" localSheetId="12" hidden="1">#REF!</definedName>
    <definedName name="XRefPaste50Row" localSheetId="18" hidden="1">#REF!</definedName>
    <definedName name="XRefPaste50Row" localSheetId="9" hidden="1">#REF!</definedName>
    <definedName name="XRefPaste50Row" localSheetId="6" hidden="1">#REF!</definedName>
    <definedName name="XRefPaste50Row" localSheetId="23" hidden="1">#REF!</definedName>
    <definedName name="XRefPaste50Row" localSheetId="24" hidden="1">#REF!</definedName>
    <definedName name="XRefPaste50Row" hidden="1">#REF!</definedName>
    <definedName name="XRefPaste51Row" localSheetId="4" hidden="1">#REF!</definedName>
    <definedName name="XRefPaste51Row" localSheetId="7" hidden="1">#REF!</definedName>
    <definedName name="XRefPaste51Row" localSheetId="10" hidden="1">#REF!</definedName>
    <definedName name="XRefPaste51Row" localSheetId="19" hidden="1">#REF!</definedName>
    <definedName name="XRefPaste51Row" localSheetId="5" hidden="1">#REF!</definedName>
    <definedName name="XRefPaste51Row" localSheetId="11" hidden="1">#REF!</definedName>
    <definedName name="XRefPaste51Row" localSheetId="8" hidden="1">#REF!</definedName>
    <definedName name="XRefPaste51Row" localSheetId="20" hidden="1">#REF!</definedName>
    <definedName name="XRefPaste51Row" localSheetId="21" hidden="1">#REF!</definedName>
    <definedName name="XRefPaste51Row" localSheetId="22" hidden="1">#REF!</definedName>
    <definedName name="XRefPaste51Row" localSheetId="3" hidden="1">#REF!</definedName>
    <definedName name="XRefPaste51Row" localSheetId="18" hidden="1">#REF!</definedName>
    <definedName name="XRefPaste51Row" localSheetId="9" hidden="1">#REF!</definedName>
    <definedName name="XRefPaste51Row" localSheetId="6" hidden="1">#REF!</definedName>
    <definedName name="XRefPaste51Row" localSheetId="23" hidden="1">#REF!</definedName>
    <definedName name="XRefPaste51Row" localSheetId="24" hidden="1">#REF!</definedName>
    <definedName name="XRefPaste51Row" hidden="1">#REF!</definedName>
    <definedName name="XRefPaste52Row" localSheetId="4" hidden="1">#REF!</definedName>
    <definedName name="XRefPaste52Row" localSheetId="7" hidden="1">#REF!</definedName>
    <definedName name="XRefPaste52Row" localSheetId="10" hidden="1">#REF!</definedName>
    <definedName name="XRefPaste52Row" localSheetId="19" hidden="1">#REF!</definedName>
    <definedName name="XRefPaste52Row" localSheetId="5" hidden="1">#REF!</definedName>
    <definedName name="XRefPaste52Row" localSheetId="11" hidden="1">#REF!</definedName>
    <definedName name="XRefPaste52Row" localSheetId="8" hidden="1">#REF!</definedName>
    <definedName name="XRefPaste52Row" localSheetId="20" hidden="1">#REF!</definedName>
    <definedName name="XRefPaste52Row" localSheetId="21" hidden="1">#REF!</definedName>
    <definedName name="XRefPaste52Row" localSheetId="22" hidden="1">#REF!</definedName>
    <definedName name="XRefPaste52Row" localSheetId="3" hidden="1">#REF!</definedName>
    <definedName name="XRefPaste52Row" localSheetId="18" hidden="1">#REF!</definedName>
    <definedName name="XRefPaste52Row" localSheetId="9" hidden="1">#REF!</definedName>
    <definedName name="XRefPaste52Row" localSheetId="6" hidden="1">#REF!</definedName>
    <definedName name="XRefPaste52Row" localSheetId="23" hidden="1">#REF!</definedName>
    <definedName name="XRefPaste52Row" localSheetId="24" hidden="1">#REF!</definedName>
    <definedName name="XRefPaste52Row" hidden="1">#REF!</definedName>
    <definedName name="XRefPaste53Row" localSheetId="4" hidden="1">#REF!</definedName>
    <definedName name="XRefPaste53Row" localSheetId="7" hidden="1">#REF!</definedName>
    <definedName name="XRefPaste53Row" localSheetId="10" hidden="1">#REF!</definedName>
    <definedName name="XRefPaste53Row" localSheetId="19" hidden="1">#REF!</definedName>
    <definedName name="XRefPaste53Row" localSheetId="5" hidden="1">#REF!</definedName>
    <definedName name="XRefPaste53Row" localSheetId="11" hidden="1">#REF!</definedName>
    <definedName name="XRefPaste53Row" localSheetId="8" hidden="1">#REF!</definedName>
    <definedName name="XRefPaste53Row" localSheetId="20" hidden="1">#REF!</definedName>
    <definedName name="XRefPaste53Row" localSheetId="21" hidden="1">#REF!</definedName>
    <definedName name="XRefPaste53Row" localSheetId="22" hidden="1">#REF!</definedName>
    <definedName name="XRefPaste53Row" localSheetId="3" hidden="1">#REF!</definedName>
    <definedName name="XRefPaste53Row" localSheetId="18" hidden="1">#REF!</definedName>
    <definedName name="XRefPaste53Row" localSheetId="9" hidden="1">#REF!</definedName>
    <definedName name="XRefPaste53Row" localSheetId="6" hidden="1">#REF!</definedName>
    <definedName name="XRefPaste53Row" localSheetId="23" hidden="1">#REF!</definedName>
    <definedName name="XRefPaste53Row" localSheetId="24" hidden="1">#REF!</definedName>
    <definedName name="XRefPaste53Row" hidden="1">#REF!</definedName>
    <definedName name="XRefPaste54" localSheetId="4" hidden="1">[31]BS!#REF!</definedName>
    <definedName name="XRefPaste54" localSheetId="7" hidden="1">[31]BS!#REF!</definedName>
    <definedName name="XRefPaste54" localSheetId="10" hidden="1">[31]BS!#REF!</definedName>
    <definedName name="XRefPaste54" localSheetId="19" hidden="1">[31]BS!#REF!</definedName>
    <definedName name="XRefPaste54" localSheetId="5" hidden="1">[31]BS!#REF!</definedName>
    <definedName name="XRefPaste54" localSheetId="11" hidden="1">[31]BS!#REF!</definedName>
    <definedName name="XRefPaste54" localSheetId="8" hidden="1">[31]BS!#REF!</definedName>
    <definedName name="XRefPaste54" localSheetId="20" hidden="1">[31]BS!#REF!</definedName>
    <definedName name="XRefPaste54" localSheetId="21" hidden="1">[31]BS!#REF!</definedName>
    <definedName name="XRefPaste54" localSheetId="22" hidden="1">[31]BS!#REF!</definedName>
    <definedName name="XRefPaste54" localSheetId="3" hidden="1">[31]BS!#REF!</definedName>
    <definedName name="XRefPaste54" localSheetId="18" hidden="1">[31]BS!#REF!</definedName>
    <definedName name="XRefPaste54" localSheetId="9" hidden="1">[31]BS!#REF!</definedName>
    <definedName name="XRefPaste54" localSheetId="6" hidden="1">[31]BS!#REF!</definedName>
    <definedName name="XRefPaste54" localSheetId="23" hidden="1">[31]BS!#REF!</definedName>
    <definedName name="XRefPaste54" localSheetId="24" hidden="1">[31]BS!#REF!</definedName>
    <definedName name="XRefPaste54" hidden="1">[31]BS!#REF!</definedName>
    <definedName name="XRefPaste54Row" localSheetId="4" hidden="1">#REF!</definedName>
    <definedName name="XRefPaste54Row" localSheetId="7" hidden="1">#REF!</definedName>
    <definedName name="XRefPaste54Row" localSheetId="10" hidden="1">#REF!</definedName>
    <definedName name="XRefPaste54Row" localSheetId="13" hidden="1">#REF!</definedName>
    <definedName name="XRefPaste54Row" localSheetId="19" hidden="1">#REF!</definedName>
    <definedName name="XRefPaste54Row" localSheetId="5" hidden="1">#REF!</definedName>
    <definedName name="XRefPaste54Row" localSheetId="11" hidden="1">#REF!</definedName>
    <definedName name="XRefPaste54Row" localSheetId="8" hidden="1">#REF!</definedName>
    <definedName name="XRefPaste54Row" localSheetId="14" hidden="1">#REF!</definedName>
    <definedName name="XRefPaste54Row" localSheetId="20" hidden="1">#REF!</definedName>
    <definedName name="XRefPaste54Row" localSheetId="21" hidden="1">#REF!</definedName>
    <definedName name="XRefPaste54Row" localSheetId="22" hidden="1">#REF!</definedName>
    <definedName name="XRefPaste54Row" localSheetId="3" hidden="1">#REF!</definedName>
    <definedName name="XRefPaste54Row" localSheetId="12" hidden="1">#REF!</definedName>
    <definedName name="XRefPaste54Row" localSheetId="18" hidden="1">#REF!</definedName>
    <definedName name="XRefPaste54Row" localSheetId="9" hidden="1">#REF!</definedName>
    <definedName name="XRefPaste54Row" localSheetId="6" hidden="1">#REF!</definedName>
    <definedName name="XRefPaste54Row" localSheetId="23" hidden="1">#REF!</definedName>
    <definedName name="XRefPaste54Row" localSheetId="24" hidden="1">#REF!</definedName>
    <definedName name="XRefPaste54Row" hidden="1">#REF!</definedName>
    <definedName name="XRefPaste55Row" localSheetId="4" hidden="1">#REF!</definedName>
    <definedName name="XRefPaste55Row" localSheetId="7" hidden="1">#REF!</definedName>
    <definedName name="XRefPaste55Row" localSheetId="10" hidden="1">#REF!</definedName>
    <definedName name="XRefPaste55Row" localSheetId="19" hidden="1">#REF!</definedName>
    <definedName name="XRefPaste55Row" localSheetId="5" hidden="1">#REF!</definedName>
    <definedName name="XRefPaste55Row" localSheetId="11" hidden="1">#REF!</definedName>
    <definedName name="XRefPaste55Row" localSheetId="8" hidden="1">#REF!</definedName>
    <definedName name="XRefPaste55Row" localSheetId="20" hidden="1">#REF!</definedName>
    <definedName name="XRefPaste55Row" localSheetId="21" hidden="1">#REF!</definedName>
    <definedName name="XRefPaste55Row" localSheetId="22" hidden="1">#REF!</definedName>
    <definedName name="XRefPaste55Row" localSheetId="3" hidden="1">#REF!</definedName>
    <definedName name="XRefPaste55Row" localSheetId="18" hidden="1">#REF!</definedName>
    <definedName name="XRefPaste55Row" localSheetId="9" hidden="1">#REF!</definedName>
    <definedName name="XRefPaste55Row" localSheetId="6" hidden="1">#REF!</definedName>
    <definedName name="XRefPaste55Row" localSheetId="23" hidden="1">#REF!</definedName>
    <definedName name="XRefPaste55Row" localSheetId="24" hidden="1">#REF!</definedName>
    <definedName name="XRefPaste55Row" hidden="1">#REF!</definedName>
    <definedName name="XRefPaste56Row" localSheetId="4" hidden="1">#REF!</definedName>
    <definedName name="XRefPaste56Row" localSheetId="7" hidden="1">#REF!</definedName>
    <definedName name="XRefPaste56Row" localSheetId="10" hidden="1">#REF!</definedName>
    <definedName name="XRefPaste56Row" localSheetId="19" hidden="1">#REF!</definedName>
    <definedName name="XRefPaste56Row" localSheetId="5" hidden="1">#REF!</definedName>
    <definedName name="XRefPaste56Row" localSheetId="11" hidden="1">#REF!</definedName>
    <definedName name="XRefPaste56Row" localSheetId="8" hidden="1">#REF!</definedName>
    <definedName name="XRefPaste56Row" localSheetId="20" hidden="1">#REF!</definedName>
    <definedName name="XRefPaste56Row" localSheetId="21" hidden="1">#REF!</definedName>
    <definedName name="XRefPaste56Row" localSheetId="22" hidden="1">#REF!</definedName>
    <definedName name="XRefPaste56Row" localSheetId="3" hidden="1">#REF!</definedName>
    <definedName name="XRefPaste56Row" localSheetId="18" hidden="1">#REF!</definedName>
    <definedName name="XRefPaste56Row" localSheetId="9" hidden="1">#REF!</definedName>
    <definedName name="XRefPaste56Row" localSheetId="6" hidden="1">#REF!</definedName>
    <definedName name="XRefPaste56Row" localSheetId="23" hidden="1">#REF!</definedName>
    <definedName name="XRefPaste56Row" localSheetId="24" hidden="1">#REF!</definedName>
    <definedName name="XRefPaste56Row" hidden="1">#REF!</definedName>
    <definedName name="XRefPaste57Row" localSheetId="4" hidden="1">#REF!</definedName>
    <definedName name="XRefPaste57Row" localSheetId="7" hidden="1">#REF!</definedName>
    <definedName name="XRefPaste57Row" localSheetId="10" hidden="1">#REF!</definedName>
    <definedName name="XRefPaste57Row" localSheetId="19" hidden="1">#REF!</definedName>
    <definedName name="XRefPaste57Row" localSheetId="5" hidden="1">#REF!</definedName>
    <definedName name="XRefPaste57Row" localSheetId="11" hidden="1">#REF!</definedName>
    <definedName name="XRefPaste57Row" localSheetId="8" hidden="1">#REF!</definedName>
    <definedName name="XRefPaste57Row" localSheetId="20" hidden="1">#REF!</definedName>
    <definedName name="XRefPaste57Row" localSheetId="21" hidden="1">#REF!</definedName>
    <definedName name="XRefPaste57Row" localSheetId="22" hidden="1">#REF!</definedName>
    <definedName name="XRefPaste57Row" localSheetId="3" hidden="1">#REF!</definedName>
    <definedName name="XRefPaste57Row" localSheetId="18" hidden="1">#REF!</definedName>
    <definedName name="XRefPaste57Row" localSheetId="9" hidden="1">#REF!</definedName>
    <definedName name="XRefPaste57Row" localSheetId="6" hidden="1">#REF!</definedName>
    <definedName name="XRefPaste57Row" localSheetId="23" hidden="1">#REF!</definedName>
    <definedName name="XRefPaste57Row" localSheetId="24" hidden="1">#REF!</definedName>
    <definedName name="XRefPaste57Row" hidden="1">#REF!</definedName>
    <definedName name="XRefPaste58Row" localSheetId="4" hidden="1">#REF!</definedName>
    <definedName name="XRefPaste58Row" localSheetId="7" hidden="1">#REF!</definedName>
    <definedName name="XRefPaste58Row" localSheetId="10" hidden="1">#REF!</definedName>
    <definedName name="XRefPaste58Row" localSheetId="19" hidden="1">#REF!</definedName>
    <definedName name="XRefPaste58Row" localSheetId="5" hidden="1">#REF!</definedName>
    <definedName name="XRefPaste58Row" localSheetId="11" hidden="1">#REF!</definedName>
    <definedName name="XRefPaste58Row" localSheetId="8" hidden="1">#REF!</definedName>
    <definedName name="XRefPaste58Row" localSheetId="20" hidden="1">#REF!</definedName>
    <definedName name="XRefPaste58Row" localSheetId="21" hidden="1">#REF!</definedName>
    <definedName name="XRefPaste58Row" localSheetId="22" hidden="1">#REF!</definedName>
    <definedName name="XRefPaste58Row" localSheetId="3" hidden="1">#REF!</definedName>
    <definedName name="XRefPaste58Row" localSheetId="18" hidden="1">#REF!</definedName>
    <definedName name="XRefPaste58Row" localSheetId="9" hidden="1">#REF!</definedName>
    <definedName name="XRefPaste58Row" localSheetId="6" hidden="1">#REF!</definedName>
    <definedName name="XRefPaste58Row" localSheetId="23" hidden="1">#REF!</definedName>
    <definedName name="XRefPaste58Row" localSheetId="24" hidden="1">#REF!</definedName>
    <definedName name="XRefPaste58Row" hidden="1">#REF!</definedName>
    <definedName name="XRefPaste59Row" localSheetId="4" hidden="1">#REF!</definedName>
    <definedName name="XRefPaste59Row" localSheetId="7" hidden="1">#REF!</definedName>
    <definedName name="XRefPaste59Row" localSheetId="10" hidden="1">#REF!</definedName>
    <definedName name="XRefPaste59Row" localSheetId="19" hidden="1">#REF!</definedName>
    <definedName name="XRefPaste59Row" localSheetId="5" hidden="1">#REF!</definedName>
    <definedName name="XRefPaste59Row" localSheetId="11" hidden="1">#REF!</definedName>
    <definedName name="XRefPaste59Row" localSheetId="8" hidden="1">#REF!</definedName>
    <definedName name="XRefPaste59Row" localSheetId="20" hidden="1">#REF!</definedName>
    <definedName name="XRefPaste59Row" localSheetId="21" hidden="1">#REF!</definedName>
    <definedName name="XRefPaste59Row" localSheetId="22" hidden="1">#REF!</definedName>
    <definedName name="XRefPaste59Row" localSheetId="3" hidden="1">#REF!</definedName>
    <definedName name="XRefPaste59Row" localSheetId="18" hidden="1">#REF!</definedName>
    <definedName name="XRefPaste59Row" localSheetId="9" hidden="1">#REF!</definedName>
    <definedName name="XRefPaste59Row" localSheetId="6" hidden="1">#REF!</definedName>
    <definedName name="XRefPaste59Row" localSheetId="23" hidden="1">#REF!</definedName>
    <definedName name="XRefPaste59Row" localSheetId="24" hidden="1">#REF!</definedName>
    <definedName name="XRefPaste59Row" hidden="1">#REF!</definedName>
    <definedName name="XRefPaste5Row" localSheetId="4" hidden="1">#REF!</definedName>
    <definedName name="XRefPaste5Row" localSheetId="7" hidden="1">#REF!</definedName>
    <definedName name="XRefPaste5Row" localSheetId="10" hidden="1">#REF!</definedName>
    <definedName name="XRefPaste5Row" localSheetId="19" hidden="1">#REF!</definedName>
    <definedName name="XRefPaste5Row" localSheetId="5" hidden="1">#REF!</definedName>
    <definedName name="XRefPaste5Row" localSheetId="11" hidden="1">#REF!</definedName>
    <definedName name="XRefPaste5Row" localSheetId="8" hidden="1">#REF!</definedName>
    <definedName name="XRefPaste5Row" localSheetId="20" hidden="1">#REF!</definedName>
    <definedName name="XRefPaste5Row" localSheetId="21" hidden="1">#REF!</definedName>
    <definedName name="XRefPaste5Row" localSheetId="22" hidden="1">#REF!</definedName>
    <definedName name="XRefPaste5Row" localSheetId="3" hidden="1">#REF!</definedName>
    <definedName name="XRefPaste5Row" localSheetId="18" hidden="1">#REF!</definedName>
    <definedName name="XRefPaste5Row" localSheetId="9" hidden="1">#REF!</definedName>
    <definedName name="XRefPaste5Row" localSheetId="6" hidden="1">#REF!</definedName>
    <definedName name="XRefPaste5Row" localSheetId="23" hidden="1">#REF!</definedName>
    <definedName name="XRefPaste5Row" localSheetId="24" hidden="1">#REF!</definedName>
    <definedName name="XRefPaste5Row" hidden="1">#REF!</definedName>
    <definedName name="XRefPaste60Row" localSheetId="4" hidden="1">#REF!</definedName>
    <definedName name="XRefPaste60Row" localSheetId="7" hidden="1">#REF!</definedName>
    <definedName name="XRefPaste60Row" localSheetId="10" hidden="1">#REF!</definedName>
    <definedName name="XRefPaste60Row" localSheetId="19" hidden="1">#REF!</definedName>
    <definedName name="XRefPaste60Row" localSheetId="5" hidden="1">#REF!</definedName>
    <definedName name="XRefPaste60Row" localSheetId="11" hidden="1">#REF!</definedName>
    <definedName name="XRefPaste60Row" localSheetId="8" hidden="1">#REF!</definedName>
    <definedName name="XRefPaste60Row" localSheetId="20" hidden="1">#REF!</definedName>
    <definedName name="XRefPaste60Row" localSheetId="21" hidden="1">#REF!</definedName>
    <definedName name="XRefPaste60Row" localSheetId="22" hidden="1">#REF!</definedName>
    <definedName name="XRefPaste60Row" localSheetId="3" hidden="1">#REF!</definedName>
    <definedName name="XRefPaste60Row" localSheetId="18" hidden="1">#REF!</definedName>
    <definedName name="XRefPaste60Row" localSheetId="9" hidden="1">#REF!</definedName>
    <definedName name="XRefPaste60Row" localSheetId="6" hidden="1">#REF!</definedName>
    <definedName name="XRefPaste60Row" localSheetId="23" hidden="1">#REF!</definedName>
    <definedName name="XRefPaste60Row" localSheetId="24" hidden="1">#REF!</definedName>
    <definedName name="XRefPaste60Row" hidden="1">#REF!</definedName>
    <definedName name="XRefPaste61Row" localSheetId="4" hidden="1">#REF!</definedName>
    <definedName name="XRefPaste61Row" localSheetId="7" hidden="1">#REF!</definedName>
    <definedName name="XRefPaste61Row" localSheetId="10" hidden="1">#REF!</definedName>
    <definedName name="XRefPaste61Row" localSheetId="19" hidden="1">#REF!</definedName>
    <definedName name="XRefPaste61Row" localSheetId="5" hidden="1">#REF!</definedName>
    <definedName name="XRefPaste61Row" localSheetId="11" hidden="1">#REF!</definedName>
    <definedName name="XRefPaste61Row" localSheetId="8" hidden="1">#REF!</definedName>
    <definedName name="XRefPaste61Row" localSheetId="20" hidden="1">#REF!</definedName>
    <definedName name="XRefPaste61Row" localSheetId="21" hidden="1">#REF!</definedName>
    <definedName name="XRefPaste61Row" localSheetId="22" hidden="1">#REF!</definedName>
    <definedName name="XRefPaste61Row" localSheetId="3" hidden="1">#REF!</definedName>
    <definedName name="XRefPaste61Row" localSheetId="18" hidden="1">#REF!</definedName>
    <definedName name="XRefPaste61Row" localSheetId="9" hidden="1">#REF!</definedName>
    <definedName name="XRefPaste61Row" localSheetId="6" hidden="1">#REF!</definedName>
    <definedName name="XRefPaste61Row" localSheetId="23" hidden="1">#REF!</definedName>
    <definedName name="XRefPaste61Row" localSheetId="24" hidden="1">#REF!</definedName>
    <definedName name="XRefPaste61Row" hidden="1">#REF!</definedName>
    <definedName name="XRefPaste62Row" localSheetId="4" hidden="1">#REF!</definedName>
    <definedName name="XRefPaste62Row" localSheetId="7" hidden="1">#REF!</definedName>
    <definedName name="XRefPaste62Row" localSheetId="10" hidden="1">#REF!</definedName>
    <definedName name="XRefPaste62Row" localSheetId="19" hidden="1">#REF!</definedName>
    <definedName name="XRefPaste62Row" localSheetId="5" hidden="1">#REF!</definedName>
    <definedName name="XRefPaste62Row" localSheetId="11" hidden="1">#REF!</definedName>
    <definedName name="XRefPaste62Row" localSheetId="8" hidden="1">#REF!</definedName>
    <definedName name="XRefPaste62Row" localSheetId="20" hidden="1">#REF!</definedName>
    <definedName name="XRefPaste62Row" localSheetId="21" hidden="1">#REF!</definedName>
    <definedName name="XRefPaste62Row" localSheetId="22" hidden="1">#REF!</definedName>
    <definedName name="XRefPaste62Row" localSheetId="3" hidden="1">#REF!</definedName>
    <definedName name="XRefPaste62Row" localSheetId="18" hidden="1">#REF!</definedName>
    <definedName name="XRefPaste62Row" localSheetId="9" hidden="1">#REF!</definedName>
    <definedName name="XRefPaste62Row" localSheetId="6" hidden="1">#REF!</definedName>
    <definedName name="XRefPaste62Row" localSheetId="23" hidden="1">#REF!</definedName>
    <definedName name="XRefPaste62Row" localSheetId="24" hidden="1">#REF!</definedName>
    <definedName name="XRefPaste62Row" hidden="1">#REF!</definedName>
    <definedName name="XRefPaste63Row" localSheetId="4" hidden="1">#REF!</definedName>
    <definedName name="XRefPaste63Row" localSheetId="7" hidden="1">#REF!</definedName>
    <definedName name="XRefPaste63Row" localSheetId="10" hidden="1">#REF!</definedName>
    <definedName name="XRefPaste63Row" localSheetId="19" hidden="1">#REF!</definedName>
    <definedName name="XRefPaste63Row" localSheetId="5" hidden="1">#REF!</definedName>
    <definedName name="XRefPaste63Row" localSheetId="11" hidden="1">#REF!</definedName>
    <definedName name="XRefPaste63Row" localSheetId="8" hidden="1">#REF!</definedName>
    <definedName name="XRefPaste63Row" localSheetId="20" hidden="1">#REF!</definedName>
    <definedName name="XRefPaste63Row" localSheetId="21" hidden="1">#REF!</definedName>
    <definedName name="XRefPaste63Row" localSheetId="22" hidden="1">#REF!</definedName>
    <definedName name="XRefPaste63Row" localSheetId="3" hidden="1">#REF!</definedName>
    <definedName name="XRefPaste63Row" localSheetId="18" hidden="1">#REF!</definedName>
    <definedName name="XRefPaste63Row" localSheetId="9" hidden="1">#REF!</definedName>
    <definedName name="XRefPaste63Row" localSheetId="6" hidden="1">#REF!</definedName>
    <definedName name="XRefPaste63Row" localSheetId="23" hidden="1">#REF!</definedName>
    <definedName name="XRefPaste63Row" localSheetId="24" hidden="1">#REF!</definedName>
    <definedName name="XRefPaste63Row" hidden="1">#REF!</definedName>
    <definedName name="XRefPaste64" localSheetId="4" hidden="1">[31]BS!#REF!</definedName>
    <definedName name="XRefPaste64" localSheetId="7" hidden="1">[31]BS!#REF!</definedName>
    <definedName name="XRefPaste64" localSheetId="10" hidden="1">[31]BS!#REF!</definedName>
    <definedName name="XRefPaste64" localSheetId="19" hidden="1">[31]BS!#REF!</definedName>
    <definedName name="XRefPaste64" localSheetId="5" hidden="1">[31]BS!#REF!</definedName>
    <definedName name="XRefPaste64" localSheetId="11" hidden="1">[31]BS!#REF!</definedName>
    <definedName name="XRefPaste64" localSheetId="8" hidden="1">[31]BS!#REF!</definedName>
    <definedName name="XRefPaste64" localSheetId="20" hidden="1">[31]BS!#REF!</definedName>
    <definedName name="XRefPaste64" localSheetId="21" hidden="1">[31]BS!#REF!</definedName>
    <definedName name="XRefPaste64" localSheetId="22" hidden="1">[31]BS!#REF!</definedName>
    <definedName name="XRefPaste64" localSheetId="3" hidden="1">[31]BS!#REF!</definedName>
    <definedName name="XRefPaste64" localSheetId="18" hidden="1">[31]BS!#REF!</definedName>
    <definedName name="XRefPaste64" localSheetId="9" hidden="1">[31]BS!#REF!</definedName>
    <definedName name="XRefPaste64" localSheetId="6" hidden="1">[31]BS!#REF!</definedName>
    <definedName name="XRefPaste64" localSheetId="23" hidden="1">[31]BS!#REF!</definedName>
    <definedName name="XRefPaste64" localSheetId="24" hidden="1">[31]BS!#REF!</definedName>
    <definedName name="XRefPaste64" hidden="1">[31]BS!#REF!</definedName>
    <definedName name="XRefPaste64Row" localSheetId="4" hidden="1">#REF!</definedName>
    <definedName name="XRefPaste64Row" localSheetId="7" hidden="1">#REF!</definedName>
    <definedName name="XRefPaste64Row" localSheetId="10" hidden="1">#REF!</definedName>
    <definedName name="XRefPaste64Row" localSheetId="13" hidden="1">#REF!</definedName>
    <definedName name="XRefPaste64Row" localSheetId="19" hidden="1">#REF!</definedName>
    <definedName name="XRefPaste64Row" localSheetId="5" hidden="1">#REF!</definedName>
    <definedName name="XRefPaste64Row" localSheetId="11" hidden="1">#REF!</definedName>
    <definedName name="XRefPaste64Row" localSheetId="8" hidden="1">#REF!</definedName>
    <definedName name="XRefPaste64Row" localSheetId="14" hidden="1">#REF!</definedName>
    <definedName name="XRefPaste64Row" localSheetId="20" hidden="1">#REF!</definedName>
    <definedName name="XRefPaste64Row" localSheetId="21" hidden="1">#REF!</definedName>
    <definedName name="XRefPaste64Row" localSheetId="22" hidden="1">#REF!</definedName>
    <definedName name="XRefPaste64Row" localSheetId="3" hidden="1">#REF!</definedName>
    <definedName name="XRefPaste64Row" localSheetId="12" hidden="1">#REF!</definedName>
    <definedName name="XRefPaste64Row" localSheetId="18" hidden="1">#REF!</definedName>
    <definedName name="XRefPaste64Row" localSheetId="9" hidden="1">#REF!</definedName>
    <definedName name="XRefPaste64Row" localSheetId="6" hidden="1">#REF!</definedName>
    <definedName name="XRefPaste64Row" localSheetId="23" hidden="1">#REF!</definedName>
    <definedName name="XRefPaste64Row" localSheetId="24" hidden="1">#REF!</definedName>
    <definedName name="XRefPaste64Row" hidden="1">#REF!</definedName>
    <definedName name="XRefPaste65Row" localSheetId="4" hidden="1">#REF!</definedName>
    <definedName name="XRefPaste65Row" localSheetId="7" hidden="1">#REF!</definedName>
    <definedName name="XRefPaste65Row" localSheetId="10" hidden="1">#REF!</definedName>
    <definedName name="XRefPaste65Row" localSheetId="19" hidden="1">#REF!</definedName>
    <definedName name="XRefPaste65Row" localSheetId="5" hidden="1">#REF!</definedName>
    <definedName name="XRefPaste65Row" localSheetId="11" hidden="1">#REF!</definedName>
    <definedName name="XRefPaste65Row" localSheetId="8" hidden="1">#REF!</definedName>
    <definedName name="XRefPaste65Row" localSheetId="20" hidden="1">#REF!</definedName>
    <definedName name="XRefPaste65Row" localSheetId="21" hidden="1">#REF!</definedName>
    <definedName name="XRefPaste65Row" localSheetId="22" hidden="1">#REF!</definedName>
    <definedName name="XRefPaste65Row" localSheetId="3" hidden="1">#REF!</definedName>
    <definedName name="XRefPaste65Row" localSheetId="18" hidden="1">#REF!</definedName>
    <definedName name="XRefPaste65Row" localSheetId="9" hidden="1">#REF!</definedName>
    <definedName name="XRefPaste65Row" localSheetId="6" hidden="1">#REF!</definedName>
    <definedName name="XRefPaste65Row" localSheetId="23" hidden="1">#REF!</definedName>
    <definedName name="XRefPaste65Row" localSheetId="24" hidden="1">#REF!</definedName>
    <definedName name="XRefPaste65Row" hidden="1">#REF!</definedName>
    <definedName name="XRefPaste66" localSheetId="4" hidden="1">[30]BS!#REF!</definedName>
    <definedName name="XRefPaste66" localSheetId="7" hidden="1">[30]BS!#REF!</definedName>
    <definedName name="XRefPaste66" localSheetId="10" hidden="1">[30]BS!#REF!</definedName>
    <definedName name="XRefPaste66" localSheetId="19" hidden="1">[30]BS!#REF!</definedName>
    <definedName name="XRefPaste66" localSheetId="5" hidden="1">[30]BS!#REF!</definedName>
    <definedName name="XRefPaste66" localSheetId="11" hidden="1">[30]BS!#REF!</definedName>
    <definedName name="XRefPaste66" localSheetId="8" hidden="1">[30]BS!#REF!</definedName>
    <definedName name="XRefPaste66" localSheetId="20" hidden="1">[30]BS!#REF!</definedName>
    <definedName name="XRefPaste66" localSheetId="21" hidden="1">[30]BS!#REF!</definedName>
    <definedName name="XRefPaste66" localSheetId="22" hidden="1">[30]BS!#REF!</definedName>
    <definedName name="XRefPaste66" localSheetId="3" hidden="1">[30]BS!#REF!</definedName>
    <definedName name="XRefPaste66" localSheetId="18" hidden="1">[30]BS!#REF!</definedName>
    <definedName name="XRefPaste66" localSheetId="9" hidden="1">[30]BS!#REF!</definedName>
    <definedName name="XRefPaste66" localSheetId="6" hidden="1">[30]BS!#REF!</definedName>
    <definedName name="XRefPaste66" localSheetId="23" hidden="1">[30]BS!#REF!</definedName>
    <definedName name="XRefPaste66" localSheetId="24" hidden="1">[30]BS!#REF!</definedName>
    <definedName name="XRefPaste66" hidden="1">[30]BS!#REF!</definedName>
    <definedName name="XRefPaste66Row" localSheetId="4" hidden="1">#REF!</definedName>
    <definedName name="XRefPaste66Row" localSheetId="7" hidden="1">#REF!</definedName>
    <definedName name="XRefPaste66Row" localSheetId="10" hidden="1">#REF!</definedName>
    <definedName name="XRefPaste66Row" localSheetId="13" hidden="1">#REF!</definedName>
    <definedName name="XRefPaste66Row" localSheetId="19" hidden="1">#REF!</definedName>
    <definedName name="XRefPaste66Row" localSheetId="5" hidden="1">#REF!</definedName>
    <definedName name="XRefPaste66Row" localSheetId="11" hidden="1">#REF!</definedName>
    <definedName name="XRefPaste66Row" localSheetId="8" hidden="1">#REF!</definedName>
    <definedName name="XRefPaste66Row" localSheetId="14" hidden="1">#REF!</definedName>
    <definedName name="XRefPaste66Row" localSheetId="20" hidden="1">#REF!</definedName>
    <definedName name="XRefPaste66Row" localSheetId="21" hidden="1">#REF!</definedName>
    <definedName name="XRefPaste66Row" localSheetId="22" hidden="1">#REF!</definedName>
    <definedName name="XRefPaste66Row" localSheetId="3" hidden="1">#REF!</definedName>
    <definedName name="XRefPaste66Row" localSheetId="12" hidden="1">#REF!</definedName>
    <definedName name="XRefPaste66Row" localSheetId="18" hidden="1">#REF!</definedName>
    <definedName name="XRefPaste66Row" localSheetId="9" hidden="1">#REF!</definedName>
    <definedName name="XRefPaste66Row" localSheetId="6" hidden="1">#REF!</definedName>
    <definedName name="XRefPaste66Row" localSheetId="23" hidden="1">#REF!</definedName>
    <definedName name="XRefPaste66Row" localSheetId="24" hidden="1">#REF!</definedName>
    <definedName name="XRefPaste66Row" hidden="1">#REF!</definedName>
    <definedName name="XRefPaste67Row" localSheetId="4" hidden="1">#REF!</definedName>
    <definedName name="XRefPaste67Row" localSheetId="7" hidden="1">#REF!</definedName>
    <definedName name="XRefPaste67Row" localSheetId="10" hidden="1">#REF!</definedName>
    <definedName name="XRefPaste67Row" localSheetId="19" hidden="1">#REF!</definedName>
    <definedName name="XRefPaste67Row" localSheetId="5" hidden="1">#REF!</definedName>
    <definedName name="XRefPaste67Row" localSheetId="11" hidden="1">#REF!</definedName>
    <definedName name="XRefPaste67Row" localSheetId="8" hidden="1">#REF!</definedName>
    <definedName name="XRefPaste67Row" localSheetId="20" hidden="1">#REF!</definedName>
    <definedName name="XRefPaste67Row" localSheetId="21" hidden="1">#REF!</definedName>
    <definedName name="XRefPaste67Row" localSheetId="22" hidden="1">#REF!</definedName>
    <definedName name="XRefPaste67Row" localSheetId="3" hidden="1">#REF!</definedName>
    <definedName name="XRefPaste67Row" localSheetId="18" hidden="1">#REF!</definedName>
    <definedName name="XRefPaste67Row" localSheetId="9" hidden="1">#REF!</definedName>
    <definedName name="XRefPaste67Row" localSheetId="6" hidden="1">#REF!</definedName>
    <definedName name="XRefPaste67Row" localSheetId="23" hidden="1">#REF!</definedName>
    <definedName name="XRefPaste67Row" localSheetId="24" hidden="1">#REF!</definedName>
    <definedName name="XRefPaste67Row" hidden="1">#REF!</definedName>
    <definedName name="XRefPaste68" localSheetId="4" hidden="1">[30]BS!#REF!</definedName>
    <definedName name="XRefPaste68" localSheetId="7" hidden="1">[30]BS!#REF!</definedName>
    <definedName name="XRefPaste68" localSheetId="10" hidden="1">[30]BS!#REF!</definedName>
    <definedName name="XRefPaste68" localSheetId="19" hidden="1">[30]BS!#REF!</definedName>
    <definedName name="XRefPaste68" localSheetId="5" hidden="1">[30]BS!#REF!</definedName>
    <definedName name="XRefPaste68" localSheetId="11" hidden="1">[30]BS!#REF!</definedName>
    <definedName name="XRefPaste68" localSheetId="8" hidden="1">[30]BS!#REF!</definedName>
    <definedName name="XRefPaste68" localSheetId="20" hidden="1">[30]BS!#REF!</definedName>
    <definedName name="XRefPaste68" localSheetId="21" hidden="1">[30]BS!#REF!</definedName>
    <definedName name="XRefPaste68" localSheetId="22" hidden="1">[30]BS!#REF!</definedName>
    <definedName name="XRefPaste68" localSheetId="3" hidden="1">[30]BS!#REF!</definedName>
    <definedName name="XRefPaste68" localSheetId="18" hidden="1">[30]BS!#REF!</definedName>
    <definedName name="XRefPaste68" localSheetId="9" hidden="1">[30]BS!#REF!</definedName>
    <definedName name="XRefPaste68" localSheetId="6" hidden="1">[30]BS!#REF!</definedName>
    <definedName name="XRefPaste68" localSheetId="23" hidden="1">[30]BS!#REF!</definedName>
    <definedName name="XRefPaste68" localSheetId="24" hidden="1">[30]BS!#REF!</definedName>
    <definedName name="XRefPaste68" hidden="1">[30]BS!#REF!</definedName>
    <definedName name="XRefPaste68Row" localSheetId="4" hidden="1">#REF!</definedName>
    <definedName name="XRefPaste68Row" localSheetId="7" hidden="1">#REF!</definedName>
    <definedName name="XRefPaste68Row" localSheetId="10" hidden="1">#REF!</definedName>
    <definedName name="XRefPaste68Row" localSheetId="13" hidden="1">#REF!</definedName>
    <definedName name="XRefPaste68Row" localSheetId="19" hidden="1">#REF!</definedName>
    <definedName name="XRefPaste68Row" localSheetId="5" hidden="1">#REF!</definedName>
    <definedName name="XRefPaste68Row" localSheetId="11" hidden="1">#REF!</definedName>
    <definedName name="XRefPaste68Row" localSheetId="8" hidden="1">#REF!</definedName>
    <definedName name="XRefPaste68Row" localSheetId="14" hidden="1">#REF!</definedName>
    <definedName name="XRefPaste68Row" localSheetId="20" hidden="1">#REF!</definedName>
    <definedName name="XRefPaste68Row" localSheetId="21" hidden="1">#REF!</definedName>
    <definedName name="XRefPaste68Row" localSheetId="22" hidden="1">#REF!</definedName>
    <definedName name="XRefPaste68Row" localSheetId="3" hidden="1">#REF!</definedName>
    <definedName name="XRefPaste68Row" localSheetId="12" hidden="1">#REF!</definedName>
    <definedName name="XRefPaste68Row" localSheetId="18" hidden="1">#REF!</definedName>
    <definedName name="XRefPaste68Row" localSheetId="9" hidden="1">#REF!</definedName>
    <definedName name="XRefPaste68Row" localSheetId="6" hidden="1">#REF!</definedName>
    <definedName name="XRefPaste68Row" localSheetId="23" hidden="1">#REF!</definedName>
    <definedName name="XRefPaste68Row" localSheetId="24" hidden="1">#REF!</definedName>
    <definedName name="XRefPaste68Row" hidden="1">#REF!</definedName>
    <definedName name="XRefPaste69" localSheetId="4" hidden="1">[30]BS!#REF!</definedName>
    <definedName name="XRefPaste69" localSheetId="7" hidden="1">[30]BS!#REF!</definedName>
    <definedName name="XRefPaste69" localSheetId="10" hidden="1">[30]BS!#REF!</definedName>
    <definedName name="XRefPaste69" localSheetId="13" hidden="1">[30]BS!#REF!</definedName>
    <definedName name="XRefPaste69" localSheetId="19" hidden="1">[30]BS!#REF!</definedName>
    <definedName name="XRefPaste69" localSheetId="5" hidden="1">[30]BS!#REF!</definedName>
    <definedName name="XRefPaste69" localSheetId="11" hidden="1">[30]BS!#REF!</definedName>
    <definedName name="XRefPaste69" localSheetId="8" hidden="1">[30]BS!#REF!</definedName>
    <definedName name="XRefPaste69" localSheetId="14" hidden="1">[30]BS!#REF!</definedName>
    <definedName name="XRefPaste69" localSheetId="20" hidden="1">[30]BS!#REF!</definedName>
    <definedName name="XRefPaste69" localSheetId="21" hidden="1">[30]BS!#REF!</definedName>
    <definedName name="XRefPaste69" localSheetId="22" hidden="1">[30]BS!#REF!</definedName>
    <definedName name="XRefPaste69" localSheetId="3" hidden="1">[30]BS!#REF!</definedName>
    <definedName name="XRefPaste69" localSheetId="12" hidden="1">[30]BS!#REF!</definedName>
    <definedName name="XRefPaste69" localSheetId="18" hidden="1">[30]BS!#REF!</definedName>
    <definedName name="XRefPaste69" localSheetId="9" hidden="1">[30]BS!#REF!</definedName>
    <definedName name="XRefPaste69" localSheetId="6" hidden="1">[30]BS!#REF!</definedName>
    <definedName name="XRefPaste69" localSheetId="23" hidden="1">[30]BS!#REF!</definedName>
    <definedName name="XRefPaste69" localSheetId="24" hidden="1">[30]BS!#REF!</definedName>
    <definedName name="XRefPaste69" hidden="1">[30]BS!#REF!</definedName>
    <definedName name="XRefPaste69Row" localSheetId="4" hidden="1">#REF!</definedName>
    <definedName name="XRefPaste69Row" localSheetId="7" hidden="1">#REF!</definedName>
    <definedName name="XRefPaste69Row" localSheetId="10" hidden="1">#REF!</definedName>
    <definedName name="XRefPaste69Row" localSheetId="13" hidden="1">#REF!</definedName>
    <definedName name="XRefPaste69Row" localSheetId="19" hidden="1">#REF!</definedName>
    <definedName name="XRefPaste69Row" localSheetId="5" hidden="1">#REF!</definedName>
    <definedName name="XRefPaste69Row" localSheetId="11" hidden="1">#REF!</definedName>
    <definedName name="XRefPaste69Row" localSheetId="8" hidden="1">#REF!</definedName>
    <definedName name="XRefPaste69Row" localSheetId="14" hidden="1">#REF!</definedName>
    <definedName name="XRefPaste69Row" localSheetId="20" hidden="1">#REF!</definedName>
    <definedName name="XRefPaste69Row" localSheetId="21" hidden="1">#REF!</definedName>
    <definedName name="XRefPaste69Row" localSheetId="22" hidden="1">#REF!</definedName>
    <definedName name="XRefPaste69Row" localSheetId="3" hidden="1">#REF!</definedName>
    <definedName name="XRefPaste69Row" localSheetId="12" hidden="1">#REF!</definedName>
    <definedName name="XRefPaste69Row" localSheetId="18" hidden="1">#REF!</definedName>
    <definedName name="XRefPaste69Row" localSheetId="9" hidden="1">#REF!</definedName>
    <definedName name="XRefPaste69Row" localSheetId="6" hidden="1">#REF!</definedName>
    <definedName name="XRefPaste69Row" localSheetId="23" hidden="1">#REF!</definedName>
    <definedName name="XRefPaste69Row" localSheetId="24" hidden="1">#REF!</definedName>
    <definedName name="XRefPaste69Row" hidden="1">#REF!</definedName>
    <definedName name="XRefPaste6Row" localSheetId="4" hidden="1">#REF!</definedName>
    <definedName name="XRefPaste6Row" localSheetId="7" hidden="1">#REF!</definedName>
    <definedName name="XRefPaste6Row" localSheetId="10" hidden="1">#REF!</definedName>
    <definedName name="XRefPaste6Row" localSheetId="19" hidden="1">#REF!</definedName>
    <definedName name="XRefPaste6Row" localSheetId="5" hidden="1">#REF!</definedName>
    <definedName name="XRefPaste6Row" localSheetId="11" hidden="1">#REF!</definedName>
    <definedName name="XRefPaste6Row" localSheetId="8" hidden="1">#REF!</definedName>
    <definedName name="XRefPaste6Row" localSheetId="20" hidden="1">#REF!</definedName>
    <definedName name="XRefPaste6Row" localSheetId="21" hidden="1">#REF!</definedName>
    <definedName name="XRefPaste6Row" localSheetId="22" hidden="1">#REF!</definedName>
    <definedName name="XRefPaste6Row" localSheetId="3" hidden="1">#REF!</definedName>
    <definedName name="XRefPaste6Row" localSheetId="18" hidden="1">#REF!</definedName>
    <definedName name="XRefPaste6Row" localSheetId="9" hidden="1">#REF!</definedName>
    <definedName name="XRefPaste6Row" localSheetId="6" hidden="1">#REF!</definedName>
    <definedName name="XRefPaste6Row" localSheetId="23" hidden="1">#REF!</definedName>
    <definedName name="XRefPaste6Row" localSheetId="24" hidden="1">#REF!</definedName>
    <definedName name="XRefPaste6Row" hidden="1">#REF!</definedName>
    <definedName name="XRefPaste7" localSheetId="4" hidden="1">[30]BS!#REF!</definedName>
    <definedName name="XRefPaste7" localSheetId="7" hidden="1">[30]BS!#REF!</definedName>
    <definedName name="XRefPaste7" localSheetId="10" hidden="1">[30]BS!#REF!</definedName>
    <definedName name="XRefPaste7" localSheetId="19" hidden="1">[30]BS!#REF!</definedName>
    <definedName name="XRefPaste7" localSheetId="5" hidden="1">[30]BS!#REF!</definedName>
    <definedName name="XRefPaste7" localSheetId="11" hidden="1">[30]BS!#REF!</definedName>
    <definedName name="XRefPaste7" localSheetId="8" hidden="1">[30]BS!#REF!</definedName>
    <definedName name="XRefPaste7" localSheetId="20" hidden="1">[30]BS!#REF!</definedName>
    <definedName name="XRefPaste7" localSheetId="21" hidden="1">[30]BS!#REF!</definedName>
    <definedName name="XRefPaste7" localSheetId="22" hidden="1">[30]BS!#REF!</definedName>
    <definedName name="XRefPaste7" localSheetId="3" hidden="1">[30]BS!#REF!</definedName>
    <definedName name="XRefPaste7" localSheetId="18" hidden="1">[30]BS!#REF!</definedName>
    <definedName name="XRefPaste7" localSheetId="9" hidden="1">[30]BS!#REF!</definedName>
    <definedName name="XRefPaste7" localSheetId="6" hidden="1">[30]BS!#REF!</definedName>
    <definedName name="XRefPaste7" localSheetId="23" hidden="1">[30]BS!#REF!</definedName>
    <definedName name="XRefPaste7" localSheetId="24" hidden="1">[30]BS!#REF!</definedName>
    <definedName name="XRefPaste7" hidden="1">[30]BS!#REF!</definedName>
    <definedName name="XRefPaste70Row" localSheetId="4" hidden="1">#REF!</definedName>
    <definedName name="XRefPaste70Row" localSheetId="7" hidden="1">#REF!</definedName>
    <definedName name="XRefPaste70Row" localSheetId="10" hidden="1">#REF!</definedName>
    <definedName name="XRefPaste70Row" localSheetId="13" hidden="1">#REF!</definedName>
    <definedName name="XRefPaste70Row" localSheetId="19" hidden="1">#REF!</definedName>
    <definedName name="XRefPaste70Row" localSheetId="5" hidden="1">#REF!</definedName>
    <definedName name="XRefPaste70Row" localSheetId="11" hidden="1">#REF!</definedName>
    <definedName name="XRefPaste70Row" localSheetId="8" hidden="1">#REF!</definedName>
    <definedName name="XRefPaste70Row" localSheetId="14" hidden="1">#REF!</definedName>
    <definedName name="XRefPaste70Row" localSheetId="20" hidden="1">#REF!</definedName>
    <definedName name="XRefPaste70Row" localSheetId="21" hidden="1">#REF!</definedName>
    <definedName name="XRefPaste70Row" localSheetId="22" hidden="1">#REF!</definedName>
    <definedName name="XRefPaste70Row" localSheetId="3" hidden="1">#REF!</definedName>
    <definedName name="XRefPaste70Row" localSheetId="12" hidden="1">#REF!</definedName>
    <definedName name="XRefPaste70Row" localSheetId="18" hidden="1">#REF!</definedName>
    <definedName name="XRefPaste70Row" localSheetId="9" hidden="1">#REF!</definedName>
    <definedName name="XRefPaste70Row" localSheetId="6" hidden="1">#REF!</definedName>
    <definedName name="XRefPaste70Row" localSheetId="23" hidden="1">#REF!</definedName>
    <definedName name="XRefPaste70Row" localSheetId="24" hidden="1">#REF!</definedName>
    <definedName name="XRefPaste70Row" hidden="1">#REF!</definedName>
    <definedName name="XRefPaste71Row" localSheetId="4" hidden="1">#REF!</definedName>
    <definedName name="XRefPaste71Row" localSheetId="7" hidden="1">#REF!</definedName>
    <definedName name="XRefPaste71Row" localSheetId="10" hidden="1">#REF!</definedName>
    <definedName name="XRefPaste71Row" localSheetId="19" hidden="1">#REF!</definedName>
    <definedName name="XRefPaste71Row" localSheetId="5" hidden="1">#REF!</definedName>
    <definedName name="XRefPaste71Row" localSheetId="11" hidden="1">#REF!</definedName>
    <definedName name="XRefPaste71Row" localSheetId="8" hidden="1">#REF!</definedName>
    <definedName name="XRefPaste71Row" localSheetId="20" hidden="1">#REF!</definedName>
    <definedName name="XRefPaste71Row" localSheetId="21" hidden="1">#REF!</definedName>
    <definedName name="XRefPaste71Row" localSheetId="22" hidden="1">#REF!</definedName>
    <definedName name="XRefPaste71Row" localSheetId="3" hidden="1">#REF!</definedName>
    <definedName name="XRefPaste71Row" localSheetId="18" hidden="1">#REF!</definedName>
    <definedName name="XRefPaste71Row" localSheetId="9" hidden="1">#REF!</definedName>
    <definedName name="XRefPaste71Row" localSheetId="6" hidden="1">#REF!</definedName>
    <definedName name="XRefPaste71Row" localSheetId="23" hidden="1">#REF!</definedName>
    <definedName name="XRefPaste71Row" localSheetId="24" hidden="1">#REF!</definedName>
    <definedName name="XRefPaste71Row" hidden="1">#REF!</definedName>
    <definedName name="XRefPaste72Row" localSheetId="4" hidden="1">#REF!</definedName>
    <definedName name="XRefPaste72Row" localSheetId="7" hidden="1">#REF!</definedName>
    <definedName name="XRefPaste72Row" localSheetId="10" hidden="1">#REF!</definedName>
    <definedName name="XRefPaste72Row" localSheetId="19" hidden="1">#REF!</definedName>
    <definedName name="XRefPaste72Row" localSheetId="5" hidden="1">#REF!</definedName>
    <definedName name="XRefPaste72Row" localSheetId="11" hidden="1">#REF!</definedName>
    <definedName name="XRefPaste72Row" localSheetId="8" hidden="1">#REF!</definedName>
    <definedName name="XRefPaste72Row" localSheetId="20" hidden="1">#REF!</definedName>
    <definedName name="XRefPaste72Row" localSheetId="21" hidden="1">#REF!</definedName>
    <definedName name="XRefPaste72Row" localSheetId="22" hidden="1">#REF!</definedName>
    <definedName name="XRefPaste72Row" localSheetId="3" hidden="1">#REF!</definedName>
    <definedName name="XRefPaste72Row" localSheetId="18" hidden="1">#REF!</definedName>
    <definedName name="XRefPaste72Row" localSheetId="9" hidden="1">#REF!</definedName>
    <definedName name="XRefPaste72Row" localSheetId="6" hidden="1">#REF!</definedName>
    <definedName name="XRefPaste72Row" localSheetId="23" hidden="1">#REF!</definedName>
    <definedName name="XRefPaste72Row" localSheetId="24" hidden="1">#REF!</definedName>
    <definedName name="XRefPaste72Row" hidden="1">#REF!</definedName>
    <definedName name="XRefPaste73" localSheetId="4" hidden="1">[30]BS!#REF!</definedName>
    <definedName name="XRefPaste73" localSheetId="7" hidden="1">[30]BS!#REF!</definedName>
    <definedName name="XRefPaste73" localSheetId="10" hidden="1">[30]BS!#REF!</definedName>
    <definedName name="XRefPaste73" localSheetId="19" hidden="1">[30]BS!#REF!</definedName>
    <definedName name="XRefPaste73" localSheetId="5" hidden="1">[30]BS!#REF!</definedName>
    <definedName name="XRefPaste73" localSheetId="11" hidden="1">[30]BS!#REF!</definedName>
    <definedName name="XRefPaste73" localSheetId="8" hidden="1">[30]BS!#REF!</definedName>
    <definedName name="XRefPaste73" localSheetId="20" hidden="1">[30]BS!#REF!</definedName>
    <definedName name="XRefPaste73" localSheetId="21" hidden="1">[30]BS!#REF!</definedName>
    <definedName name="XRefPaste73" localSheetId="22" hidden="1">[30]BS!#REF!</definedName>
    <definedName name="XRefPaste73" localSheetId="3" hidden="1">[30]BS!#REF!</definedName>
    <definedName name="XRefPaste73" localSheetId="18" hidden="1">[30]BS!#REF!</definedName>
    <definedName name="XRefPaste73" localSheetId="9" hidden="1">[30]BS!#REF!</definedName>
    <definedName name="XRefPaste73" localSheetId="6" hidden="1">[30]BS!#REF!</definedName>
    <definedName name="XRefPaste73" localSheetId="23" hidden="1">[30]BS!#REF!</definedName>
    <definedName name="XRefPaste73" localSheetId="24" hidden="1">[30]BS!#REF!</definedName>
    <definedName name="XRefPaste73" hidden="1">[30]BS!#REF!</definedName>
    <definedName name="XRefPaste73Row" localSheetId="4" hidden="1">#REF!</definedName>
    <definedName name="XRefPaste73Row" localSheetId="7" hidden="1">#REF!</definedName>
    <definedName name="XRefPaste73Row" localSheetId="10" hidden="1">#REF!</definedName>
    <definedName name="XRefPaste73Row" localSheetId="13" hidden="1">#REF!</definedName>
    <definedName name="XRefPaste73Row" localSheetId="19" hidden="1">#REF!</definedName>
    <definedName name="XRefPaste73Row" localSheetId="5" hidden="1">#REF!</definedName>
    <definedName name="XRefPaste73Row" localSheetId="11" hidden="1">#REF!</definedName>
    <definedName name="XRefPaste73Row" localSheetId="8" hidden="1">#REF!</definedName>
    <definedName name="XRefPaste73Row" localSheetId="14" hidden="1">#REF!</definedName>
    <definedName name="XRefPaste73Row" localSheetId="20" hidden="1">#REF!</definedName>
    <definedName name="XRefPaste73Row" localSheetId="21" hidden="1">#REF!</definedName>
    <definedName name="XRefPaste73Row" localSheetId="22" hidden="1">#REF!</definedName>
    <definedName name="XRefPaste73Row" localSheetId="3" hidden="1">#REF!</definedName>
    <definedName name="XRefPaste73Row" localSheetId="12" hidden="1">#REF!</definedName>
    <definedName name="XRefPaste73Row" localSheetId="18" hidden="1">#REF!</definedName>
    <definedName name="XRefPaste73Row" localSheetId="9" hidden="1">#REF!</definedName>
    <definedName name="XRefPaste73Row" localSheetId="6" hidden="1">#REF!</definedName>
    <definedName name="XRefPaste73Row" localSheetId="23" hidden="1">#REF!</definedName>
    <definedName name="XRefPaste73Row" localSheetId="24" hidden="1">#REF!</definedName>
    <definedName name="XRefPaste73Row" hidden="1">#REF!</definedName>
    <definedName name="XRefPaste74" localSheetId="4" hidden="1">[30]BS!#REF!</definedName>
    <definedName name="XRefPaste74" localSheetId="7" hidden="1">[30]BS!#REF!</definedName>
    <definedName name="XRefPaste74" localSheetId="10" hidden="1">[30]BS!#REF!</definedName>
    <definedName name="XRefPaste74" localSheetId="13" hidden="1">[30]BS!#REF!</definedName>
    <definedName name="XRefPaste74" localSheetId="19" hidden="1">[30]BS!#REF!</definedName>
    <definedName name="XRefPaste74" localSheetId="5" hidden="1">[30]BS!#REF!</definedName>
    <definedName name="XRefPaste74" localSheetId="11" hidden="1">[30]BS!#REF!</definedName>
    <definedName name="XRefPaste74" localSheetId="8" hidden="1">[30]BS!#REF!</definedName>
    <definedName name="XRefPaste74" localSheetId="14" hidden="1">[30]BS!#REF!</definedName>
    <definedName name="XRefPaste74" localSheetId="20" hidden="1">[30]BS!#REF!</definedName>
    <definedName name="XRefPaste74" localSheetId="21" hidden="1">[30]BS!#REF!</definedName>
    <definedName name="XRefPaste74" localSheetId="22" hidden="1">[30]BS!#REF!</definedName>
    <definedName name="XRefPaste74" localSheetId="3" hidden="1">[30]BS!#REF!</definedName>
    <definedName name="XRefPaste74" localSheetId="12" hidden="1">[30]BS!#REF!</definedName>
    <definedName name="XRefPaste74" localSheetId="18" hidden="1">[30]BS!#REF!</definedName>
    <definedName name="XRefPaste74" localSheetId="9" hidden="1">[30]BS!#REF!</definedName>
    <definedName name="XRefPaste74" localSheetId="6" hidden="1">[30]BS!#REF!</definedName>
    <definedName name="XRefPaste74" localSheetId="23" hidden="1">[30]BS!#REF!</definedName>
    <definedName name="XRefPaste74" localSheetId="24" hidden="1">[30]BS!#REF!</definedName>
    <definedName name="XRefPaste74" hidden="1">[30]BS!#REF!</definedName>
    <definedName name="XRefPaste74Row" localSheetId="4" hidden="1">#REF!</definedName>
    <definedName name="XRefPaste74Row" localSheetId="7" hidden="1">#REF!</definedName>
    <definedName name="XRefPaste74Row" localSheetId="10" hidden="1">#REF!</definedName>
    <definedName name="XRefPaste74Row" localSheetId="13" hidden="1">#REF!</definedName>
    <definedName name="XRefPaste74Row" localSheetId="19" hidden="1">#REF!</definedName>
    <definedName name="XRefPaste74Row" localSheetId="5" hidden="1">#REF!</definedName>
    <definedName name="XRefPaste74Row" localSheetId="11" hidden="1">#REF!</definedName>
    <definedName name="XRefPaste74Row" localSheetId="8" hidden="1">#REF!</definedName>
    <definedName name="XRefPaste74Row" localSheetId="14" hidden="1">#REF!</definedName>
    <definedName name="XRefPaste74Row" localSheetId="20" hidden="1">#REF!</definedName>
    <definedName name="XRefPaste74Row" localSheetId="21" hidden="1">#REF!</definedName>
    <definedName name="XRefPaste74Row" localSheetId="22" hidden="1">#REF!</definedName>
    <definedName name="XRefPaste74Row" localSheetId="3" hidden="1">#REF!</definedName>
    <definedName name="XRefPaste74Row" localSheetId="12" hidden="1">#REF!</definedName>
    <definedName name="XRefPaste74Row" localSheetId="18" hidden="1">#REF!</definedName>
    <definedName name="XRefPaste74Row" localSheetId="9" hidden="1">#REF!</definedName>
    <definedName name="XRefPaste74Row" localSheetId="6" hidden="1">#REF!</definedName>
    <definedName name="XRefPaste74Row" localSheetId="23" hidden="1">#REF!</definedName>
    <definedName name="XRefPaste74Row" localSheetId="24" hidden="1">#REF!</definedName>
    <definedName name="XRefPaste74Row" hidden="1">#REF!</definedName>
    <definedName name="XRefPaste75" localSheetId="4" hidden="1">[32]BS!#REF!</definedName>
    <definedName name="XRefPaste75" localSheetId="7" hidden="1">[32]BS!#REF!</definedName>
    <definedName name="XRefPaste75" localSheetId="10" hidden="1">[32]BS!#REF!</definedName>
    <definedName name="XRefPaste75" localSheetId="13" hidden="1">[32]BS!#REF!</definedName>
    <definedName name="XRefPaste75" localSheetId="19" hidden="1">[32]BS!#REF!</definedName>
    <definedName name="XRefPaste75" localSheetId="5" hidden="1">[32]BS!#REF!</definedName>
    <definedName name="XRefPaste75" localSheetId="11" hidden="1">[32]BS!#REF!</definedName>
    <definedName name="XRefPaste75" localSheetId="8" hidden="1">[32]BS!#REF!</definedName>
    <definedName name="XRefPaste75" localSheetId="14" hidden="1">[32]BS!#REF!</definedName>
    <definedName name="XRefPaste75" localSheetId="20" hidden="1">[32]BS!#REF!</definedName>
    <definedName name="XRefPaste75" localSheetId="21" hidden="1">[32]BS!#REF!</definedName>
    <definedName name="XRefPaste75" localSheetId="22" hidden="1">[32]BS!#REF!</definedName>
    <definedName name="XRefPaste75" localSheetId="3" hidden="1">[32]BS!#REF!</definedName>
    <definedName name="XRefPaste75" localSheetId="12" hidden="1">[32]BS!#REF!</definedName>
    <definedName name="XRefPaste75" localSheetId="18" hidden="1">[32]BS!#REF!</definedName>
    <definedName name="XRefPaste75" localSheetId="9" hidden="1">[32]BS!#REF!</definedName>
    <definedName name="XRefPaste75" localSheetId="6" hidden="1">[32]BS!#REF!</definedName>
    <definedName name="XRefPaste75" localSheetId="23" hidden="1">[32]BS!#REF!</definedName>
    <definedName name="XRefPaste75" localSheetId="24" hidden="1">[32]BS!#REF!</definedName>
    <definedName name="XRefPaste75" hidden="1">[32]BS!#REF!</definedName>
    <definedName name="XRefPaste75Row" localSheetId="4" hidden="1">#REF!</definedName>
    <definedName name="XRefPaste75Row" localSheetId="7" hidden="1">#REF!</definedName>
    <definedName name="XRefPaste75Row" localSheetId="10" hidden="1">#REF!</definedName>
    <definedName name="XRefPaste75Row" localSheetId="13" hidden="1">#REF!</definedName>
    <definedName name="XRefPaste75Row" localSheetId="19" hidden="1">#REF!</definedName>
    <definedName name="XRefPaste75Row" localSheetId="5" hidden="1">#REF!</definedName>
    <definedName name="XRefPaste75Row" localSheetId="11" hidden="1">#REF!</definedName>
    <definedName name="XRefPaste75Row" localSheetId="8" hidden="1">#REF!</definedName>
    <definedName name="XRefPaste75Row" localSheetId="14" hidden="1">#REF!</definedName>
    <definedName name="XRefPaste75Row" localSheetId="20" hidden="1">#REF!</definedName>
    <definedName name="XRefPaste75Row" localSheetId="21" hidden="1">#REF!</definedName>
    <definedName name="XRefPaste75Row" localSheetId="22" hidden="1">#REF!</definedName>
    <definedName name="XRefPaste75Row" localSheetId="3" hidden="1">#REF!</definedName>
    <definedName name="XRefPaste75Row" localSheetId="12" hidden="1">#REF!</definedName>
    <definedName name="XRefPaste75Row" localSheetId="18" hidden="1">#REF!</definedName>
    <definedName name="XRefPaste75Row" localSheetId="9" hidden="1">#REF!</definedName>
    <definedName name="XRefPaste75Row" localSheetId="6" hidden="1">#REF!</definedName>
    <definedName name="XRefPaste75Row" localSheetId="23" hidden="1">#REF!</definedName>
    <definedName name="XRefPaste75Row" localSheetId="24" hidden="1">#REF!</definedName>
    <definedName name="XRefPaste75Row" hidden="1">#REF!</definedName>
    <definedName name="XRefPaste76" localSheetId="4" hidden="1">[32]BS!#REF!</definedName>
    <definedName name="XRefPaste76" localSheetId="7" hidden="1">[32]BS!#REF!</definedName>
    <definedName name="XRefPaste76" localSheetId="10" hidden="1">[32]BS!#REF!</definedName>
    <definedName name="XRefPaste76" localSheetId="13" hidden="1">[32]BS!#REF!</definedName>
    <definedName name="XRefPaste76" localSheetId="19" hidden="1">[32]BS!#REF!</definedName>
    <definedName name="XRefPaste76" localSheetId="5" hidden="1">[32]BS!#REF!</definedName>
    <definedName name="XRefPaste76" localSheetId="11" hidden="1">[32]BS!#REF!</definedName>
    <definedName name="XRefPaste76" localSheetId="8" hidden="1">[32]BS!#REF!</definedName>
    <definedName name="XRefPaste76" localSheetId="14" hidden="1">[32]BS!#REF!</definedName>
    <definedName name="XRefPaste76" localSheetId="20" hidden="1">[32]BS!#REF!</definedName>
    <definedName name="XRefPaste76" localSheetId="21" hidden="1">[32]BS!#REF!</definedName>
    <definedName name="XRefPaste76" localSheetId="22" hidden="1">[32]BS!#REF!</definedName>
    <definedName name="XRefPaste76" localSheetId="3" hidden="1">[32]BS!#REF!</definedName>
    <definedName name="XRefPaste76" localSheetId="12" hidden="1">[32]BS!#REF!</definedName>
    <definedName name="XRefPaste76" localSheetId="18" hidden="1">[32]BS!#REF!</definedName>
    <definedName name="XRefPaste76" localSheetId="9" hidden="1">[32]BS!#REF!</definedName>
    <definedName name="XRefPaste76" localSheetId="6" hidden="1">[32]BS!#REF!</definedName>
    <definedName name="XRefPaste76" localSheetId="23" hidden="1">[32]BS!#REF!</definedName>
    <definedName name="XRefPaste76" localSheetId="24" hidden="1">[32]BS!#REF!</definedName>
    <definedName name="XRefPaste76" hidden="1">[32]BS!#REF!</definedName>
    <definedName name="XRefPaste76Row" localSheetId="4" hidden="1">#REF!</definedName>
    <definedName name="XRefPaste76Row" localSheetId="7" hidden="1">#REF!</definedName>
    <definedName name="XRefPaste76Row" localSheetId="10" hidden="1">#REF!</definedName>
    <definedName name="XRefPaste76Row" localSheetId="13" hidden="1">#REF!</definedName>
    <definedName name="XRefPaste76Row" localSheetId="19" hidden="1">#REF!</definedName>
    <definedName name="XRefPaste76Row" localSheetId="5" hidden="1">#REF!</definedName>
    <definedName name="XRefPaste76Row" localSheetId="11" hidden="1">#REF!</definedName>
    <definedName name="XRefPaste76Row" localSheetId="8" hidden="1">#REF!</definedName>
    <definedName name="XRefPaste76Row" localSheetId="14" hidden="1">#REF!</definedName>
    <definedName name="XRefPaste76Row" localSheetId="20" hidden="1">#REF!</definedName>
    <definedName name="XRefPaste76Row" localSheetId="21" hidden="1">#REF!</definedName>
    <definedName name="XRefPaste76Row" localSheetId="22" hidden="1">#REF!</definedName>
    <definedName name="XRefPaste76Row" localSheetId="3" hidden="1">#REF!</definedName>
    <definedName name="XRefPaste76Row" localSheetId="12" hidden="1">#REF!</definedName>
    <definedName name="XRefPaste76Row" localSheetId="18" hidden="1">#REF!</definedName>
    <definedName name="XRefPaste76Row" localSheetId="9" hidden="1">#REF!</definedName>
    <definedName name="XRefPaste76Row" localSheetId="6" hidden="1">#REF!</definedName>
    <definedName name="XRefPaste76Row" localSheetId="23" hidden="1">#REF!</definedName>
    <definedName name="XRefPaste76Row" localSheetId="24" hidden="1">#REF!</definedName>
    <definedName name="XRefPaste76Row" hidden="1">#REF!</definedName>
    <definedName name="XRefPaste77" localSheetId="4" hidden="1">[32]BS!#REF!</definedName>
    <definedName name="XRefPaste77" localSheetId="7" hidden="1">[32]BS!#REF!</definedName>
    <definedName name="XRefPaste77" localSheetId="10" hidden="1">[32]BS!#REF!</definedName>
    <definedName name="XRefPaste77" localSheetId="13" hidden="1">[32]BS!#REF!</definedName>
    <definedName name="XRefPaste77" localSheetId="19" hidden="1">[32]BS!#REF!</definedName>
    <definedName name="XRefPaste77" localSheetId="5" hidden="1">[32]BS!#REF!</definedName>
    <definedName name="XRefPaste77" localSheetId="11" hidden="1">[32]BS!#REF!</definedName>
    <definedName name="XRefPaste77" localSheetId="8" hidden="1">[32]BS!#REF!</definedName>
    <definedName name="XRefPaste77" localSheetId="14" hidden="1">[32]BS!#REF!</definedName>
    <definedName name="XRefPaste77" localSheetId="20" hidden="1">[32]BS!#REF!</definedName>
    <definedName name="XRefPaste77" localSheetId="21" hidden="1">[32]BS!#REF!</definedName>
    <definedName name="XRefPaste77" localSheetId="22" hidden="1">[32]BS!#REF!</definedName>
    <definedName name="XRefPaste77" localSheetId="3" hidden="1">[32]BS!#REF!</definedName>
    <definedName name="XRefPaste77" localSheetId="12" hidden="1">[32]BS!#REF!</definedName>
    <definedName name="XRefPaste77" localSheetId="18" hidden="1">[32]BS!#REF!</definedName>
    <definedName name="XRefPaste77" localSheetId="9" hidden="1">[32]BS!#REF!</definedName>
    <definedName name="XRefPaste77" localSheetId="6" hidden="1">[32]BS!#REF!</definedName>
    <definedName name="XRefPaste77" localSheetId="23" hidden="1">[32]BS!#REF!</definedName>
    <definedName name="XRefPaste77" localSheetId="24" hidden="1">[32]BS!#REF!</definedName>
    <definedName name="XRefPaste77" hidden="1">[32]BS!#REF!</definedName>
    <definedName name="XRefPaste77Row" localSheetId="4" hidden="1">#REF!</definedName>
    <definedName name="XRefPaste77Row" localSheetId="7" hidden="1">#REF!</definedName>
    <definedName name="XRefPaste77Row" localSheetId="10" hidden="1">#REF!</definedName>
    <definedName name="XRefPaste77Row" localSheetId="13" hidden="1">#REF!</definedName>
    <definedName name="XRefPaste77Row" localSheetId="19" hidden="1">#REF!</definedName>
    <definedName name="XRefPaste77Row" localSheetId="5" hidden="1">#REF!</definedName>
    <definedName name="XRefPaste77Row" localSheetId="11" hidden="1">#REF!</definedName>
    <definedName name="XRefPaste77Row" localSheetId="8" hidden="1">#REF!</definedName>
    <definedName name="XRefPaste77Row" localSheetId="14" hidden="1">#REF!</definedName>
    <definedName name="XRefPaste77Row" localSheetId="20" hidden="1">#REF!</definedName>
    <definedName name="XRefPaste77Row" localSheetId="21" hidden="1">#REF!</definedName>
    <definedName name="XRefPaste77Row" localSheetId="22" hidden="1">#REF!</definedName>
    <definedName name="XRefPaste77Row" localSheetId="3" hidden="1">#REF!</definedName>
    <definedName name="XRefPaste77Row" localSheetId="12" hidden="1">#REF!</definedName>
    <definedName name="XRefPaste77Row" localSheetId="18" hidden="1">#REF!</definedName>
    <definedName name="XRefPaste77Row" localSheetId="9" hidden="1">#REF!</definedName>
    <definedName name="XRefPaste77Row" localSheetId="6" hidden="1">#REF!</definedName>
    <definedName name="XRefPaste77Row" localSheetId="23" hidden="1">#REF!</definedName>
    <definedName name="XRefPaste77Row" localSheetId="24" hidden="1">#REF!</definedName>
    <definedName name="XRefPaste77Row" hidden="1">#REF!</definedName>
    <definedName name="XRefPaste78" localSheetId="4" hidden="1">[32]BS!#REF!</definedName>
    <definedName name="XRefPaste78" localSheetId="7" hidden="1">[32]BS!#REF!</definedName>
    <definedName name="XRefPaste78" localSheetId="10" hidden="1">[32]BS!#REF!</definedName>
    <definedName name="XRefPaste78" localSheetId="13" hidden="1">[32]BS!#REF!</definedName>
    <definedName name="XRefPaste78" localSheetId="19" hidden="1">[32]BS!#REF!</definedName>
    <definedName name="XRefPaste78" localSheetId="5" hidden="1">[32]BS!#REF!</definedName>
    <definedName name="XRefPaste78" localSheetId="11" hidden="1">[32]BS!#REF!</definedName>
    <definedName name="XRefPaste78" localSheetId="8" hidden="1">[32]BS!#REF!</definedName>
    <definedName name="XRefPaste78" localSheetId="14" hidden="1">[32]BS!#REF!</definedName>
    <definedName name="XRefPaste78" localSheetId="20" hidden="1">[32]BS!#REF!</definedName>
    <definedName name="XRefPaste78" localSheetId="21" hidden="1">[32]BS!#REF!</definedName>
    <definedName name="XRefPaste78" localSheetId="22" hidden="1">[32]BS!#REF!</definedName>
    <definedName name="XRefPaste78" localSheetId="3" hidden="1">[32]BS!#REF!</definedName>
    <definedName name="XRefPaste78" localSheetId="12" hidden="1">[32]BS!#REF!</definedName>
    <definedName name="XRefPaste78" localSheetId="18" hidden="1">[32]BS!#REF!</definedName>
    <definedName name="XRefPaste78" localSheetId="9" hidden="1">[32]BS!#REF!</definedName>
    <definedName name="XRefPaste78" localSheetId="6" hidden="1">[32]BS!#REF!</definedName>
    <definedName name="XRefPaste78" localSheetId="23" hidden="1">[32]BS!#REF!</definedName>
    <definedName name="XRefPaste78" localSheetId="24" hidden="1">[32]BS!#REF!</definedName>
    <definedName name="XRefPaste78" hidden="1">[32]BS!#REF!</definedName>
    <definedName name="XRefPaste78Row" localSheetId="4" hidden="1">#REF!</definedName>
    <definedName name="XRefPaste78Row" localSheetId="7" hidden="1">#REF!</definedName>
    <definedName name="XRefPaste78Row" localSheetId="10" hidden="1">#REF!</definedName>
    <definedName name="XRefPaste78Row" localSheetId="13" hidden="1">#REF!</definedName>
    <definedName name="XRefPaste78Row" localSheetId="19" hidden="1">#REF!</definedName>
    <definedName name="XRefPaste78Row" localSheetId="5" hidden="1">#REF!</definedName>
    <definedName name="XRefPaste78Row" localSheetId="11" hidden="1">#REF!</definedName>
    <definedName name="XRefPaste78Row" localSheetId="8" hidden="1">#REF!</definedName>
    <definedName name="XRefPaste78Row" localSheetId="14" hidden="1">#REF!</definedName>
    <definedName name="XRefPaste78Row" localSheetId="20" hidden="1">#REF!</definedName>
    <definedName name="XRefPaste78Row" localSheetId="21" hidden="1">#REF!</definedName>
    <definedName name="XRefPaste78Row" localSheetId="22" hidden="1">#REF!</definedName>
    <definedName name="XRefPaste78Row" localSheetId="3" hidden="1">#REF!</definedName>
    <definedName name="XRefPaste78Row" localSheetId="12" hidden="1">#REF!</definedName>
    <definedName name="XRefPaste78Row" localSheetId="18" hidden="1">#REF!</definedName>
    <definedName name="XRefPaste78Row" localSheetId="9" hidden="1">#REF!</definedName>
    <definedName name="XRefPaste78Row" localSheetId="6" hidden="1">#REF!</definedName>
    <definedName name="XRefPaste78Row" localSheetId="23" hidden="1">#REF!</definedName>
    <definedName name="XRefPaste78Row" localSheetId="24" hidden="1">#REF!</definedName>
    <definedName name="XRefPaste78Row" hidden="1">#REF!</definedName>
    <definedName name="XRefPaste79Row" localSheetId="4" hidden="1">#REF!</definedName>
    <definedName name="XRefPaste79Row" localSheetId="7" hidden="1">#REF!</definedName>
    <definedName name="XRefPaste79Row" localSheetId="10" hidden="1">#REF!</definedName>
    <definedName name="XRefPaste79Row" localSheetId="19" hidden="1">#REF!</definedName>
    <definedName name="XRefPaste79Row" localSheetId="5" hidden="1">#REF!</definedName>
    <definedName name="XRefPaste79Row" localSheetId="11" hidden="1">#REF!</definedName>
    <definedName name="XRefPaste79Row" localSheetId="8" hidden="1">#REF!</definedName>
    <definedName name="XRefPaste79Row" localSheetId="20" hidden="1">#REF!</definedName>
    <definedName name="XRefPaste79Row" localSheetId="21" hidden="1">#REF!</definedName>
    <definedName name="XRefPaste79Row" localSheetId="22" hidden="1">#REF!</definedName>
    <definedName name="XRefPaste79Row" localSheetId="3" hidden="1">#REF!</definedName>
    <definedName name="XRefPaste79Row" localSheetId="18" hidden="1">#REF!</definedName>
    <definedName name="XRefPaste79Row" localSheetId="9" hidden="1">#REF!</definedName>
    <definedName name="XRefPaste79Row" localSheetId="6" hidden="1">#REF!</definedName>
    <definedName name="XRefPaste79Row" localSheetId="23" hidden="1">#REF!</definedName>
    <definedName name="XRefPaste79Row" localSheetId="24" hidden="1">#REF!</definedName>
    <definedName name="XRefPaste79Row" hidden="1">#REF!</definedName>
    <definedName name="XRefPaste7Row" localSheetId="4" hidden="1">#REF!</definedName>
    <definedName name="XRefPaste7Row" localSheetId="7" hidden="1">#REF!</definedName>
    <definedName name="XRefPaste7Row" localSheetId="10" hidden="1">#REF!</definedName>
    <definedName name="XRefPaste7Row" localSheetId="19" hidden="1">#REF!</definedName>
    <definedName name="XRefPaste7Row" localSheetId="5" hidden="1">#REF!</definedName>
    <definedName name="XRefPaste7Row" localSheetId="11" hidden="1">#REF!</definedName>
    <definedName name="XRefPaste7Row" localSheetId="8" hidden="1">#REF!</definedName>
    <definedName name="XRefPaste7Row" localSheetId="20" hidden="1">#REF!</definedName>
    <definedName name="XRefPaste7Row" localSheetId="21" hidden="1">#REF!</definedName>
    <definedName name="XRefPaste7Row" localSheetId="22" hidden="1">#REF!</definedName>
    <definedName name="XRefPaste7Row" localSheetId="3" hidden="1">#REF!</definedName>
    <definedName name="XRefPaste7Row" localSheetId="18" hidden="1">#REF!</definedName>
    <definedName name="XRefPaste7Row" localSheetId="9" hidden="1">#REF!</definedName>
    <definedName name="XRefPaste7Row" localSheetId="6" hidden="1">#REF!</definedName>
    <definedName name="XRefPaste7Row" localSheetId="23" hidden="1">#REF!</definedName>
    <definedName name="XRefPaste7Row" localSheetId="24" hidden="1">#REF!</definedName>
    <definedName name="XRefPaste7Row" hidden="1">#REF!</definedName>
    <definedName name="XRefPaste8" localSheetId="4" hidden="1">[30]BS!#REF!</definedName>
    <definedName name="XRefPaste8" localSheetId="7" hidden="1">[30]BS!#REF!</definedName>
    <definedName name="XRefPaste8" localSheetId="10" hidden="1">[30]BS!#REF!</definedName>
    <definedName name="XRefPaste8" localSheetId="19" hidden="1">[30]BS!#REF!</definedName>
    <definedName name="XRefPaste8" localSheetId="5" hidden="1">[30]BS!#REF!</definedName>
    <definedName name="XRefPaste8" localSheetId="11" hidden="1">[30]BS!#REF!</definedName>
    <definedName name="XRefPaste8" localSheetId="8" hidden="1">[30]BS!#REF!</definedName>
    <definedName name="XRefPaste8" localSheetId="20" hidden="1">[30]BS!#REF!</definedName>
    <definedName name="XRefPaste8" localSheetId="21" hidden="1">[30]BS!#REF!</definedName>
    <definedName name="XRefPaste8" localSheetId="22" hidden="1">[30]BS!#REF!</definedName>
    <definedName name="XRefPaste8" localSheetId="3" hidden="1">[30]BS!#REF!</definedName>
    <definedName name="XRefPaste8" localSheetId="18" hidden="1">[30]BS!#REF!</definedName>
    <definedName name="XRefPaste8" localSheetId="9" hidden="1">[30]BS!#REF!</definedName>
    <definedName name="XRefPaste8" localSheetId="6" hidden="1">[30]BS!#REF!</definedName>
    <definedName name="XRefPaste8" localSheetId="23" hidden="1">[30]BS!#REF!</definedName>
    <definedName name="XRefPaste8" localSheetId="24" hidden="1">[30]BS!#REF!</definedName>
    <definedName name="XRefPaste8" hidden="1">[30]BS!#REF!</definedName>
    <definedName name="XRefPaste80Row" localSheetId="4" hidden="1">#REF!</definedName>
    <definedName name="XRefPaste80Row" localSheetId="7" hidden="1">#REF!</definedName>
    <definedName name="XRefPaste80Row" localSheetId="10" hidden="1">#REF!</definedName>
    <definedName name="XRefPaste80Row" localSheetId="13" hidden="1">#REF!</definedName>
    <definedName name="XRefPaste80Row" localSheetId="19" hidden="1">#REF!</definedName>
    <definedName name="XRefPaste80Row" localSheetId="5" hidden="1">#REF!</definedName>
    <definedName name="XRefPaste80Row" localSheetId="11" hidden="1">#REF!</definedName>
    <definedName name="XRefPaste80Row" localSheetId="8" hidden="1">#REF!</definedName>
    <definedName name="XRefPaste80Row" localSheetId="14" hidden="1">#REF!</definedName>
    <definedName name="XRefPaste80Row" localSheetId="20" hidden="1">#REF!</definedName>
    <definedName name="XRefPaste80Row" localSheetId="21" hidden="1">#REF!</definedName>
    <definedName name="XRefPaste80Row" localSheetId="22" hidden="1">#REF!</definedName>
    <definedName name="XRefPaste80Row" localSheetId="3" hidden="1">#REF!</definedName>
    <definedName name="XRefPaste80Row" localSheetId="12" hidden="1">#REF!</definedName>
    <definedName name="XRefPaste80Row" localSheetId="18" hidden="1">#REF!</definedName>
    <definedName name="XRefPaste80Row" localSheetId="9" hidden="1">#REF!</definedName>
    <definedName name="XRefPaste80Row" localSheetId="6" hidden="1">#REF!</definedName>
    <definedName name="XRefPaste80Row" localSheetId="23" hidden="1">#REF!</definedName>
    <definedName name="XRefPaste80Row" localSheetId="24" hidden="1">#REF!</definedName>
    <definedName name="XRefPaste80Row" hidden="1">#REF!</definedName>
    <definedName name="XRefPaste81Row" localSheetId="4" hidden="1">#REF!</definedName>
    <definedName name="XRefPaste81Row" localSheetId="7" hidden="1">#REF!</definedName>
    <definedName name="XRefPaste81Row" localSheetId="10" hidden="1">#REF!</definedName>
    <definedName name="XRefPaste81Row" localSheetId="19" hidden="1">#REF!</definedName>
    <definedName name="XRefPaste81Row" localSheetId="5" hidden="1">#REF!</definedName>
    <definedName name="XRefPaste81Row" localSheetId="11" hidden="1">#REF!</definedName>
    <definedName name="XRefPaste81Row" localSheetId="8" hidden="1">#REF!</definedName>
    <definedName name="XRefPaste81Row" localSheetId="20" hidden="1">#REF!</definedName>
    <definedName name="XRefPaste81Row" localSheetId="21" hidden="1">#REF!</definedName>
    <definedName name="XRefPaste81Row" localSheetId="22" hidden="1">#REF!</definedName>
    <definedName name="XRefPaste81Row" localSheetId="3" hidden="1">#REF!</definedName>
    <definedName name="XRefPaste81Row" localSheetId="18" hidden="1">#REF!</definedName>
    <definedName name="XRefPaste81Row" localSheetId="9" hidden="1">#REF!</definedName>
    <definedName name="XRefPaste81Row" localSheetId="6" hidden="1">#REF!</definedName>
    <definedName name="XRefPaste81Row" localSheetId="23" hidden="1">#REF!</definedName>
    <definedName name="XRefPaste81Row" localSheetId="24" hidden="1">#REF!</definedName>
    <definedName name="XRefPaste81Row" hidden="1">#REF!</definedName>
    <definedName name="XRefPaste82" localSheetId="4" hidden="1">[30]BS!#REF!</definedName>
    <definedName name="XRefPaste82" localSheetId="7" hidden="1">[30]BS!#REF!</definedName>
    <definedName name="XRefPaste82" localSheetId="10" hidden="1">[30]BS!#REF!</definedName>
    <definedName name="XRefPaste82" localSheetId="19" hidden="1">[30]BS!#REF!</definedName>
    <definedName name="XRefPaste82" localSheetId="5" hidden="1">[30]BS!#REF!</definedName>
    <definedName name="XRefPaste82" localSheetId="11" hidden="1">[30]BS!#REF!</definedName>
    <definedName name="XRefPaste82" localSheetId="8" hidden="1">[30]BS!#REF!</definedName>
    <definedName name="XRefPaste82" localSheetId="20" hidden="1">[30]BS!#REF!</definedName>
    <definedName name="XRefPaste82" localSheetId="21" hidden="1">[30]BS!#REF!</definedName>
    <definedName name="XRefPaste82" localSheetId="22" hidden="1">[30]BS!#REF!</definedName>
    <definedName name="XRefPaste82" localSheetId="3" hidden="1">[30]BS!#REF!</definedName>
    <definedName name="XRefPaste82" localSheetId="18" hidden="1">[30]BS!#REF!</definedName>
    <definedName name="XRefPaste82" localSheetId="9" hidden="1">[30]BS!#REF!</definedName>
    <definedName name="XRefPaste82" localSheetId="6" hidden="1">[30]BS!#REF!</definedName>
    <definedName name="XRefPaste82" localSheetId="23" hidden="1">[30]BS!#REF!</definedName>
    <definedName name="XRefPaste82" localSheetId="24" hidden="1">[30]BS!#REF!</definedName>
    <definedName name="XRefPaste82" hidden="1">[30]BS!#REF!</definedName>
    <definedName name="XRefPaste82Row" localSheetId="4" hidden="1">#REF!</definedName>
    <definedName name="XRefPaste82Row" localSheetId="7" hidden="1">#REF!</definedName>
    <definedName name="XRefPaste82Row" localSheetId="10" hidden="1">#REF!</definedName>
    <definedName name="XRefPaste82Row" localSheetId="13" hidden="1">#REF!</definedName>
    <definedName name="XRefPaste82Row" localSheetId="19" hidden="1">#REF!</definedName>
    <definedName name="XRefPaste82Row" localSheetId="5" hidden="1">#REF!</definedName>
    <definedName name="XRefPaste82Row" localSheetId="11" hidden="1">#REF!</definedName>
    <definedName name="XRefPaste82Row" localSheetId="8" hidden="1">#REF!</definedName>
    <definedName name="XRefPaste82Row" localSheetId="14" hidden="1">#REF!</definedName>
    <definedName name="XRefPaste82Row" localSheetId="20" hidden="1">#REF!</definedName>
    <definedName name="XRefPaste82Row" localSheetId="21" hidden="1">#REF!</definedName>
    <definedName name="XRefPaste82Row" localSheetId="22" hidden="1">#REF!</definedName>
    <definedName name="XRefPaste82Row" localSheetId="3" hidden="1">#REF!</definedName>
    <definedName name="XRefPaste82Row" localSheetId="12" hidden="1">#REF!</definedName>
    <definedName name="XRefPaste82Row" localSheetId="18" hidden="1">#REF!</definedName>
    <definedName name="XRefPaste82Row" localSheetId="9" hidden="1">#REF!</definedName>
    <definedName name="XRefPaste82Row" localSheetId="6" hidden="1">#REF!</definedName>
    <definedName name="XRefPaste82Row" localSheetId="23" hidden="1">#REF!</definedName>
    <definedName name="XRefPaste82Row" localSheetId="24" hidden="1">#REF!</definedName>
    <definedName name="XRefPaste82Row" hidden="1">#REF!</definedName>
    <definedName name="XRefPaste83" localSheetId="4" hidden="1">[30]BS!#REF!</definedName>
    <definedName name="XRefPaste83" localSheetId="7" hidden="1">[30]BS!#REF!</definedName>
    <definedName name="XRefPaste83" localSheetId="10" hidden="1">[30]BS!#REF!</definedName>
    <definedName name="XRefPaste83" localSheetId="13" hidden="1">[30]BS!#REF!</definedName>
    <definedName name="XRefPaste83" localSheetId="19" hidden="1">[30]BS!#REF!</definedName>
    <definedName name="XRefPaste83" localSheetId="5" hidden="1">[30]BS!#REF!</definedName>
    <definedName name="XRefPaste83" localSheetId="11" hidden="1">[30]BS!#REF!</definedName>
    <definedName name="XRefPaste83" localSheetId="8" hidden="1">[30]BS!#REF!</definedName>
    <definedName name="XRefPaste83" localSheetId="14" hidden="1">[30]BS!#REF!</definedName>
    <definedName name="XRefPaste83" localSheetId="20" hidden="1">[30]BS!#REF!</definedName>
    <definedName name="XRefPaste83" localSheetId="21" hidden="1">[30]BS!#REF!</definedName>
    <definedName name="XRefPaste83" localSheetId="22" hidden="1">[30]BS!#REF!</definedName>
    <definedName name="XRefPaste83" localSheetId="3" hidden="1">[30]BS!#REF!</definedName>
    <definedName name="XRefPaste83" localSheetId="12" hidden="1">[30]BS!#REF!</definedName>
    <definedName name="XRefPaste83" localSheetId="18" hidden="1">[30]BS!#REF!</definedName>
    <definedName name="XRefPaste83" localSheetId="9" hidden="1">[30]BS!#REF!</definedName>
    <definedName name="XRefPaste83" localSheetId="6" hidden="1">[30]BS!#REF!</definedName>
    <definedName name="XRefPaste83" localSheetId="23" hidden="1">[30]BS!#REF!</definedName>
    <definedName name="XRefPaste83" localSheetId="24" hidden="1">[30]BS!#REF!</definedName>
    <definedName name="XRefPaste83" hidden="1">[30]BS!#REF!</definedName>
    <definedName name="XRefPaste83Row" localSheetId="4" hidden="1">#REF!</definedName>
    <definedName name="XRefPaste83Row" localSheetId="7" hidden="1">#REF!</definedName>
    <definedName name="XRefPaste83Row" localSheetId="10" hidden="1">#REF!</definedName>
    <definedName name="XRefPaste83Row" localSheetId="13" hidden="1">#REF!</definedName>
    <definedName name="XRefPaste83Row" localSheetId="19" hidden="1">#REF!</definedName>
    <definedName name="XRefPaste83Row" localSheetId="5" hidden="1">#REF!</definedName>
    <definedName name="XRefPaste83Row" localSheetId="11" hidden="1">#REF!</definedName>
    <definedName name="XRefPaste83Row" localSheetId="8" hidden="1">#REF!</definedName>
    <definedName name="XRefPaste83Row" localSheetId="14" hidden="1">#REF!</definedName>
    <definedName name="XRefPaste83Row" localSheetId="20" hidden="1">#REF!</definedName>
    <definedName name="XRefPaste83Row" localSheetId="21" hidden="1">#REF!</definedName>
    <definedName name="XRefPaste83Row" localSheetId="22" hidden="1">#REF!</definedName>
    <definedName name="XRefPaste83Row" localSheetId="3" hidden="1">#REF!</definedName>
    <definedName name="XRefPaste83Row" localSheetId="12" hidden="1">#REF!</definedName>
    <definedName name="XRefPaste83Row" localSheetId="18" hidden="1">#REF!</definedName>
    <definedName name="XRefPaste83Row" localSheetId="9" hidden="1">#REF!</definedName>
    <definedName name="XRefPaste83Row" localSheetId="6" hidden="1">#REF!</definedName>
    <definedName name="XRefPaste83Row" localSheetId="23" hidden="1">#REF!</definedName>
    <definedName name="XRefPaste83Row" localSheetId="24" hidden="1">#REF!</definedName>
    <definedName name="XRefPaste83Row" hidden="1">#REF!</definedName>
    <definedName name="XRefPaste84Row" localSheetId="4" hidden="1">#REF!</definedName>
    <definedName name="XRefPaste84Row" localSheetId="7" hidden="1">#REF!</definedName>
    <definedName name="XRefPaste84Row" localSheetId="10" hidden="1">#REF!</definedName>
    <definedName name="XRefPaste84Row" localSheetId="19" hidden="1">#REF!</definedName>
    <definedName name="XRefPaste84Row" localSheetId="5" hidden="1">#REF!</definedName>
    <definedName name="XRefPaste84Row" localSheetId="11" hidden="1">#REF!</definedName>
    <definedName name="XRefPaste84Row" localSheetId="8" hidden="1">#REF!</definedName>
    <definedName name="XRefPaste84Row" localSheetId="20" hidden="1">#REF!</definedName>
    <definedName name="XRefPaste84Row" localSheetId="21" hidden="1">#REF!</definedName>
    <definedName name="XRefPaste84Row" localSheetId="22" hidden="1">#REF!</definedName>
    <definedName name="XRefPaste84Row" localSheetId="3" hidden="1">#REF!</definedName>
    <definedName name="XRefPaste84Row" localSheetId="18" hidden="1">#REF!</definedName>
    <definedName name="XRefPaste84Row" localSheetId="9" hidden="1">#REF!</definedName>
    <definedName name="XRefPaste84Row" localSheetId="6" hidden="1">#REF!</definedName>
    <definedName name="XRefPaste84Row" localSheetId="23" hidden="1">#REF!</definedName>
    <definedName name="XRefPaste84Row" localSheetId="24" hidden="1">#REF!</definedName>
    <definedName name="XRefPaste84Row" hidden="1">#REF!</definedName>
    <definedName name="XRefPaste85" localSheetId="4" hidden="1">[30]BS!#REF!</definedName>
    <definedName name="XRefPaste85" localSheetId="7" hidden="1">[30]BS!#REF!</definedName>
    <definedName name="XRefPaste85" localSheetId="10" hidden="1">[30]BS!#REF!</definedName>
    <definedName name="XRefPaste85" localSheetId="19" hidden="1">[30]BS!#REF!</definedName>
    <definedName name="XRefPaste85" localSheetId="5" hidden="1">[30]BS!#REF!</definedName>
    <definedName name="XRefPaste85" localSheetId="11" hidden="1">[30]BS!#REF!</definedName>
    <definedName name="XRefPaste85" localSheetId="8" hidden="1">[30]BS!#REF!</definedName>
    <definedName name="XRefPaste85" localSheetId="20" hidden="1">[30]BS!#REF!</definedName>
    <definedName name="XRefPaste85" localSheetId="21" hidden="1">[30]BS!#REF!</definedName>
    <definedName name="XRefPaste85" localSheetId="22" hidden="1">[30]BS!#REF!</definedName>
    <definedName name="XRefPaste85" localSheetId="3" hidden="1">[30]BS!#REF!</definedName>
    <definedName name="XRefPaste85" localSheetId="18" hidden="1">[30]BS!#REF!</definedName>
    <definedName name="XRefPaste85" localSheetId="9" hidden="1">[30]BS!#REF!</definedName>
    <definedName name="XRefPaste85" localSheetId="6" hidden="1">[30]BS!#REF!</definedName>
    <definedName name="XRefPaste85" localSheetId="23" hidden="1">[30]BS!#REF!</definedName>
    <definedName name="XRefPaste85" localSheetId="24" hidden="1">[30]BS!#REF!</definedName>
    <definedName name="XRefPaste85" hidden="1">[30]BS!#REF!</definedName>
    <definedName name="XRefPaste85Row" localSheetId="4" hidden="1">#REF!</definedName>
    <definedName name="XRefPaste85Row" localSheetId="7" hidden="1">#REF!</definedName>
    <definedName name="XRefPaste85Row" localSheetId="10" hidden="1">#REF!</definedName>
    <definedName name="XRefPaste85Row" localSheetId="13" hidden="1">#REF!</definedName>
    <definedName name="XRefPaste85Row" localSheetId="19" hidden="1">#REF!</definedName>
    <definedName name="XRefPaste85Row" localSheetId="5" hidden="1">#REF!</definedName>
    <definedName name="XRefPaste85Row" localSheetId="11" hidden="1">#REF!</definedName>
    <definedName name="XRefPaste85Row" localSheetId="8" hidden="1">#REF!</definedName>
    <definedName name="XRefPaste85Row" localSheetId="14" hidden="1">#REF!</definedName>
    <definedName name="XRefPaste85Row" localSheetId="20" hidden="1">#REF!</definedName>
    <definedName name="XRefPaste85Row" localSheetId="21" hidden="1">#REF!</definedName>
    <definedName name="XRefPaste85Row" localSheetId="22" hidden="1">#REF!</definedName>
    <definedName name="XRefPaste85Row" localSheetId="3" hidden="1">#REF!</definedName>
    <definedName name="XRefPaste85Row" localSheetId="12" hidden="1">#REF!</definedName>
    <definedName name="XRefPaste85Row" localSheetId="18" hidden="1">#REF!</definedName>
    <definedName name="XRefPaste85Row" localSheetId="9" hidden="1">#REF!</definedName>
    <definedName name="XRefPaste85Row" localSheetId="6" hidden="1">#REF!</definedName>
    <definedName name="XRefPaste85Row" localSheetId="23" hidden="1">#REF!</definedName>
    <definedName name="XRefPaste85Row" localSheetId="24" hidden="1">#REF!</definedName>
    <definedName name="XRefPaste85Row" hidden="1">#REF!</definedName>
    <definedName name="XRefPaste86" localSheetId="4" hidden="1">[30]BS!#REF!</definedName>
    <definedName name="XRefPaste86" localSheetId="7" hidden="1">[30]BS!#REF!</definedName>
    <definedName name="XRefPaste86" localSheetId="10" hidden="1">[30]BS!#REF!</definedName>
    <definedName name="XRefPaste86" localSheetId="13" hidden="1">[30]BS!#REF!</definedName>
    <definedName name="XRefPaste86" localSheetId="19" hidden="1">[30]BS!#REF!</definedName>
    <definedName name="XRefPaste86" localSheetId="5" hidden="1">[30]BS!#REF!</definedName>
    <definedName name="XRefPaste86" localSheetId="11" hidden="1">[30]BS!#REF!</definedName>
    <definedName name="XRefPaste86" localSheetId="8" hidden="1">[30]BS!#REF!</definedName>
    <definedName name="XRefPaste86" localSheetId="14" hidden="1">[30]BS!#REF!</definedName>
    <definedName name="XRefPaste86" localSheetId="20" hidden="1">[30]BS!#REF!</definedName>
    <definedName name="XRefPaste86" localSheetId="21" hidden="1">[30]BS!#REF!</definedName>
    <definedName name="XRefPaste86" localSheetId="22" hidden="1">[30]BS!#REF!</definedName>
    <definedName name="XRefPaste86" localSheetId="3" hidden="1">[30]BS!#REF!</definedName>
    <definedName name="XRefPaste86" localSheetId="12" hidden="1">[30]BS!#REF!</definedName>
    <definedName name="XRefPaste86" localSheetId="18" hidden="1">[30]BS!#REF!</definedName>
    <definedName name="XRefPaste86" localSheetId="9" hidden="1">[30]BS!#REF!</definedName>
    <definedName name="XRefPaste86" localSheetId="6" hidden="1">[30]BS!#REF!</definedName>
    <definedName name="XRefPaste86" localSheetId="23" hidden="1">[30]BS!#REF!</definedName>
    <definedName name="XRefPaste86" localSheetId="24" hidden="1">[30]BS!#REF!</definedName>
    <definedName name="XRefPaste86" hidden="1">[30]BS!#REF!</definedName>
    <definedName name="XRefPaste86Row" localSheetId="4" hidden="1">#REF!</definedName>
    <definedName name="XRefPaste86Row" localSheetId="7" hidden="1">#REF!</definedName>
    <definedName name="XRefPaste86Row" localSheetId="10" hidden="1">#REF!</definedName>
    <definedName name="XRefPaste86Row" localSheetId="13" hidden="1">#REF!</definedName>
    <definedName name="XRefPaste86Row" localSheetId="19" hidden="1">#REF!</definedName>
    <definedName name="XRefPaste86Row" localSheetId="5" hidden="1">#REF!</definedName>
    <definedName name="XRefPaste86Row" localSheetId="11" hidden="1">#REF!</definedName>
    <definedName name="XRefPaste86Row" localSheetId="8" hidden="1">#REF!</definedName>
    <definedName name="XRefPaste86Row" localSheetId="14" hidden="1">#REF!</definedName>
    <definedName name="XRefPaste86Row" localSheetId="20" hidden="1">#REF!</definedName>
    <definedName name="XRefPaste86Row" localSheetId="21" hidden="1">#REF!</definedName>
    <definedName name="XRefPaste86Row" localSheetId="22" hidden="1">#REF!</definedName>
    <definedName name="XRefPaste86Row" localSheetId="3" hidden="1">#REF!</definedName>
    <definedName name="XRefPaste86Row" localSheetId="12" hidden="1">#REF!</definedName>
    <definedName name="XRefPaste86Row" localSheetId="18" hidden="1">#REF!</definedName>
    <definedName name="XRefPaste86Row" localSheetId="9" hidden="1">#REF!</definedName>
    <definedName name="XRefPaste86Row" localSheetId="6" hidden="1">#REF!</definedName>
    <definedName name="XRefPaste86Row" localSheetId="23" hidden="1">#REF!</definedName>
    <definedName name="XRefPaste86Row" localSheetId="24" hidden="1">#REF!</definedName>
    <definedName name="XRefPaste86Row" hidden="1">#REF!</definedName>
    <definedName name="XRefPaste87" localSheetId="4" hidden="1">[30]BS!#REF!</definedName>
    <definedName name="XRefPaste87" localSheetId="7" hidden="1">[30]BS!#REF!</definedName>
    <definedName name="XRefPaste87" localSheetId="10" hidden="1">[30]BS!#REF!</definedName>
    <definedName name="XRefPaste87" localSheetId="13" hidden="1">[30]BS!#REF!</definedName>
    <definedName name="XRefPaste87" localSheetId="19" hidden="1">[30]BS!#REF!</definedName>
    <definedName name="XRefPaste87" localSheetId="5" hidden="1">[30]BS!#REF!</definedName>
    <definedName name="XRefPaste87" localSheetId="11" hidden="1">[30]BS!#REF!</definedName>
    <definedName name="XRefPaste87" localSheetId="8" hidden="1">[30]BS!#REF!</definedName>
    <definedName name="XRefPaste87" localSheetId="14" hidden="1">[30]BS!#REF!</definedName>
    <definedName name="XRefPaste87" localSheetId="20" hidden="1">[30]BS!#REF!</definedName>
    <definedName name="XRefPaste87" localSheetId="21" hidden="1">[30]BS!#REF!</definedName>
    <definedName name="XRefPaste87" localSheetId="22" hidden="1">[30]BS!#REF!</definedName>
    <definedName name="XRefPaste87" localSheetId="3" hidden="1">[30]BS!#REF!</definedName>
    <definedName name="XRefPaste87" localSheetId="12" hidden="1">[30]BS!#REF!</definedName>
    <definedName name="XRefPaste87" localSheetId="18" hidden="1">[30]BS!#REF!</definedName>
    <definedName name="XRefPaste87" localSheetId="9" hidden="1">[30]BS!#REF!</definedName>
    <definedName name="XRefPaste87" localSheetId="6" hidden="1">[30]BS!#REF!</definedName>
    <definedName name="XRefPaste87" localSheetId="23" hidden="1">[30]BS!#REF!</definedName>
    <definedName name="XRefPaste87" localSheetId="24" hidden="1">[30]BS!#REF!</definedName>
    <definedName name="XRefPaste87" hidden="1">[30]BS!#REF!</definedName>
    <definedName name="XRefPaste87Row" localSheetId="4" hidden="1">#REF!</definedName>
    <definedName name="XRefPaste87Row" localSheetId="7" hidden="1">#REF!</definedName>
    <definedName name="XRefPaste87Row" localSheetId="10" hidden="1">#REF!</definedName>
    <definedName name="XRefPaste87Row" localSheetId="13" hidden="1">#REF!</definedName>
    <definedName name="XRefPaste87Row" localSheetId="19" hidden="1">#REF!</definedName>
    <definedName name="XRefPaste87Row" localSheetId="5" hidden="1">#REF!</definedName>
    <definedName name="XRefPaste87Row" localSheetId="11" hidden="1">#REF!</definedName>
    <definedName name="XRefPaste87Row" localSheetId="8" hidden="1">#REF!</definedName>
    <definedName name="XRefPaste87Row" localSheetId="14" hidden="1">#REF!</definedName>
    <definedName name="XRefPaste87Row" localSheetId="20" hidden="1">#REF!</definedName>
    <definedName name="XRefPaste87Row" localSheetId="21" hidden="1">#REF!</definedName>
    <definedName name="XRefPaste87Row" localSheetId="22" hidden="1">#REF!</definedName>
    <definedName name="XRefPaste87Row" localSheetId="3" hidden="1">#REF!</definedName>
    <definedName name="XRefPaste87Row" localSheetId="12" hidden="1">#REF!</definedName>
    <definedName name="XRefPaste87Row" localSheetId="18" hidden="1">#REF!</definedName>
    <definedName name="XRefPaste87Row" localSheetId="9" hidden="1">#REF!</definedName>
    <definedName name="XRefPaste87Row" localSheetId="6" hidden="1">#REF!</definedName>
    <definedName name="XRefPaste87Row" localSheetId="23" hidden="1">#REF!</definedName>
    <definedName name="XRefPaste87Row" localSheetId="24" hidden="1">#REF!</definedName>
    <definedName name="XRefPaste87Row" hidden="1">#REF!</definedName>
    <definedName name="XRefPaste88Row" localSheetId="4" hidden="1">#REF!</definedName>
    <definedName name="XRefPaste88Row" localSheetId="7" hidden="1">#REF!</definedName>
    <definedName name="XRefPaste88Row" localSheetId="10" hidden="1">#REF!</definedName>
    <definedName name="XRefPaste88Row" localSheetId="19" hidden="1">#REF!</definedName>
    <definedName name="XRefPaste88Row" localSheetId="5" hidden="1">#REF!</definedName>
    <definedName name="XRefPaste88Row" localSheetId="11" hidden="1">#REF!</definedName>
    <definedName name="XRefPaste88Row" localSheetId="8" hidden="1">#REF!</definedName>
    <definedName name="XRefPaste88Row" localSheetId="20" hidden="1">#REF!</definedName>
    <definedName name="XRefPaste88Row" localSheetId="21" hidden="1">#REF!</definedName>
    <definedName name="XRefPaste88Row" localSheetId="22" hidden="1">#REF!</definedName>
    <definedName name="XRefPaste88Row" localSheetId="3" hidden="1">#REF!</definedName>
    <definedName name="XRefPaste88Row" localSheetId="18" hidden="1">#REF!</definedName>
    <definedName name="XRefPaste88Row" localSheetId="9" hidden="1">#REF!</definedName>
    <definedName name="XRefPaste88Row" localSheetId="6" hidden="1">#REF!</definedName>
    <definedName name="XRefPaste88Row" localSheetId="23" hidden="1">#REF!</definedName>
    <definedName name="XRefPaste88Row" localSheetId="24" hidden="1">#REF!</definedName>
    <definedName name="XRefPaste88Row" hidden="1">#REF!</definedName>
    <definedName name="XRefPaste89" localSheetId="4" hidden="1">[30]BS!#REF!</definedName>
    <definedName name="XRefPaste89" localSheetId="7" hidden="1">[30]BS!#REF!</definedName>
    <definedName name="XRefPaste89" localSheetId="10" hidden="1">[30]BS!#REF!</definedName>
    <definedName name="XRefPaste89" localSheetId="19" hidden="1">[30]BS!#REF!</definedName>
    <definedName name="XRefPaste89" localSheetId="5" hidden="1">[30]BS!#REF!</definedName>
    <definedName name="XRefPaste89" localSheetId="11" hidden="1">[30]BS!#REF!</definedName>
    <definedName name="XRefPaste89" localSheetId="8" hidden="1">[30]BS!#REF!</definedName>
    <definedName name="XRefPaste89" localSheetId="20" hidden="1">[30]BS!#REF!</definedName>
    <definedName name="XRefPaste89" localSheetId="21" hidden="1">[30]BS!#REF!</definedName>
    <definedName name="XRefPaste89" localSheetId="22" hidden="1">[30]BS!#REF!</definedName>
    <definedName name="XRefPaste89" localSheetId="3" hidden="1">[30]BS!#REF!</definedName>
    <definedName name="XRefPaste89" localSheetId="18" hidden="1">[30]BS!#REF!</definedName>
    <definedName name="XRefPaste89" localSheetId="9" hidden="1">[30]BS!#REF!</definedName>
    <definedName name="XRefPaste89" localSheetId="6" hidden="1">[30]BS!#REF!</definedName>
    <definedName name="XRefPaste89" localSheetId="23" hidden="1">[30]BS!#REF!</definedName>
    <definedName name="XRefPaste89" localSheetId="24" hidden="1">[30]BS!#REF!</definedName>
    <definedName name="XRefPaste89" hidden="1">[30]BS!#REF!</definedName>
    <definedName name="XRefPaste89Row" localSheetId="4" hidden="1">#REF!</definedName>
    <definedName name="XRefPaste89Row" localSheetId="7" hidden="1">#REF!</definedName>
    <definedName name="XRefPaste89Row" localSheetId="10" hidden="1">#REF!</definedName>
    <definedName name="XRefPaste89Row" localSheetId="13" hidden="1">#REF!</definedName>
    <definedName name="XRefPaste89Row" localSheetId="19" hidden="1">#REF!</definedName>
    <definedName name="XRefPaste89Row" localSheetId="5" hidden="1">#REF!</definedName>
    <definedName name="XRefPaste89Row" localSheetId="11" hidden="1">#REF!</definedName>
    <definedName name="XRefPaste89Row" localSheetId="8" hidden="1">#REF!</definedName>
    <definedName name="XRefPaste89Row" localSheetId="14" hidden="1">#REF!</definedName>
    <definedName name="XRefPaste89Row" localSheetId="20" hidden="1">#REF!</definedName>
    <definedName name="XRefPaste89Row" localSheetId="21" hidden="1">#REF!</definedName>
    <definedName name="XRefPaste89Row" localSheetId="22" hidden="1">#REF!</definedName>
    <definedName name="XRefPaste89Row" localSheetId="3" hidden="1">#REF!</definedName>
    <definedName name="XRefPaste89Row" localSheetId="12" hidden="1">#REF!</definedName>
    <definedName name="XRefPaste89Row" localSheetId="18" hidden="1">#REF!</definedName>
    <definedName name="XRefPaste89Row" localSheetId="9" hidden="1">#REF!</definedName>
    <definedName name="XRefPaste89Row" localSheetId="6" hidden="1">#REF!</definedName>
    <definedName name="XRefPaste89Row" localSheetId="23" hidden="1">#REF!</definedName>
    <definedName name="XRefPaste89Row" localSheetId="24" hidden="1">#REF!</definedName>
    <definedName name="XRefPaste89Row" hidden="1">#REF!</definedName>
    <definedName name="XRefPaste8Row" localSheetId="4" hidden="1">#REF!</definedName>
    <definedName name="XRefPaste8Row" localSheetId="7" hidden="1">#REF!</definedName>
    <definedName name="XRefPaste8Row" localSheetId="10" hidden="1">#REF!</definedName>
    <definedName name="XRefPaste8Row" localSheetId="19" hidden="1">#REF!</definedName>
    <definedName name="XRefPaste8Row" localSheetId="5" hidden="1">#REF!</definedName>
    <definedName name="XRefPaste8Row" localSheetId="11" hidden="1">#REF!</definedName>
    <definedName name="XRefPaste8Row" localSheetId="8" hidden="1">#REF!</definedName>
    <definedName name="XRefPaste8Row" localSheetId="20" hidden="1">#REF!</definedName>
    <definedName name="XRefPaste8Row" localSheetId="21" hidden="1">#REF!</definedName>
    <definedName name="XRefPaste8Row" localSheetId="22" hidden="1">#REF!</definedName>
    <definedName name="XRefPaste8Row" localSheetId="3" hidden="1">#REF!</definedName>
    <definedName name="XRefPaste8Row" localSheetId="18" hidden="1">#REF!</definedName>
    <definedName name="XRefPaste8Row" localSheetId="9" hidden="1">#REF!</definedName>
    <definedName name="XRefPaste8Row" localSheetId="6" hidden="1">#REF!</definedName>
    <definedName name="XRefPaste8Row" localSheetId="23" hidden="1">#REF!</definedName>
    <definedName name="XRefPaste8Row" localSheetId="24" hidden="1">#REF!</definedName>
    <definedName name="XRefPaste8Row" hidden="1">#REF!</definedName>
    <definedName name="XRefPaste9" localSheetId="4" hidden="1">[30]BS!#REF!</definedName>
    <definedName name="XRefPaste9" localSheetId="7" hidden="1">[30]BS!#REF!</definedName>
    <definedName name="XRefPaste9" localSheetId="10" hidden="1">[30]BS!#REF!</definedName>
    <definedName name="XRefPaste9" localSheetId="19" hidden="1">[30]BS!#REF!</definedName>
    <definedName name="XRefPaste9" localSheetId="5" hidden="1">[30]BS!#REF!</definedName>
    <definedName name="XRefPaste9" localSheetId="11" hidden="1">[30]BS!#REF!</definedName>
    <definedName name="XRefPaste9" localSheetId="8" hidden="1">[30]BS!#REF!</definedName>
    <definedName name="XRefPaste9" localSheetId="20" hidden="1">[30]BS!#REF!</definedName>
    <definedName name="XRefPaste9" localSheetId="21" hidden="1">[30]BS!#REF!</definedName>
    <definedName name="XRefPaste9" localSheetId="22" hidden="1">[30]BS!#REF!</definedName>
    <definedName name="XRefPaste9" localSheetId="3" hidden="1">[30]BS!#REF!</definedName>
    <definedName name="XRefPaste9" localSheetId="18" hidden="1">[30]BS!#REF!</definedName>
    <definedName name="XRefPaste9" localSheetId="9" hidden="1">[30]BS!#REF!</definedName>
    <definedName name="XRefPaste9" localSheetId="6" hidden="1">[30]BS!#REF!</definedName>
    <definedName name="XRefPaste9" localSheetId="23" hidden="1">[30]BS!#REF!</definedName>
    <definedName name="XRefPaste9" localSheetId="24" hidden="1">[30]BS!#REF!</definedName>
    <definedName name="XRefPaste9" hidden="1">[30]BS!#REF!</definedName>
    <definedName name="XRefPaste90Row" localSheetId="4" hidden="1">#REF!</definedName>
    <definedName name="XRefPaste90Row" localSheetId="7" hidden="1">#REF!</definedName>
    <definedName name="XRefPaste90Row" localSheetId="10" hidden="1">#REF!</definedName>
    <definedName name="XRefPaste90Row" localSheetId="13" hidden="1">#REF!</definedName>
    <definedName name="XRefPaste90Row" localSheetId="19" hidden="1">#REF!</definedName>
    <definedName name="XRefPaste90Row" localSheetId="5" hidden="1">#REF!</definedName>
    <definedName name="XRefPaste90Row" localSheetId="11" hidden="1">#REF!</definedName>
    <definedName name="XRefPaste90Row" localSheetId="8" hidden="1">#REF!</definedName>
    <definedName name="XRefPaste90Row" localSheetId="14" hidden="1">#REF!</definedName>
    <definedName name="XRefPaste90Row" localSheetId="20" hidden="1">#REF!</definedName>
    <definedName name="XRefPaste90Row" localSheetId="21" hidden="1">#REF!</definedName>
    <definedName name="XRefPaste90Row" localSheetId="22" hidden="1">#REF!</definedName>
    <definedName name="XRefPaste90Row" localSheetId="3" hidden="1">#REF!</definedName>
    <definedName name="XRefPaste90Row" localSheetId="12" hidden="1">#REF!</definedName>
    <definedName name="XRefPaste90Row" localSheetId="18" hidden="1">#REF!</definedName>
    <definedName name="XRefPaste90Row" localSheetId="9" hidden="1">#REF!</definedName>
    <definedName name="XRefPaste90Row" localSheetId="6" hidden="1">#REF!</definedName>
    <definedName name="XRefPaste90Row" localSheetId="23" hidden="1">#REF!</definedName>
    <definedName name="XRefPaste90Row" localSheetId="24" hidden="1">#REF!</definedName>
    <definedName name="XRefPaste90Row" hidden="1">#REF!</definedName>
    <definedName name="XRefPaste91" localSheetId="4" hidden="1">[30]BS!#REF!</definedName>
    <definedName name="XRefPaste91" localSheetId="7" hidden="1">[30]BS!#REF!</definedName>
    <definedName name="XRefPaste91" localSheetId="10" hidden="1">[30]BS!#REF!</definedName>
    <definedName name="XRefPaste91" localSheetId="13" hidden="1">[30]BS!#REF!</definedName>
    <definedName name="XRefPaste91" localSheetId="19" hidden="1">[30]BS!#REF!</definedName>
    <definedName name="XRefPaste91" localSheetId="5" hidden="1">[30]BS!#REF!</definedName>
    <definedName name="XRefPaste91" localSheetId="11" hidden="1">[30]BS!#REF!</definedName>
    <definedName name="XRefPaste91" localSheetId="8" hidden="1">[30]BS!#REF!</definedName>
    <definedName name="XRefPaste91" localSheetId="14" hidden="1">[30]BS!#REF!</definedName>
    <definedName name="XRefPaste91" localSheetId="20" hidden="1">[30]BS!#REF!</definedName>
    <definedName name="XRefPaste91" localSheetId="21" hidden="1">[30]BS!#REF!</definedName>
    <definedName name="XRefPaste91" localSheetId="22" hidden="1">[30]BS!#REF!</definedName>
    <definedName name="XRefPaste91" localSheetId="3" hidden="1">[30]BS!#REF!</definedName>
    <definedName name="XRefPaste91" localSheetId="12" hidden="1">[30]BS!#REF!</definedName>
    <definedName name="XRefPaste91" localSheetId="18" hidden="1">[30]BS!#REF!</definedName>
    <definedName name="XRefPaste91" localSheetId="9" hidden="1">[30]BS!#REF!</definedName>
    <definedName name="XRefPaste91" localSheetId="6" hidden="1">[30]BS!#REF!</definedName>
    <definedName name="XRefPaste91" localSheetId="23" hidden="1">[30]BS!#REF!</definedName>
    <definedName name="XRefPaste91" localSheetId="24" hidden="1">[30]BS!#REF!</definedName>
    <definedName name="XRefPaste91" hidden="1">[30]BS!#REF!</definedName>
    <definedName name="XRefPaste91Row" localSheetId="4" hidden="1">#REF!</definedName>
    <definedName name="XRefPaste91Row" localSheetId="7" hidden="1">#REF!</definedName>
    <definedName name="XRefPaste91Row" localSheetId="10" hidden="1">#REF!</definedName>
    <definedName name="XRefPaste91Row" localSheetId="13" hidden="1">#REF!</definedName>
    <definedName name="XRefPaste91Row" localSheetId="19" hidden="1">#REF!</definedName>
    <definedName name="XRefPaste91Row" localSheetId="5" hidden="1">#REF!</definedName>
    <definedName name="XRefPaste91Row" localSheetId="11" hidden="1">#REF!</definedName>
    <definedName name="XRefPaste91Row" localSheetId="8" hidden="1">#REF!</definedName>
    <definedName name="XRefPaste91Row" localSheetId="14" hidden="1">#REF!</definedName>
    <definedName name="XRefPaste91Row" localSheetId="20" hidden="1">#REF!</definedName>
    <definedName name="XRefPaste91Row" localSheetId="21" hidden="1">#REF!</definedName>
    <definedName name="XRefPaste91Row" localSheetId="22" hidden="1">#REF!</definedName>
    <definedName name="XRefPaste91Row" localSheetId="3" hidden="1">#REF!</definedName>
    <definedName name="XRefPaste91Row" localSheetId="12" hidden="1">#REF!</definedName>
    <definedName name="XRefPaste91Row" localSheetId="18" hidden="1">#REF!</definedName>
    <definedName name="XRefPaste91Row" localSheetId="9" hidden="1">#REF!</definedName>
    <definedName name="XRefPaste91Row" localSheetId="6" hidden="1">#REF!</definedName>
    <definedName name="XRefPaste91Row" localSheetId="23" hidden="1">#REF!</definedName>
    <definedName name="XRefPaste91Row" localSheetId="24" hidden="1">#REF!</definedName>
    <definedName name="XRefPaste91Row" hidden="1">#REF!</definedName>
    <definedName name="XRefPaste92" localSheetId="4" hidden="1">[30]BS!#REF!</definedName>
    <definedName name="XRefPaste92" localSheetId="7" hidden="1">[30]BS!#REF!</definedName>
    <definedName name="XRefPaste92" localSheetId="10" hidden="1">[30]BS!#REF!</definedName>
    <definedName name="XRefPaste92" localSheetId="13" hidden="1">[30]BS!#REF!</definedName>
    <definedName name="XRefPaste92" localSheetId="19" hidden="1">[30]BS!#REF!</definedName>
    <definedName name="XRefPaste92" localSheetId="5" hidden="1">[30]BS!#REF!</definedName>
    <definedName name="XRefPaste92" localSheetId="11" hidden="1">[30]BS!#REF!</definedName>
    <definedName name="XRefPaste92" localSheetId="8" hidden="1">[30]BS!#REF!</definedName>
    <definedName name="XRefPaste92" localSheetId="14" hidden="1">[30]BS!#REF!</definedName>
    <definedName name="XRefPaste92" localSheetId="20" hidden="1">[30]BS!#REF!</definedName>
    <definedName name="XRefPaste92" localSheetId="21" hidden="1">[30]BS!#REF!</definedName>
    <definedName name="XRefPaste92" localSheetId="22" hidden="1">[30]BS!#REF!</definedName>
    <definedName name="XRefPaste92" localSheetId="3" hidden="1">[30]BS!#REF!</definedName>
    <definedName name="XRefPaste92" localSheetId="12" hidden="1">[30]BS!#REF!</definedName>
    <definedName name="XRefPaste92" localSheetId="18" hidden="1">[30]BS!#REF!</definedName>
    <definedName name="XRefPaste92" localSheetId="9" hidden="1">[30]BS!#REF!</definedName>
    <definedName name="XRefPaste92" localSheetId="6" hidden="1">[30]BS!#REF!</definedName>
    <definedName name="XRefPaste92" localSheetId="23" hidden="1">[30]BS!#REF!</definedName>
    <definedName name="XRefPaste92" localSheetId="24" hidden="1">[30]BS!#REF!</definedName>
    <definedName name="XRefPaste92" hidden="1">[30]BS!#REF!</definedName>
    <definedName name="XRefPaste92Row" localSheetId="4" hidden="1">#REF!</definedName>
    <definedName name="XRefPaste92Row" localSheetId="7" hidden="1">#REF!</definedName>
    <definedName name="XRefPaste92Row" localSheetId="10" hidden="1">#REF!</definedName>
    <definedName name="XRefPaste92Row" localSheetId="13" hidden="1">#REF!</definedName>
    <definedName name="XRefPaste92Row" localSheetId="19" hidden="1">#REF!</definedName>
    <definedName name="XRefPaste92Row" localSheetId="5" hidden="1">#REF!</definedName>
    <definedName name="XRefPaste92Row" localSheetId="11" hidden="1">#REF!</definedName>
    <definedName name="XRefPaste92Row" localSheetId="8" hidden="1">#REF!</definedName>
    <definedName name="XRefPaste92Row" localSheetId="14" hidden="1">#REF!</definedName>
    <definedName name="XRefPaste92Row" localSheetId="20" hidden="1">#REF!</definedName>
    <definedName name="XRefPaste92Row" localSheetId="21" hidden="1">#REF!</definedName>
    <definedName name="XRefPaste92Row" localSheetId="22" hidden="1">#REF!</definedName>
    <definedName name="XRefPaste92Row" localSheetId="3" hidden="1">#REF!</definedName>
    <definedName name="XRefPaste92Row" localSheetId="12" hidden="1">#REF!</definedName>
    <definedName name="XRefPaste92Row" localSheetId="18" hidden="1">#REF!</definedName>
    <definedName name="XRefPaste92Row" localSheetId="9" hidden="1">#REF!</definedName>
    <definedName name="XRefPaste92Row" localSheetId="6" hidden="1">#REF!</definedName>
    <definedName name="XRefPaste92Row" localSheetId="23" hidden="1">#REF!</definedName>
    <definedName name="XRefPaste92Row" localSheetId="24" hidden="1">#REF!</definedName>
    <definedName name="XRefPaste92Row" hidden="1">#REF!</definedName>
    <definedName name="XRefPaste93Row" localSheetId="4" hidden="1">#REF!</definedName>
    <definedName name="XRefPaste93Row" localSheetId="7" hidden="1">#REF!</definedName>
    <definedName name="XRefPaste93Row" localSheetId="10" hidden="1">#REF!</definedName>
    <definedName name="XRefPaste93Row" localSheetId="19" hidden="1">#REF!</definedName>
    <definedName name="XRefPaste93Row" localSheetId="5" hidden="1">#REF!</definedName>
    <definedName name="XRefPaste93Row" localSheetId="11" hidden="1">#REF!</definedName>
    <definedName name="XRefPaste93Row" localSheetId="8" hidden="1">#REF!</definedName>
    <definedName name="XRefPaste93Row" localSheetId="20" hidden="1">#REF!</definedName>
    <definedName name="XRefPaste93Row" localSheetId="21" hidden="1">#REF!</definedName>
    <definedName name="XRefPaste93Row" localSheetId="22" hidden="1">#REF!</definedName>
    <definedName name="XRefPaste93Row" localSheetId="3" hidden="1">#REF!</definedName>
    <definedName name="XRefPaste93Row" localSheetId="18" hidden="1">#REF!</definedName>
    <definedName name="XRefPaste93Row" localSheetId="9" hidden="1">#REF!</definedName>
    <definedName name="XRefPaste93Row" localSheetId="6" hidden="1">#REF!</definedName>
    <definedName name="XRefPaste93Row" localSheetId="23" hidden="1">#REF!</definedName>
    <definedName name="XRefPaste93Row" localSheetId="24" hidden="1">#REF!</definedName>
    <definedName name="XRefPaste93Row" hidden="1">#REF!</definedName>
    <definedName name="XRefPaste94" localSheetId="4" hidden="1">[30]BS!#REF!</definedName>
    <definedName name="XRefPaste94" localSheetId="7" hidden="1">[30]BS!#REF!</definedName>
    <definedName name="XRefPaste94" localSheetId="10" hidden="1">[30]BS!#REF!</definedName>
    <definedName name="XRefPaste94" localSheetId="19" hidden="1">[30]BS!#REF!</definedName>
    <definedName name="XRefPaste94" localSheetId="5" hidden="1">[30]BS!#REF!</definedName>
    <definedName name="XRefPaste94" localSheetId="11" hidden="1">[30]BS!#REF!</definedName>
    <definedName name="XRefPaste94" localSheetId="8" hidden="1">[30]BS!#REF!</definedName>
    <definedName name="XRefPaste94" localSheetId="20" hidden="1">[30]BS!#REF!</definedName>
    <definedName name="XRefPaste94" localSheetId="21" hidden="1">[30]BS!#REF!</definedName>
    <definedName name="XRefPaste94" localSheetId="22" hidden="1">[30]BS!#REF!</definedName>
    <definedName name="XRefPaste94" localSheetId="3" hidden="1">[30]BS!#REF!</definedName>
    <definedName name="XRefPaste94" localSheetId="18" hidden="1">[30]BS!#REF!</definedName>
    <definedName name="XRefPaste94" localSheetId="9" hidden="1">[30]BS!#REF!</definedName>
    <definedName name="XRefPaste94" localSheetId="6" hidden="1">[30]BS!#REF!</definedName>
    <definedName name="XRefPaste94" localSheetId="23" hidden="1">[30]BS!#REF!</definedName>
    <definedName name="XRefPaste94" localSheetId="24" hidden="1">[30]BS!#REF!</definedName>
    <definedName name="XRefPaste94" hidden="1">[30]BS!#REF!</definedName>
    <definedName name="XRefPaste94Row" localSheetId="4" hidden="1">#REF!</definedName>
    <definedName name="XRefPaste94Row" localSheetId="7" hidden="1">#REF!</definedName>
    <definedName name="XRefPaste94Row" localSheetId="10" hidden="1">#REF!</definedName>
    <definedName name="XRefPaste94Row" localSheetId="13" hidden="1">#REF!</definedName>
    <definedName name="XRefPaste94Row" localSheetId="19" hidden="1">#REF!</definedName>
    <definedName name="XRefPaste94Row" localSheetId="5" hidden="1">#REF!</definedName>
    <definedName name="XRefPaste94Row" localSheetId="11" hidden="1">#REF!</definedName>
    <definedName name="XRefPaste94Row" localSheetId="8" hidden="1">#REF!</definedName>
    <definedName name="XRefPaste94Row" localSheetId="14" hidden="1">#REF!</definedName>
    <definedName name="XRefPaste94Row" localSheetId="20" hidden="1">#REF!</definedName>
    <definedName name="XRefPaste94Row" localSheetId="21" hidden="1">#REF!</definedName>
    <definedName name="XRefPaste94Row" localSheetId="22" hidden="1">#REF!</definedName>
    <definedName name="XRefPaste94Row" localSheetId="3" hidden="1">#REF!</definedName>
    <definedName name="XRefPaste94Row" localSheetId="12" hidden="1">#REF!</definedName>
    <definedName name="XRefPaste94Row" localSheetId="18" hidden="1">#REF!</definedName>
    <definedName name="XRefPaste94Row" localSheetId="9" hidden="1">#REF!</definedName>
    <definedName name="XRefPaste94Row" localSheetId="6" hidden="1">#REF!</definedName>
    <definedName name="XRefPaste94Row" localSheetId="23" hidden="1">#REF!</definedName>
    <definedName name="XRefPaste94Row" localSheetId="24" hidden="1">#REF!</definedName>
    <definedName name="XRefPaste94Row" hidden="1">#REF!</definedName>
    <definedName name="XRefPaste95" localSheetId="4" hidden="1">[30]BS!#REF!</definedName>
    <definedName name="XRefPaste95" localSheetId="7" hidden="1">[30]BS!#REF!</definedName>
    <definedName name="XRefPaste95" localSheetId="10" hidden="1">[30]BS!#REF!</definedName>
    <definedName name="XRefPaste95" localSheetId="13" hidden="1">[30]BS!#REF!</definedName>
    <definedName name="XRefPaste95" localSheetId="19" hidden="1">[30]BS!#REF!</definedName>
    <definedName name="XRefPaste95" localSheetId="5" hidden="1">[30]BS!#REF!</definedName>
    <definedName name="XRefPaste95" localSheetId="11" hidden="1">[30]BS!#REF!</definedName>
    <definedName name="XRefPaste95" localSheetId="8" hidden="1">[30]BS!#REF!</definedName>
    <definedName name="XRefPaste95" localSheetId="14" hidden="1">[30]BS!#REF!</definedName>
    <definedName name="XRefPaste95" localSheetId="20" hidden="1">[30]BS!#REF!</definedName>
    <definedName name="XRefPaste95" localSheetId="21" hidden="1">[30]BS!#REF!</definedName>
    <definedName name="XRefPaste95" localSheetId="22" hidden="1">[30]BS!#REF!</definedName>
    <definedName name="XRefPaste95" localSheetId="3" hidden="1">[30]BS!#REF!</definedName>
    <definedName name="XRefPaste95" localSheetId="12" hidden="1">[30]BS!#REF!</definedName>
    <definedName name="XRefPaste95" localSheetId="18" hidden="1">[30]BS!#REF!</definedName>
    <definedName name="XRefPaste95" localSheetId="9" hidden="1">[30]BS!#REF!</definedName>
    <definedName name="XRefPaste95" localSheetId="6" hidden="1">[30]BS!#REF!</definedName>
    <definedName name="XRefPaste95" localSheetId="23" hidden="1">[30]BS!#REF!</definedName>
    <definedName name="XRefPaste95" localSheetId="24" hidden="1">[30]BS!#REF!</definedName>
    <definedName name="XRefPaste95" hidden="1">[30]BS!#REF!</definedName>
    <definedName name="XRefPaste95Row" localSheetId="4" hidden="1">#REF!</definedName>
    <definedName name="XRefPaste95Row" localSheetId="7" hidden="1">#REF!</definedName>
    <definedName name="XRefPaste95Row" localSheetId="10" hidden="1">#REF!</definedName>
    <definedName name="XRefPaste95Row" localSheetId="13" hidden="1">#REF!</definedName>
    <definedName name="XRefPaste95Row" localSheetId="19" hidden="1">#REF!</definedName>
    <definedName name="XRefPaste95Row" localSheetId="5" hidden="1">#REF!</definedName>
    <definedName name="XRefPaste95Row" localSheetId="11" hidden="1">#REF!</definedName>
    <definedName name="XRefPaste95Row" localSheetId="8" hidden="1">#REF!</definedName>
    <definedName name="XRefPaste95Row" localSheetId="14" hidden="1">#REF!</definedName>
    <definedName name="XRefPaste95Row" localSheetId="20" hidden="1">#REF!</definedName>
    <definedName name="XRefPaste95Row" localSheetId="21" hidden="1">#REF!</definedName>
    <definedName name="XRefPaste95Row" localSheetId="22" hidden="1">#REF!</definedName>
    <definedName name="XRefPaste95Row" localSheetId="3" hidden="1">#REF!</definedName>
    <definedName name="XRefPaste95Row" localSheetId="12" hidden="1">#REF!</definedName>
    <definedName name="XRefPaste95Row" localSheetId="18" hidden="1">#REF!</definedName>
    <definedName name="XRefPaste95Row" localSheetId="9" hidden="1">#REF!</definedName>
    <definedName name="XRefPaste95Row" localSheetId="6" hidden="1">#REF!</definedName>
    <definedName name="XRefPaste95Row" localSheetId="23" hidden="1">#REF!</definedName>
    <definedName name="XRefPaste95Row" localSheetId="24" hidden="1">#REF!</definedName>
    <definedName name="XRefPaste95Row" hidden="1">#REF!</definedName>
    <definedName name="XRefPaste96" localSheetId="4" hidden="1">[30]BS!#REF!</definedName>
    <definedName name="XRefPaste96" localSheetId="7" hidden="1">[30]BS!#REF!</definedName>
    <definedName name="XRefPaste96" localSheetId="10" hidden="1">[30]BS!#REF!</definedName>
    <definedName name="XRefPaste96" localSheetId="13" hidden="1">[30]BS!#REF!</definedName>
    <definedName name="XRefPaste96" localSheetId="19" hidden="1">[30]BS!#REF!</definedName>
    <definedName name="XRefPaste96" localSheetId="5" hidden="1">[30]BS!#REF!</definedName>
    <definedName name="XRefPaste96" localSheetId="11" hidden="1">[30]BS!#REF!</definedName>
    <definedName name="XRefPaste96" localSheetId="8" hidden="1">[30]BS!#REF!</definedName>
    <definedName name="XRefPaste96" localSheetId="14" hidden="1">[30]BS!#REF!</definedName>
    <definedName name="XRefPaste96" localSheetId="20" hidden="1">[30]BS!#REF!</definedName>
    <definedName name="XRefPaste96" localSheetId="21" hidden="1">[30]BS!#REF!</definedName>
    <definedName name="XRefPaste96" localSheetId="22" hidden="1">[30]BS!#REF!</definedName>
    <definedName name="XRefPaste96" localSheetId="3" hidden="1">[30]BS!#REF!</definedName>
    <definedName name="XRefPaste96" localSheetId="12" hidden="1">[30]BS!#REF!</definedName>
    <definedName name="XRefPaste96" localSheetId="18" hidden="1">[30]BS!#REF!</definedName>
    <definedName name="XRefPaste96" localSheetId="9" hidden="1">[30]BS!#REF!</definedName>
    <definedName name="XRefPaste96" localSheetId="6" hidden="1">[30]BS!#REF!</definedName>
    <definedName name="XRefPaste96" localSheetId="23" hidden="1">[30]BS!#REF!</definedName>
    <definedName name="XRefPaste96" localSheetId="24" hidden="1">[30]BS!#REF!</definedName>
    <definedName name="XRefPaste96" hidden="1">[30]BS!#REF!</definedName>
    <definedName name="XRefPaste96Row" localSheetId="4" hidden="1">#REF!</definedName>
    <definedName name="XRefPaste96Row" localSheetId="7" hidden="1">#REF!</definedName>
    <definedName name="XRefPaste96Row" localSheetId="10" hidden="1">#REF!</definedName>
    <definedName name="XRefPaste96Row" localSheetId="13" hidden="1">#REF!</definedName>
    <definedName name="XRefPaste96Row" localSheetId="19" hidden="1">#REF!</definedName>
    <definedName name="XRefPaste96Row" localSheetId="5" hidden="1">#REF!</definedName>
    <definedName name="XRefPaste96Row" localSheetId="11" hidden="1">#REF!</definedName>
    <definedName name="XRefPaste96Row" localSheetId="8" hidden="1">#REF!</definedName>
    <definedName name="XRefPaste96Row" localSheetId="14" hidden="1">#REF!</definedName>
    <definedName name="XRefPaste96Row" localSheetId="20" hidden="1">#REF!</definedName>
    <definedName name="XRefPaste96Row" localSheetId="21" hidden="1">#REF!</definedName>
    <definedName name="XRefPaste96Row" localSheetId="22" hidden="1">#REF!</definedName>
    <definedName name="XRefPaste96Row" localSheetId="3" hidden="1">#REF!</definedName>
    <definedName name="XRefPaste96Row" localSheetId="12" hidden="1">#REF!</definedName>
    <definedName name="XRefPaste96Row" localSheetId="18" hidden="1">#REF!</definedName>
    <definedName name="XRefPaste96Row" localSheetId="9" hidden="1">#REF!</definedName>
    <definedName name="XRefPaste96Row" localSheetId="6" hidden="1">#REF!</definedName>
    <definedName name="XRefPaste96Row" localSheetId="23" hidden="1">#REF!</definedName>
    <definedName name="XRefPaste96Row" localSheetId="24" hidden="1">#REF!</definedName>
    <definedName name="XRefPaste96Row" hidden="1">#REF!</definedName>
    <definedName name="XRefPaste97" localSheetId="4" hidden="1">[30]BS!#REF!</definedName>
    <definedName name="XRefPaste97" localSheetId="7" hidden="1">[30]BS!#REF!</definedName>
    <definedName name="XRefPaste97" localSheetId="10" hidden="1">[30]BS!#REF!</definedName>
    <definedName name="XRefPaste97" localSheetId="13" hidden="1">[30]BS!#REF!</definedName>
    <definedName name="XRefPaste97" localSheetId="19" hidden="1">[30]BS!#REF!</definedName>
    <definedName name="XRefPaste97" localSheetId="5" hidden="1">[30]BS!#REF!</definedName>
    <definedName name="XRefPaste97" localSheetId="11" hidden="1">[30]BS!#REF!</definedName>
    <definedName name="XRefPaste97" localSheetId="8" hidden="1">[30]BS!#REF!</definedName>
    <definedName name="XRefPaste97" localSheetId="14" hidden="1">[30]BS!#REF!</definedName>
    <definedName name="XRefPaste97" localSheetId="20" hidden="1">[30]BS!#REF!</definedName>
    <definedName name="XRefPaste97" localSheetId="21" hidden="1">[30]BS!#REF!</definedName>
    <definedName name="XRefPaste97" localSheetId="22" hidden="1">[30]BS!#REF!</definedName>
    <definedName name="XRefPaste97" localSheetId="3" hidden="1">[30]BS!#REF!</definedName>
    <definedName name="XRefPaste97" localSheetId="12" hidden="1">[30]BS!#REF!</definedName>
    <definedName name="XRefPaste97" localSheetId="18" hidden="1">[30]BS!#REF!</definedName>
    <definedName name="XRefPaste97" localSheetId="9" hidden="1">[30]BS!#REF!</definedName>
    <definedName name="XRefPaste97" localSheetId="6" hidden="1">[30]BS!#REF!</definedName>
    <definedName name="XRefPaste97" localSheetId="23" hidden="1">[30]BS!#REF!</definedName>
    <definedName name="XRefPaste97" localSheetId="24" hidden="1">[30]BS!#REF!</definedName>
    <definedName name="XRefPaste97" hidden="1">[30]BS!#REF!</definedName>
    <definedName name="XRefPaste97Row" localSheetId="4" hidden="1">#REF!</definedName>
    <definedName name="XRefPaste97Row" localSheetId="7" hidden="1">#REF!</definedName>
    <definedName name="XRefPaste97Row" localSheetId="10" hidden="1">#REF!</definedName>
    <definedName name="XRefPaste97Row" localSheetId="13" hidden="1">#REF!</definedName>
    <definedName name="XRefPaste97Row" localSheetId="19" hidden="1">#REF!</definedName>
    <definedName name="XRefPaste97Row" localSheetId="5" hidden="1">#REF!</definedName>
    <definedName name="XRefPaste97Row" localSheetId="11" hidden="1">#REF!</definedName>
    <definedName name="XRefPaste97Row" localSheetId="8" hidden="1">#REF!</definedName>
    <definedName name="XRefPaste97Row" localSheetId="14" hidden="1">#REF!</definedName>
    <definedName name="XRefPaste97Row" localSheetId="20" hidden="1">#REF!</definedName>
    <definedName name="XRefPaste97Row" localSheetId="21" hidden="1">#REF!</definedName>
    <definedName name="XRefPaste97Row" localSheetId="22" hidden="1">#REF!</definedName>
    <definedName name="XRefPaste97Row" localSheetId="3" hidden="1">#REF!</definedName>
    <definedName name="XRefPaste97Row" localSheetId="12" hidden="1">#REF!</definedName>
    <definedName name="XRefPaste97Row" localSheetId="18" hidden="1">#REF!</definedName>
    <definedName name="XRefPaste97Row" localSheetId="9" hidden="1">#REF!</definedName>
    <definedName name="XRefPaste97Row" localSheetId="6" hidden="1">#REF!</definedName>
    <definedName name="XRefPaste97Row" localSheetId="23" hidden="1">#REF!</definedName>
    <definedName name="XRefPaste97Row" localSheetId="24" hidden="1">#REF!</definedName>
    <definedName name="XRefPaste97Row" hidden="1">#REF!</definedName>
    <definedName name="XRefPaste98" localSheetId="4" hidden="1">[32]BS!#REF!</definedName>
    <definedName name="XRefPaste98" localSheetId="7" hidden="1">[32]BS!#REF!</definedName>
    <definedName name="XRefPaste98" localSheetId="10" hidden="1">[32]BS!#REF!</definedName>
    <definedName name="XRefPaste98" localSheetId="13" hidden="1">[32]BS!#REF!</definedName>
    <definedName name="XRefPaste98" localSheetId="19" hidden="1">[32]BS!#REF!</definedName>
    <definedName name="XRefPaste98" localSheetId="5" hidden="1">[32]BS!#REF!</definedName>
    <definedName name="XRefPaste98" localSheetId="11" hidden="1">[32]BS!#REF!</definedName>
    <definedName name="XRefPaste98" localSheetId="8" hidden="1">[32]BS!#REF!</definedName>
    <definedName name="XRefPaste98" localSheetId="14" hidden="1">[32]BS!#REF!</definedName>
    <definedName name="XRefPaste98" localSheetId="20" hidden="1">[32]BS!#REF!</definedName>
    <definedName name="XRefPaste98" localSheetId="21" hidden="1">[32]BS!#REF!</definedName>
    <definedName name="XRefPaste98" localSheetId="22" hidden="1">[32]BS!#REF!</definedName>
    <definedName name="XRefPaste98" localSheetId="3" hidden="1">[32]BS!#REF!</definedName>
    <definedName name="XRefPaste98" localSheetId="12" hidden="1">[32]BS!#REF!</definedName>
    <definedName name="XRefPaste98" localSheetId="18" hidden="1">[32]BS!#REF!</definedName>
    <definedName name="XRefPaste98" localSheetId="9" hidden="1">[32]BS!#REF!</definedName>
    <definedName name="XRefPaste98" localSheetId="6" hidden="1">[32]BS!#REF!</definedName>
    <definedName name="XRefPaste98" localSheetId="23" hidden="1">[32]BS!#REF!</definedName>
    <definedName name="XRefPaste98" localSheetId="24" hidden="1">[32]BS!#REF!</definedName>
    <definedName name="XRefPaste98" hidden="1">[32]BS!#REF!</definedName>
    <definedName name="XRefPaste98Row" localSheetId="4" hidden="1">#REF!</definedName>
    <definedName name="XRefPaste98Row" localSheetId="7" hidden="1">#REF!</definedName>
    <definedName name="XRefPaste98Row" localSheetId="10" hidden="1">#REF!</definedName>
    <definedName name="XRefPaste98Row" localSheetId="13" hidden="1">#REF!</definedName>
    <definedName name="XRefPaste98Row" localSheetId="19" hidden="1">#REF!</definedName>
    <definedName name="XRefPaste98Row" localSheetId="5" hidden="1">#REF!</definedName>
    <definedName name="XRefPaste98Row" localSheetId="11" hidden="1">#REF!</definedName>
    <definedName name="XRefPaste98Row" localSheetId="8" hidden="1">#REF!</definedName>
    <definedName name="XRefPaste98Row" localSheetId="14" hidden="1">#REF!</definedName>
    <definedName name="XRefPaste98Row" localSheetId="20" hidden="1">#REF!</definedName>
    <definedName name="XRefPaste98Row" localSheetId="21" hidden="1">#REF!</definedName>
    <definedName name="XRefPaste98Row" localSheetId="22" hidden="1">#REF!</definedName>
    <definedName name="XRefPaste98Row" localSheetId="3" hidden="1">#REF!</definedName>
    <definedName name="XRefPaste98Row" localSheetId="12" hidden="1">#REF!</definedName>
    <definedName name="XRefPaste98Row" localSheetId="18" hidden="1">#REF!</definedName>
    <definedName name="XRefPaste98Row" localSheetId="9" hidden="1">#REF!</definedName>
    <definedName name="XRefPaste98Row" localSheetId="6" hidden="1">#REF!</definedName>
    <definedName name="XRefPaste98Row" localSheetId="23" hidden="1">#REF!</definedName>
    <definedName name="XRefPaste98Row" localSheetId="24" hidden="1">#REF!</definedName>
    <definedName name="XRefPaste98Row" hidden="1">#REF!</definedName>
    <definedName name="XRefPaste99" localSheetId="4" hidden="1">[32]BS!#REF!</definedName>
    <definedName name="XRefPaste99" localSheetId="7" hidden="1">[32]BS!#REF!</definedName>
    <definedName name="XRefPaste99" localSheetId="10" hidden="1">[32]BS!#REF!</definedName>
    <definedName name="XRefPaste99" localSheetId="13" hidden="1">[32]BS!#REF!</definedName>
    <definedName name="XRefPaste99" localSheetId="19" hidden="1">[32]BS!#REF!</definedName>
    <definedName name="XRefPaste99" localSheetId="5" hidden="1">[32]BS!#REF!</definedName>
    <definedName name="XRefPaste99" localSheetId="11" hidden="1">[32]BS!#REF!</definedName>
    <definedName name="XRefPaste99" localSheetId="8" hidden="1">[32]BS!#REF!</definedName>
    <definedName name="XRefPaste99" localSheetId="14" hidden="1">[32]BS!#REF!</definedName>
    <definedName name="XRefPaste99" localSheetId="20" hidden="1">[32]BS!#REF!</definedName>
    <definedName name="XRefPaste99" localSheetId="21" hidden="1">[32]BS!#REF!</definedName>
    <definedName name="XRefPaste99" localSheetId="22" hidden="1">[32]BS!#REF!</definedName>
    <definedName name="XRefPaste99" localSheetId="3" hidden="1">[32]BS!#REF!</definedName>
    <definedName name="XRefPaste99" localSheetId="12" hidden="1">[32]BS!#REF!</definedName>
    <definedName name="XRefPaste99" localSheetId="18" hidden="1">[32]BS!#REF!</definedName>
    <definedName name="XRefPaste99" localSheetId="9" hidden="1">[32]BS!#REF!</definedName>
    <definedName name="XRefPaste99" localSheetId="6" hidden="1">[32]BS!#REF!</definedName>
    <definedName name="XRefPaste99" localSheetId="23" hidden="1">[32]BS!#REF!</definedName>
    <definedName name="XRefPaste99" localSheetId="24" hidden="1">[32]BS!#REF!</definedName>
    <definedName name="XRefPaste99" hidden="1">[32]BS!#REF!</definedName>
    <definedName name="XRefPaste99Row" localSheetId="4" hidden="1">#REF!</definedName>
    <definedName name="XRefPaste99Row" localSheetId="7" hidden="1">#REF!</definedName>
    <definedName name="XRefPaste99Row" localSheetId="10" hidden="1">#REF!</definedName>
    <definedName name="XRefPaste99Row" localSheetId="13" hidden="1">#REF!</definedName>
    <definedName name="XRefPaste99Row" localSheetId="19" hidden="1">#REF!</definedName>
    <definedName name="XRefPaste99Row" localSheetId="5" hidden="1">#REF!</definedName>
    <definedName name="XRefPaste99Row" localSheetId="11" hidden="1">#REF!</definedName>
    <definedName name="XRefPaste99Row" localSheetId="8" hidden="1">#REF!</definedName>
    <definedName name="XRefPaste99Row" localSheetId="14" hidden="1">#REF!</definedName>
    <definedName name="XRefPaste99Row" localSheetId="20" hidden="1">#REF!</definedName>
    <definedName name="XRefPaste99Row" localSheetId="21" hidden="1">#REF!</definedName>
    <definedName name="XRefPaste99Row" localSheetId="22" hidden="1">#REF!</definedName>
    <definedName name="XRefPaste99Row" localSheetId="3" hidden="1">#REF!</definedName>
    <definedName name="XRefPaste99Row" localSheetId="12" hidden="1">#REF!</definedName>
    <definedName name="XRefPaste99Row" localSheetId="18" hidden="1">#REF!</definedName>
    <definedName name="XRefPaste99Row" localSheetId="9" hidden="1">#REF!</definedName>
    <definedName name="XRefPaste99Row" localSheetId="6" hidden="1">#REF!</definedName>
    <definedName name="XRefPaste99Row" localSheetId="23" hidden="1">#REF!</definedName>
    <definedName name="XRefPaste99Row" localSheetId="24" hidden="1">#REF!</definedName>
    <definedName name="XRefPaste99Row" hidden="1">#REF!</definedName>
    <definedName name="XRefPaste9Row" localSheetId="4" hidden="1">#REF!</definedName>
    <definedName name="XRefPaste9Row" localSheetId="7" hidden="1">#REF!</definedName>
    <definedName name="XRefPaste9Row" localSheetId="10" hidden="1">#REF!</definedName>
    <definedName name="XRefPaste9Row" localSheetId="19" hidden="1">#REF!</definedName>
    <definedName name="XRefPaste9Row" localSheetId="5" hidden="1">#REF!</definedName>
    <definedName name="XRefPaste9Row" localSheetId="11" hidden="1">#REF!</definedName>
    <definedName name="XRefPaste9Row" localSheetId="8" hidden="1">#REF!</definedName>
    <definedName name="XRefPaste9Row" localSheetId="20" hidden="1">#REF!</definedName>
    <definedName name="XRefPaste9Row" localSheetId="21" hidden="1">#REF!</definedName>
    <definedName name="XRefPaste9Row" localSheetId="22" hidden="1">#REF!</definedName>
    <definedName name="XRefPaste9Row" localSheetId="3" hidden="1">#REF!</definedName>
    <definedName name="XRefPaste9Row" localSheetId="18" hidden="1">#REF!</definedName>
    <definedName name="XRefPaste9Row" localSheetId="9" hidden="1">#REF!</definedName>
    <definedName name="XRefPaste9Row" localSheetId="6" hidden="1">#REF!</definedName>
    <definedName name="XRefPaste9Row" localSheetId="23" hidden="1">#REF!</definedName>
    <definedName name="XRefPaste9Row" localSheetId="24" hidden="1">#REF!</definedName>
    <definedName name="XRefPaste9Row" hidden="1">#REF!</definedName>
    <definedName name="XRefPasteRangeCount" hidden="1">8</definedName>
    <definedName name="xV" localSheetId="4" hidden="1">{#N/A,#N/A,TRUE,"Front";#N/A,#N/A,TRUE,"Simple Letter";#N/A,#N/A,TRUE,"Inside";#N/A,#N/A,TRUE,"Contents";#N/A,#N/A,TRUE,"Basis";#N/A,#N/A,TRUE,"Inclusions";#N/A,#N/A,TRUE,"Exclusions";#N/A,#N/A,TRUE,"Areas";#N/A,#N/A,TRUE,"Summary";#N/A,#N/A,TRUE,"Detail"}</definedName>
    <definedName name="xV" localSheetId="7" hidden="1">{#N/A,#N/A,TRUE,"Front";#N/A,#N/A,TRUE,"Simple Letter";#N/A,#N/A,TRUE,"Inside";#N/A,#N/A,TRUE,"Contents";#N/A,#N/A,TRUE,"Basis";#N/A,#N/A,TRUE,"Inclusions";#N/A,#N/A,TRUE,"Exclusions";#N/A,#N/A,TRUE,"Areas";#N/A,#N/A,TRUE,"Summary";#N/A,#N/A,TRUE,"Detail"}</definedName>
    <definedName name="xV" localSheetId="10" hidden="1">{#N/A,#N/A,TRUE,"Front";#N/A,#N/A,TRUE,"Simple Letter";#N/A,#N/A,TRUE,"Inside";#N/A,#N/A,TRUE,"Contents";#N/A,#N/A,TRUE,"Basis";#N/A,#N/A,TRUE,"Inclusions";#N/A,#N/A,TRUE,"Exclusions";#N/A,#N/A,TRUE,"Areas";#N/A,#N/A,TRUE,"Summary";#N/A,#N/A,TRUE,"Detail"}</definedName>
    <definedName name="xV" localSheetId="13" hidden="1">{#N/A,#N/A,TRUE,"Front";#N/A,#N/A,TRUE,"Simple Letter";#N/A,#N/A,TRUE,"Inside";#N/A,#N/A,TRUE,"Contents";#N/A,#N/A,TRUE,"Basis";#N/A,#N/A,TRUE,"Inclusions";#N/A,#N/A,TRUE,"Exclusions";#N/A,#N/A,TRUE,"Areas";#N/A,#N/A,TRUE,"Summary";#N/A,#N/A,TRUE,"Detail"}</definedName>
    <definedName name="xV" localSheetId="5" hidden="1">{#N/A,#N/A,TRUE,"Front";#N/A,#N/A,TRUE,"Simple Letter";#N/A,#N/A,TRUE,"Inside";#N/A,#N/A,TRUE,"Contents";#N/A,#N/A,TRUE,"Basis";#N/A,#N/A,TRUE,"Inclusions";#N/A,#N/A,TRUE,"Exclusions";#N/A,#N/A,TRUE,"Areas";#N/A,#N/A,TRUE,"Summary";#N/A,#N/A,TRUE,"Detail"}</definedName>
    <definedName name="xV" localSheetId="11" hidden="1">{#N/A,#N/A,TRUE,"Front";#N/A,#N/A,TRUE,"Simple Letter";#N/A,#N/A,TRUE,"Inside";#N/A,#N/A,TRUE,"Contents";#N/A,#N/A,TRUE,"Basis";#N/A,#N/A,TRUE,"Inclusions";#N/A,#N/A,TRUE,"Exclusions";#N/A,#N/A,TRUE,"Areas";#N/A,#N/A,TRUE,"Summary";#N/A,#N/A,TRUE,"Detail"}</definedName>
    <definedName name="xV" localSheetId="8" hidden="1">{#N/A,#N/A,TRUE,"Front";#N/A,#N/A,TRUE,"Simple Letter";#N/A,#N/A,TRUE,"Inside";#N/A,#N/A,TRUE,"Contents";#N/A,#N/A,TRUE,"Basis";#N/A,#N/A,TRUE,"Inclusions";#N/A,#N/A,TRUE,"Exclusions";#N/A,#N/A,TRUE,"Areas";#N/A,#N/A,TRUE,"Summary";#N/A,#N/A,TRUE,"Detail"}</definedName>
    <definedName name="xV" localSheetId="14" hidden="1">{#N/A,#N/A,TRUE,"Front";#N/A,#N/A,TRUE,"Simple Letter";#N/A,#N/A,TRUE,"Inside";#N/A,#N/A,TRUE,"Contents";#N/A,#N/A,TRUE,"Basis";#N/A,#N/A,TRUE,"Inclusions";#N/A,#N/A,TRUE,"Exclusions";#N/A,#N/A,TRUE,"Areas";#N/A,#N/A,TRUE,"Summary";#N/A,#N/A,TRUE,"Detail"}</definedName>
    <definedName name="xV" localSheetId="21" hidden="1">{#N/A,#N/A,TRUE,"Front";#N/A,#N/A,TRUE,"Simple Letter";#N/A,#N/A,TRUE,"Inside";#N/A,#N/A,TRUE,"Contents";#N/A,#N/A,TRUE,"Basis";#N/A,#N/A,TRUE,"Inclusions";#N/A,#N/A,TRUE,"Exclusions";#N/A,#N/A,TRUE,"Areas";#N/A,#N/A,TRUE,"Summary";#N/A,#N/A,TRUE,"Detail"}</definedName>
    <definedName name="xV" localSheetId="22" hidden="1">{#N/A,#N/A,TRUE,"Front";#N/A,#N/A,TRUE,"Simple Letter";#N/A,#N/A,TRUE,"Inside";#N/A,#N/A,TRUE,"Contents";#N/A,#N/A,TRUE,"Basis";#N/A,#N/A,TRUE,"Inclusions";#N/A,#N/A,TRUE,"Exclusions";#N/A,#N/A,TRUE,"Areas";#N/A,#N/A,TRUE,"Summary";#N/A,#N/A,TRUE,"Detail"}</definedName>
    <definedName name="xV" localSheetId="3" hidden="1">{#N/A,#N/A,TRUE,"Front";#N/A,#N/A,TRUE,"Simple Letter";#N/A,#N/A,TRUE,"Inside";#N/A,#N/A,TRUE,"Contents";#N/A,#N/A,TRUE,"Basis";#N/A,#N/A,TRUE,"Inclusions";#N/A,#N/A,TRUE,"Exclusions";#N/A,#N/A,TRUE,"Areas";#N/A,#N/A,TRUE,"Summary";#N/A,#N/A,TRUE,"Detail"}</definedName>
    <definedName name="xV" localSheetId="12" hidden="1">{#N/A,#N/A,TRUE,"Front";#N/A,#N/A,TRUE,"Simple Letter";#N/A,#N/A,TRUE,"Inside";#N/A,#N/A,TRUE,"Contents";#N/A,#N/A,TRUE,"Basis";#N/A,#N/A,TRUE,"Inclusions";#N/A,#N/A,TRUE,"Exclusions";#N/A,#N/A,TRUE,"Areas";#N/A,#N/A,TRUE,"Summary";#N/A,#N/A,TRUE,"Detail"}</definedName>
    <definedName name="xV" localSheetId="9" hidden="1">{#N/A,#N/A,TRUE,"Front";#N/A,#N/A,TRUE,"Simple Letter";#N/A,#N/A,TRUE,"Inside";#N/A,#N/A,TRUE,"Contents";#N/A,#N/A,TRUE,"Basis";#N/A,#N/A,TRUE,"Inclusions";#N/A,#N/A,TRUE,"Exclusions";#N/A,#N/A,TRUE,"Areas";#N/A,#N/A,TRUE,"Summary";#N/A,#N/A,TRUE,"Detail"}</definedName>
    <definedName name="xV" localSheetId="6" hidden="1">{#N/A,#N/A,TRUE,"Front";#N/A,#N/A,TRUE,"Simple Letter";#N/A,#N/A,TRUE,"Inside";#N/A,#N/A,TRUE,"Contents";#N/A,#N/A,TRUE,"Basis";#N/A,#N/A,TRUE,"Inclusions";#N/A,#N/A,TRUE,"Exclusions";#N/A,#N/A,TRUE,"Areas";#N/A,#N/A,TRUE,"Summary";#N/A,#N/A,TRUE,"Detail"}</definedName>
    <definedName name="xV" localSheetId="23" hidden="1">{#N/A,#N/A,TRUE,"Front";#N/A,#N/A,TRUE,"Simple Letter";#N/A,#N/A,TRUE,"Inside";#N/A,#N/A,TRUE,"Contents";#N/A,#N/A,TRUE,"Basis";#N/A,#N/A,TRUE,"Inclusions";#N/A,#N/A,TRUE,"Exclusions";#N/A,#N/A,TRUE,"Areas";#N/A,#N/A,TRUE,"Summary";#N/A,#N/A,TRUE,"Detail"}</definedName>
    <definedName name="xV" localSheetId="24" hidden="1">{#N/A,#N/A,TRUE,"Front";#N/A,#N/A,TRUE,"Simple Letter";#N/A,#N/A,TRUE,"Inside";#N/A,#N/A,TRUE,"Contents";#N/A,#N/A,TRUE,"Basis";#N/A,#N/A,TRUE,"Inclusions";#N/A,#N/A,TRUE,"Exclusions";#N/A,#N/A,TRUE,"Areas";#N/A,#N/A,TRUE,"Summary";#N/A,#N/A,TRUE,"Detail"}</definedName>
    <definedName name="xV" hidden="1">{#N/A,#N/A,TRUE,"Front";#N/A,#N/A,TRUE,"Simple Letter";#N/A,#N/A,TRUE,"Inside";#N/A,#N/A,TRUE,"Contents";#N/A,#N/A,TRUE,"Basis";#N/A,#N/A,TRUE,"Inclusions";#N/A,#N/A,TRUE,"Exclusions";#N/A,#N/A,TRUE,"Areas";#N/A,#N/A,TRUE,"Summary";#N/A,#N/A,TRUE,"Detail"}</definedName>
    <definedName name="xx" localSheetId="4" hidden="1">{#N/A,#N/A,FALSE,"p&amp;l"}</definedName>
    <definedName name="xx" localSheetId="7" hidden="1">{#N/A,#N/A,FALSE,"p&amp;l"}</definedName>
    <definedName name="xx" localSheetId="10" hidden="1">{#N/A,#N/A,FALSE,"p&amp;l"}</definedName>
    <definedName name="xx" localSheetId="13" hidden="1">{#N/A,#N/A,FALSE,"p&amp;l"}</definedName>
    <definedName name="xx" localSheetId="5" hidden="1">{#N/A,#N/A,FALSE,"p&amp;l"}</definedName>
    <definedName name="xx" localSheetId="11" hidden="1">{#N/A,#N/A,FALSE,"p&amp;l"}</definedName>
    <definedName name="xx" localSheetId="8" hidden="1">{#N/A,#N/A,FALSE,"p&amp;l"}</definedName>
    <definedName name="xx" localSheetId="14" hidden="1">{#N/A,#N/A,FALSE,"p&amp;l"}</definedName>
    <definedName name="xx" localSheetId="21" hidden="1">{#N/A,#N/A,FALSE,"p&amp;l"}</definedName>
    <definedName name="xx" localSheetId="22" hidden="1">{#N/A,#N/A,FALSE,"p&amp;l"}</definedName>
    <definedName name="xx" localSheetId="3" hidden="1">{#N/A,#N/A,FALSE,"p&amp;l"}</definedName>
    <definedName name="xx" localSheetId="12" hidden="1">{#N/A,#N/A,FALSE,"p&amp;l"}</definedName>
    <definedName name="xx" localSheetId="9" hidden="1">{#N/A,#N/A,FALSE,"p&amp;l"}</definedName>
    <definedName name="xx" localSheetId="6" hidden="1">{#N/A,#N/A,FALSE,"p&amp;l"}</definedName>
    <definedName name="xx" localSheetId="23" hidden="1">{#N/A,#N/A,FALSE,"p&amp;l"}</definedName>
    <definedName name="xx" localSheetId="24" hidden="1">{#N/A,#N/A,FALSE,"p&amp;l"}</definedName>
    <definedName name="xx" hidden="1">{#N/A,#N/A,FALSE,"p&amp;l"}</definedName>
    <definedName name="xxnn" localSheetId="4" hidden="1">{#N/A,#N/A,FALSE,"Balance Sheets";#N/A,#N/A,FALSE,"96 Conservative";#N/A,#N/A,FALSE,"96 Possible"}</definedName>
    <definedName name="xxnn" localSheetId="7" hidden="1">{#N/A,#N/A,FALSE,"Balance Sheets";#N/A,#N/A,FALSE,"96 Conservative";#N/A,#N/A,FALSE,"96 Possible"}</definedName>
    <definedName name="xxnn" localSheetId="10" hidden="1">{#N/A,#N/A,FALSE,"Balance Sheets";#N/A,#N/A,FALSE,"96 Conservative";#N/A,#N/A,FALSE,"96 Possible"}</definedName>
    <definedName name="xxnn" localSheetId="13" hidden="1">{#N/A,#N/A,FALSE,"Balance Sheets";#N/A,#N/A,FALSE,"96 Conservative";#N/A,#N/A,FALSE,"96 Possible"}</definedName>
    <definedName name="xxnn" localSheetId="5" hidden="1">{#N/A,#N/A,FALSE,"Balance Sheets";#N/A,#N/A,FALSE,"96 Conservative";#N/A,#N/A,FALSE,"96 Possible"}</definedName>
    <definedName name="xxnn" localSheetId="11" hidden="1">{#N/A,#N/A,FALSE,"Balance Sheets";#N/A,#N/A,FALSE,"96 Conservative";#N/A,#N/A,FALSE,"96 Possible"}</definedName>
    <definedName name="xxnn" localSheetId="8" hidden="1">{#N/A,#N/A,FALSE,"Balance Sheets";#N/A,#N/A,FALSE,"96 Conservative";#N/A,#N/A,FALSE,"96 Possible"}</definedName>
    <definedName name="xxnn" localSheetId="14" hidden="1">{#N/A,#N/A,FALSE,"Balance Sheets";#N/A,#N/A,FALSE,"96 Conservative";#N/A,#N/A,FALSE,"96 Possible"}</definedName>
    <definedName name="xxnn" localSheetId="21" hidden="1">{#N/A,#N/A,FALSE,"Balance Sheets";#N/A,#N/A,FALSE,"96 Conservative";#N/A,#N/A,FALSE,"96 Possible"}</definedName>
    <definedName name="xxnn" localSheetId="22" hidden="1">{#N/A,#N/A,FALSE,"Balance Sheets";#N/A,#N/A,FALSE,"96 Conservative";#N/A,#N/A,FALSE,"96 Possible"}</definedName>
    <definedName name="xxnn" localSheetId="3" hidden="1">{#N/A,#N/A,FALSE,"Balance Sheets";#N/A,#N/A,FALSE,"96 Conservative";#N/A,#N/A,FALSE,"96 Possible"}</definedName>
    <definedName name="xxnn" localSheetId="12" hidden="1">{#N/A,#N/A,FALSE,"Balance Sheets";#N/A,#N/A,FALSE,"96 Conservative";#N/A,#N/A,FALSE,"96 Possible"}</definedName>
    <definedName name="xxnn" localSheetId="9" hidden="1">{#N/A,#N/A,FALSE,"Balance Sheets";#N/A,#N/A,FALSE,"96 Conservative";#N/A,#N/A,FALSE,"96 Possible"}</definedName>
    <definedName name="xxnn" localSheetId="6" hidden="1">{#N/A,#N/A,FALSE,"Balance Sheets";#N/A,#N/A,FALSE,"96 Conservative";#N/A,#N/A,FALSE,"96 Possible"}</definedName>
    <definedName name="xxnn" localSheetId="23" hidden="1">{#N/A,#N/A,FALSE,"Balance Sheets";#N/A,#N/A,FALSE,"96 Conservative";#N/A,#N/A,FALSE,"96 Possible"}</definedName>
    <definedName name="xxnn" localSheetId="24" hidden="1">{#N/A,#N/A,FALSE,"Balance Sheets";#N/A,#N/A,FALSE,"96 Conservative";#N/A,#N/A,FALSE,"96 Possible"}</definedName>
    <definedName name="xxnn" hidden="1">{#N/A,#N/A,FALSE,"Balance Sheets";#N/A,#N/A,FALSE,"96 Conservative";#N/A,#N/A,FALSE,"96 Possible"}</definedName>
    <definedName name="xyz" localSheetId="4" hidden="1">{#N/A,#N/A,FALSE,"Balance Sheets";#N/A,#N/A,FALSE,"96 Conservative";#N/A,#N/A,FALSE,"96 Possible"}</definedName>
    <definedName name="xyz" localSheetId="7" hidden="1">{#N/A,#N/A,FALSE,"Balance Sheets";#N/A,#N/A,FALSE,"96 Conservative";#N/A,#N/A,FALSE,"96 Possible"}</definedName>
    <definedName name="xyz" localSheetId="10" hidden="1">{#N/A,#N/A,FALSE,"Balance Sheets";#N/A,#N/A,FALSE,"96 Conservative";#N/A,#N/A,FALSE,"96 Possible"}</definedName>
    <definedName name="xyz" localSheetId="13" hidden="1">{#N/A,#N/A,FALSE,"Balance Sheets";#N/A,#N/A,FALSE,"96 Conservative";#N/A,#N/A,FALSE,"96 Possible"}</definedName>
    <definedName name="xyz" localSheetId="5" hidden="1">{#N/A,#N/A,FALSE,"Balance Sheets";#N/A,#N/A,FALSE,"96 Conservative";#N/A,#N/A,FALSE,"96 Possible"}</definedName>
    <definedName name="xyz" localSheetId="11" hidden="1">{#N/A,#N/A,FALSE,"Balance Sheets";#N/A,#N/A,FALSE,"96 Conservative";#N/A,#N/A,FALSE,"96 Possible"}</definedName>
    <definedName name="xyz" localSheetId="8" hidden="1">{#N/A,#N/A,FALSE,"Balance Sheets";#N/A,#N/A,FALSE,"96 Conservative";#N/A,#N/A,FALSE,"96 Possible"}</definedName>
    <definedName name="xyz" localSheetId="14" hidden="1">{#N/A,#N/A,FALSE,"Balance Sheets";#N/A,#N/A,FALSE,"96 Conservative";#N/A,#N/A,FALSE,"96 Possible"}</definedName>
    <definedName name="xyz" localSheetId="21" hidden="1">{#N/A,#N/A,FALSE,"Balance Sheets";#N/A,#N/A,FALSE,"96 Conservative";#N/A,#N/A,FALSE,"96 Possible"}</definedName>
    <definedName name="xyz" localSheetId="22" hidden="1">{#N/A,#N/A,FALSE,"Balance Sheets";#N/A,#N/A,FALSE,"96 Conservative";#N/A,#N/A,FALSE,"96 Possible"}</definedName>
    <definedName name="xyz" localSheetId="3" hidden="1">{#N/A,#N/A,FALSE,"Balance Sheets";#N/A,#N/A,FALSE,"96 Conservative";#N/A,#N/A,FALSE,"96 Possible"}</definedName>
    <definedName name="xyz" localSheetId="12" hidden="1">{#N/A,#N/A,FALSE,"Balance Sheets";#N/A,#N/A,FALSE,"96 Conservative";#N/A,#N/A,FALSE,"96 Possible"}</definedName>
    <definedName name="xyz" localSheetId="9" hidden="1">{#N/A,#N/A,FALSE,"Balance Sheets";#N/A,#N/A,FALSE,"96 Conservative";#N/A,#N/A,FALSE,"96 Possible"}</definedName>
    <definedName name="xyz" localSheetId="6" hidden="1">{#N/A,#N/A,FALSE,"Balance Sheets";#N/A,#N/A,FALSE,"96 Conservative";#N/A,#N/A,FALSE,"96 Possible"}</definedName>
    <definedName name="xyz" localSheetId="23" hidden="1">{#N/A,#N/A,FALSE,"Balance Sheets";#N/A,#N/A,FALSE,"96 Conservative";#N/A,#N/A,FALSE,"96 Possible"}</definedName>
    <definedName name="xyz" localSheetId="24" hidden="1">{#N/A,#N/A,FALSE,"Balance Sheets";#N/A,#N/A,FALSE,"96 Conservative";#N/A,#N/A,FALSE,"96 Possible"}</definedName>
    <definedName name="xyz" hidden="1">{#N/A,#N/A,FALSE,"Balance Sheets";#N/A,#N/A,FALSE,"96 Conservative";#N/A,#N/A,FALSE,"96 Possible"}</definedName>
    <definedName name="XZY" localSheetId="4" hidden="1">{#N/A,#N/A,FALSE,"VARIATIONS";#N/A,#N/A,FALSE,"BUDGET";#N/A,#N/A,FALSE,"CIVIL QNTY VAR";#N/A,#N/A,FALSE,"SUMMARY";#N/A,#N/A,FALSE,"MATERIAL VAR"}</definedName>
    <definedName name="XZY" localSheetId="7" hidden="1">{#N/A,#N/A,FALSE,"VARIATIONS";#N/A,#N/A,FALSE,"BUDGET";#N/A,#N/A,FALSE,"CIVIL QNTY VAR";#N/A,#N/A,FALSE,"SUMMARY";#N/A,#N/A,FALSE,"MATERIAL VAR"}</definedName>
    <definedName name="XZY" localSheetId="10" hidden="1">{#N/A,#N/A,FALSE,"VARIATIONS";#N/A,#N/A,FALSE,"BUDGET";#N/A,#N/A,FALSE,"CIVIL QNTY VAR";#N/A,#N/A,FALSE,"SUMMARY";#N/A,#N/A,FALSE,"MATERIAL VAR"}</definedName>
    <definedName name="XZY" localSheetId="13" hidden="1">{#N/A,#N/A,FALSE,"VARIATIONS";#N/A,#N/A,FALSE,"BUDGET";#N/A,#N/A,FALSE,"CIVIL QNTY VAR";#N/A,#N/A,FALSE,"SUMMARY";#N/A,#N/A,FALSE,"MATERIAL VAR"}</definedName>
    <definedName name="XZY" localSheetId="5" hidden="1">{#N/A,#N/A,FALSE,"VARIATIONS";#N/A,#N/A,FALSE,"BUDGET";#N/A,#N/A,FALSE,"CIVIL QNTY VAR";#N/A,#N/A,FALSE,"SUMMARY";#N/A,#N/A,FALSE,"MATERIAL VAR"}</definedName>
    <definedName name="XZY" localSheetId="11" hidden="1">{#N/A,#N/A,FALSE,"VARIATIONS";#N/A,#N/A,FALSE,"BUDGET";#N/A,#N/A,FALSE,"CIVIL QNTY VAR";#N/A,#N/A,FALSE,"SUMMARY";#N/A,#N/A,FALSE,"MATERIAL VAR"}</definedName>
    <definedName name="XZY" localSheetId="8" hidden="1">{#N/A,#N/A,FALSE,"VARIATIONS";#N/A,#N/A,FALSE,"BUDGET";#N/A,#N/A,FALSE,"CIVIL QNTY VAR";#N/A,#N/A,FALSE,"SUMMARY";#N/A,#N/A,FALSE,"MATERIAL VAR"}</definedName>
    <definedName name="XZY" localSheetId="14" hidden="1">{#N/A,#N/A,FALSE,"VARIATIONS";#N/A,#N/A,FALSE,"BUDGET";#N/A,#N/A,FALSE,"CIVIL QNTY VAR";#N/A,#N/A,FALSE,"SUMMARY";#N/A,#N/A,FALSE,"MATERIAL VAR"}</definedName>
    <definedName name="XZY" localSheetId="21" hidden="1">{#N/A,#N/A,FALSE,"VARIATIONS";#N/A,#N/A,FALSE,"BUDGET";#N/A,#N/A,FALSE,"CIVIL QNTY VAR";#N/A,#N/A,FALSE,"SUMMARY";#N/A,#N/A,FALSE,"MATERIAL VAR"}</definedName>
    <definedName name="XZY" localSheetId="22" hidden="1">{#N/A,#N/A,FALSE,"VARIATIONS";#N/A,#N/A,FALSE,"BUDGET";#N/A,#N/A,FALSE,"CIVIL QNTY VAR";#N/A,#N/A,FALSE,"SUMMARY";#N/A,#N/A,FALSE,"MATERIAL VAR"}</definedName>
    <definedName name="XZY" localSheetId="3" hidden="1">{#N/A,#N/A,FALSE,"VARIATIONS";#N/A,#N/A,FALSE,"BUDGET";#N/A,#N/A,FALSE,"CIVIL QNTY VAR";#N/A,#N/A,FALSE,"SUMMARY";#N/A,#N/A,FALSE,"MATERIAL VAR"}</definedName>
    <definedName name="XZY" localSheetId="12" hidden="1">{#N/A,#N/A,FALSE,"VARIATIONS";#N/A,#N/A,FALSE,"BUDGET";#N/A,#N/A,FALSE,"CIVIL QNTY VAR";#N/A,#N/A,FALSE,"SUMMARY";#N/A,#N/A,FALSE,"MATERIAL VAR"}</definedName>
    <definedName name="XZY" localSheetId="9" hidden="1">{#N/A,#N/A,FALSE,"VARIATIONS";#N/A,#N/A,FALSE,"BUDGET";#N/A,#N/A,FALSE,"CIVIL QNTY VAR";#N/A,#N/A,FALSE,"SUMMARY";#N/A,#N/A,FALSE,"MATERIAL VAR"}</definedName>
    <definedName name="XZY" localSheetId="6" hidden="1">{#N/A,#N/A,FALSE,"VARIATIONS";#N/A,#N/A,FALSE,"BUDGET";#N/A,#N/A,FALSE,"CIVIL QNTY VAR";#N/A,#N/A,FALSE,"SUMMARY";#N/A,#N/A,FALSE,"MATERIAL VAR"}</definedName>
    <definedName name="XZY" localSheetId="23" hidden="1">{#N/A,#N/A,FALSE,"VARIATIONS";#N/A,#N/A,FALSE,"BUDGET";#N/A,#N/A,FALSE,"CIVIL QNTY VAR";#N/A,#N/A,FALSE,"SUMMARY";#N/A,#N/A,FALSE,"MATERIAL VAR"}</definedName>
    <definedName name="XZY" localSheetId="24" hidden="1">{#N/A,#N/A,FALSE,"VARIATIONS";#N/A,#N/A,FALSE,"BUDGET";#N/A,#N/A,FALSE,"CIVIL QNTY VAR";#N/A,#N/A,FALSE,"SUMMARY";#N/A,#N/A,FALSE,"MATERIAL VAR"}</definedName>
    <definedName name="XZY" hidden="1">{#N/A,#N/A,FALSE,"VARIATIONS";#N/A,#N/A,FALSE,"BUDGET";#N/A,#N/A,FALSE,"CIVIL QNTY VAR";#N/A,#N/A,FALSE,"SUMMARY";#N/A,#N/A,FALSE,"MATERIAL VAR"}</definedName>
    <definedName name="y" localSheetId="4" hidden="1">{#N/A,#N/A,FALSE,"VARIATIONS";#N/A,#N/A,FALSE,"BUDGET";#N/A,#N/A,FALSE,"CIVIL QNTY VAR";#N/A,#N/A,FALSE,"SUMMARY";#N/A,#N/A,FALSE,"MATERIAL VAR"}</definedName>
    <definedName name="y" localSheetId="7" hidden="1">{#N/A,#N/A,FALSE,"VARIATIONS";#N/A,#N/A,FALSE,"BUDGET";#N/A,#N/A,FALSE,"CIVIL QNTY VAR";#N/A,#N/A,FALSE,"SUMMARY";#N/A,#N/A,FALSE,"MATERIAL VAR"}</definedName>
    <definedName name="y" localSheetId="10" hidden="1">{#N/A,#N/A,FALSE,"VARIATIONS";#N/A,#N/A,FALSE,"BUDGET";#N/A,#N/A,FALSE,"CIVIL QNTY VAR";#N/A,#N/A,FALSE,"SUMMARY";#N/A,#N/A,FALSE,"MATERIAL VAR"}</definedName>
    <definedName name="y" localSheetId="13" hidden="1">{#N/A,#N/A,FALSE,"VARIATIONS";#N/A,#N/A,FALSE,"BUDGET";#N/A,#N/A,FALSE,"CIVIL QNTY VAR";#N/A,#N/A,FALSE,"SUMMARY";#N/A,#N/A,FALSE,"MATERIAL VAR"}</definedName>
    <definedName name="y" localSheetId="5" hidden="1">{#N/A,#N/A,FALSE,"VARIATIONS";#N/A,#N/A,FALSE,"BUDGET";#N/A,#N/A,FALSE,"CIVIL QNTY VAR";#N/A,#N/A,FALSE,"SUMMARY";#N/A,#N/A,FALSE,"MATERIAL VAR"}</definedName>
    <definedName name="y" localSheetId="11" hidden="1">{#N/A,#N/A,FALSE,"VARIATIONS";#N/A,#N/A,FALSE,"BUDGET";#N/A,#N/A,FALSE,"CIVIL QNTY VAR";#N/A,#N/A,FALSE,"SUMMARY";#N/A,#N/A,FALSE,"MATERIAL VAR"}</definedName>
    <definedName name="y" localSheetId="8" hidden="1">{#N/A,#N/A,FALSE,"VARIATIONS";#N/A,#N/A,FALSE,"BUDGET";#N/A,#N/A,FALSE,"CIVIL QNTY VAR";#N/A,#N/A,FALSE,"SUMMARY";#N/A,#N/A,FALSE,"MATERIAL VAR"}</definedName>
    <definedName name="y" localSheetId="14" hidden="1">{#N/A,#N/A,FALSE,"VARIATIONS";#N/A,#N/A,FALSE,"BUDGET";#N/A,#N/A,FALSE,"CIVIL QNTY VAR";#N/A,#N/A,FALSE,"SUMMARY";#N/A,#N/A,FALSE,"MATERIAL VAR"}</definedName>
    <definedName name="y" localSheetId="21" hidden="1">{#N/A,#N/A,FALSE,"VARIATIONS";#N/A,#N/A,FALSE,"BUDGET";#N/A,#N/A,FALSE,"CIVIL QNTY VAR";#N/A,#N/A,FALSE,"SUMMARY";#N/A,#N/A,FALSE,"MATERIAL VAR"}</definedName>
    <definedName name="y" localSheetId="22" hidden="1">{#N/A,#N/A,FALSE,"VARIATIONS";#N/A,#N/A,FALSE,"BUDGET";#N/A,#N/A,FALSE,"CIVIL QNTY VAR";#N/A,#N/A,FALSE,"SUMMARY";#N/A,#N/A,FALSE,"MATERIAL VAR"}</definedName>
    <definedName name="y" localSheetId="3" hidden="1">{#N/A,#N/A,FALSE,"VARIATIONS";#N/A,#N/A,FALSE,"BUDGET";#N/A,#N/A,FALSE,"CIVIL QNTY VAR";#N/A,#N/A,FALSE,"SUMMARY";#N/A,#N/A,FALSE,"MATERIAL VAR"}</definedName>
    <definedName name="y" localSheetId="12" hidden="1">{#N/A,#N/A,FALSE,"VARIATIONS";#N/A,#N/A,FALSE,"BUDGET";#N/A,#N/A,FALSE,"CIVIL QNTY VAR";#N/A,#N/A,FALSE,"SUMMARY";#N/A,#N/A,FALSE,"MATERIAL VAR"}</definedName>
    <definedName name="y" localSheetId="9" hidden="1">{#N/A,#N/A,FALSE,"VARIATIONS";#N/A,#N/A,FALSE,"BUDGET";#N/A,#N/A,FALSE,"CIVIL QNTY VAR";#N/A,#N/A,FALSE,"SUMMARY";#N/A,#N/A,FALSE,"MATERIAL VAR"}</definedName>
    <definedName name="y" localSheetId="6" hidden="1">{#N/A,#N/A,FALSE,"VARIATIONS";#N/A,#N/A,FALSE,"BUDGET";#N/A,#N/A,FALSE,"CIVIL QNTY VAR";#N/A,#N/A,FALSE,"SUMMARY";#N/A,#N/A,FALSE,"MATERIAL VAR"}</definedName>
    <definedName name="y" localSheetId="23" hidden="1">{#N/A,#N/A,FALSE,"VARIATIONS";#N/A,#N/A,FALSE,"BUDGET";#N/A,#N/A,FALSE,"CIVIL QNTY VAR";#N/A,#N/A,FALSE,"SUMMARY";#N/A,#N/A,FALSE,"MATERIAL VAR"}</definedName>
    <definedName name="y" localSheetId="24" hidden="1">{#N/A,#N/A,FALSE,"VARIATIONS";#N/A,#N/A,FALSE,"BUDGET";#N/A,#N/A,FALSE,"CIVIL QNTY VAR";#N/A,#N/A,FALSE,"SUMMARY";#N/A,#N/A,FALSE,"MATERIAL VAR"}</definedName>
    <definedName name="y" hidden="1">{#N/A,#N/A,FALSE,"VARIATIONS";#N/A,#N/A,FALSE,"BUDGET";#N/A,#N/A,FALSE,"CIVIL QNTY VAR";#N/A,#N/A,FALSE,"SUMMARY";#N/A,#N/A,FALSE,"MATERIAL VAR"}</definedName>
    <definedName name="yzs" localSheetId="4" hidden="1">{#N/A,#N/A,FALSE,"VARIATIONS";#N/A,#N/A,FALSE,"BUDGET";#N/A,#N/A,FALSE,"CIVIL QNTY VAR";#N/A,#N/A,FALSE,"SUMMARY";#N/A,#N/A,FALSE,"MATERIAL VAR"}</definedName>
    <definedName name="yzs" localSheetId="7" hidden="1">{#N/A,#N/A,FALSE,"VARIATIONS";#N/A,#N/A,FALSE,"BUDGET";#N/A,#N/A,FALSE,"CIVIL QNTY VAR";#N/A,#N/A,FALSE,"SUMMARY";#N/A,#N/A,FALSE,"MATERIAL VAR"}</definedName>
    <definedName name="yzs" localSheetId="10" hidden="1">{#N/A,#N/A,FALSE,"VARIATIONS";#N/A,#N/A,FALSE,"BUDGET";#N/A,#N/A,FALSE,"CIVIL QNTY VAR";#N/A,#N/A,FALSE,"SUMMARY";#N/A,#N/A,FALSE,"MATERIAL VAR"}</definedName>
    <definedName name="yzs" localSheetId="13" hidden="1">{#N/A,#N/A,FALSE,"VARIATIONS";#N/A,#N/A,FALSE,"BUDGET";#N/A,#N/A,FALSE,"CIVIL QNTY VAR";#N/A,#N/A,FALSE,"SUMMARY";#N/A,#N/A,FALSE,"MATERIAL VAR"}</definedName>
    <definedName name="yzs" localSheetId="5" hidden="1">{#N/A,#N/A,FALSE,"VARIATIONS";#N/A,#N/A,FALSE,"BUDGET";#N/A,#N/A,FALSE,"CIVIL QNTY VAR";#N/A,#N/A,FALSE,"SUMMARY";#N/A,#N/A,FALSE,"MATERIAL VAR"}</definedName>
    <definedName name="yzs" localSheetId="11" hidden="1">{#N/A,#N/A,FALSE,"VARIATIONS";#N/A,#N/A,FALSE,"BUDGET";#N/A,#N/A,FALSE,"CIVIL QNTY VAR";#N/A,#N/A,FALSE,"SUMMARY";#N/A,#N/A,FALSE,"MATERIAL VAR"}</definedName>
    <definedName name="yzs" localSheetId="8" hidden="1">{#N/A,#N/A,FALSE,"VARIATIONS";#N/A,#N/A,FALSE,"BUDGET";#N/A,#N/A,FALSE,"CIVIL QNTY VAR";#N/A,#N/A,FALSE,"SUMMARY";#N/A,#N/A,FALSE,"MATERIAL VAR"}</definedName>
    <definedName name="yzs" localSheetId="14" hidden="1">{#N/A,#N/A,FALSE,"VARIATIONS";#N/A,#N/A,FALSE,"BUDGET";#N/A,#N/A,FALSE,"CIVIL QNTY VAR";#N/A,#N/A,FALSE,"SUMMARY";#N/A,#N/A,FALSE,"MATERIAL VAR"}</definedName>
    <definedName name="yzs" localSheetId="21" hidden="1">{#N/A,#N/A,FALSE,"VARIATIONS";#N/A,#N/A,FALSE,"BUDGET";#N/A,#N/A,FALSE,"CIVIL QNTY VAR";#N/A,#N/A,FALSE,"SUMMARY";#N/A,#N/A,FALSE,"MATERIAL VAR"}</definedName>
    <definedName name="yzs" localSheetId="22" hidden="1">{#N/A,#N/A,FALSE,"VARIATIONS";#N/A,#N/A,FALSE,"BUDGET";#N/A,#N/A,FALSE,"CIVIL QNTY VAR";#N/A,#N/A,FALSE,"SUMMARY";#N/A,#N/A,FALSE,"MATERIAL VAR"}</definedName>
    <definedName name="yzs" localSheetId="3" hidden="1">{#N/A,#N/A,FALSE,"VARIATIONS";#N/A,#N/A,FALSE,"BUDGET";#N/A,#N/A,FALSE,"CIVIL QNTY VAR";#N/A,#N/A,FALSE,"SUMMARY";#N/A,#N/A,FALSE,"MATERIAL VAR"}</definedName>
    <definedName name="yzs" localSheetId="12" hidden="1">{#N/A,#N/A,FALSE,"VARIATIONS";#N/A,#N/A,FALSE,"BUDGET";#N/A,#N/A,FALSE,"CIVIL QNTY VAR";#N/A,#N/A,FALSE,"SUMMARY";#N/A,#N/A,FALSE,"MATERIAL VAR"}</definedName>
    <definedName name="yzs" localSheetId="9" hidden="1">{#N/A,#N/A,FALSE,"VARIATIONS";#N/A,#N/A,FALSE,"BUDGET";#N/A,#N/A,FALSE,"CIVIL QNTY VAR";#N/A,#N/A,FALSE,"SUMMARY";#N/A,#N/A,FALSE,"MATERIAL VAR"}</definedName>
    <definedName name="yzs" localSheetId="6" hidden="1">{#N/A,#N/A,FALSE,"VARIATIONS";#N/A,#N/A,FALSE,"BUDGET";#N/A,#N/A,FALSE,"CIVIL QNTY VAR";#N/A,#N/A,FALSE,"SUMMARY";#N/A,#N/A,FALSE,"MATERIAL VAR"}</definedName>
    <definedName name="yzs" localSheetId="23" hidden="1">{#N/A,#N/A,FALSE,"VARIATIONS";#N/A,#N/A,FALSE,"BUDGET";#N/A,#N/A,FALSE,"CIVIL QNTY VAR";#N/A,#N/A,FALSE,"SUMMARY";#N/A,#N/A,FALSE,"MATERIAL VAR"}</definedName>
    <definedName name="yzs" localSheetId="24" hidden="1">{#N/A,#N/A,FALSE,"VARIATIONS";#N/A,#N/A,FALSE,"BUDGET";#N/A,#N/A,FALSE,"CIVIL QNTY VAR";#N/A,#N/A,FALSE,"SUMMARY";#N/A,#N/A,FALSE,"MATERIAL VAR"}</definedName>
    <definedName name="yzs" hidden="1">{#N/A,#N/A,FALSE,"VARIATIONS";#N/A,#N/A,FALSE,"BUDGET";#N/A,#N/A,FALSE,"CIVIL QNTY VAR";#N/A,#N/A,FALSE,"SUMMARY";#N/A,#N/A,FALSE,"MATERIAL VAR"}</definedName>
    <definedName name="z" localSheetId="4" hidden="1">{"'Sheet1'!$A$1:$K$31"}</definedName>
    <definedName name="z" localSheetId="7" hidden="1">{"'Sheet1'!$A$1:$K$31"}</definedName>
    <definedName name="z" localSheetId="10" hidden="1">{"'Sheet1'!$A$1:$K$31"}</definedName>
    <definedName name="z" localSheetId="13" hidden="1">{"'Sheet1'!$A$1:$K$31"}</definedName>
    <definedName name="z" localSheetId="5" hidden="1">{"'Sheet1'!$A$1:$K$31"}</definedName>
    <definedName name="z" localSheetId="11" hidden="1">{"'Sheet1'!$A$1:$K$31"}</definedName>
    <definedName name="z" localSheetId="8" hidden="1">{"'Sheet1'!$A$1:$K$31"}</definedName>
    <definedName name="z" localSheetId="14" hidden="1">{"'Sheet1'!$A$1:$K$31"}</definedName>
    <definedName name="z" localSheetId="21" hidden="1">{"'Sheet1'!$A$1:$K$31"}</definedName>
    <definedName name="z" localSheetId="22" hidden="1">{"'Sheet1'!$A$1:$K$31"}</definedName>
    <definedName name="z" localSheetId="3" hidden="1">{"'Sheet1'!$A$1:$K$31"}</definedName>
    <definedName name="z" localSheetId="12" hidden="1">{"'Sheet1'!$A$1:$K$31"}</definedName>
    <definedName name="z" localSheetId="9" hidden="1">{"'Sheet1'!$A$1:$K$31"}</definedName>
    <definedName name="z" localSheetId="6" hidden="1">{"'Sheet1'!$A$1:$K$31"}</definedName>
    <definedName name="z" localSheetId="23" hidden="1">{"'Sheet1'!$A$1:$K$31"}</definedName>
    <definedName name="z" localSheetId="24" hidden="1">{"'Sheet1'!$A$1:$K$31"}</definedName>
    <definedName name="z" hidden="1">{"'Sheet1'!$A$1:$K$31"}</definedName>
    <definedName name="Z_0185ADC1_3830_11D3_88E4_00104B2D4E50_.wvu.FilterData" localSheetId="4" hidden="1">#REF!</definedName>
    <definedName name="Z_0185ADC1_3830_11D3_88E4_00104B2D4E50_.wvu.FilterData" localSheetId="7" hidden="1">#REF!</definedName>
    <definedName name="Z_0185ADC1_3830_11D3_88E4_00104B2D4E50_.wvu.FilterData" localSheetId="10" hidden="1">#REF!</definedName>
    <definedName name="Z_0185ADC1_3830_11D3_88E4_00104B2D4E50_.wvu.FilterData" localSheetId="19" hidden="1">#REF!</definedName>
    <definedName name="Z_0185ADC1_3830_11D3_88E4_00104B2D4E50_.wvu.FilterData" localSheetId="5" hidden="1">#REF!</definedName>
    <definedName name="Z_0185ADC1_3830_11D3_88E4_00104B2D4E50_.wvu.FilterData" localSheetId="11" hidden="1">#REF!</definedName>
    <definedName name="Z_0185ADC1_3830_11D3_88E4_00104B2D4E50_.wvu.FilterData" localSheetId="8" hidden="1">#REF!</definedName>
    <definedName name="Z_0185ADC1_3830_11D3_88E4_00104B2D4E50_.wvu.FilterData" localSheetId="20" hidden="1">#REF!</definedName>
    <definedName name="Z_0185ADC1_3830_11D3_88E4_00104B2D4E50_.wvu.FilterData" localSheetId="21" hidden="1">#REF!</definedName>
    <definedName name="Z_0185ADC1_3830_11D3_88E4_00104B2D4E50_.wvu.FilterData" localSheetId="22" hidden="1">#REF!</definedName>
    <definedName name="Z_0185ADC1_3830_11D3_88E4_00104B2D4E50_.wvu.FilterData" localSheetId="3" hidden="1">#REF!</definedName>
    <definedName name="Z_0185ADC1_3830_11D3_88E4_00104B2D4E50_.wvu.FilterData" localSheetId="18" hidden="1">#REF!</definedName>
    <definedName name="Z_0185ADC1_3830_11D3_88E4_00104B2D4E50_.wvu.FilterData" localSheetId="9" hidden="1">#REF!</definedName>
    <definedName name="Z_0185ADC1_3830_11D3_88E4_00104B2D4E50_.wvu.FilterData" localSheetId="6" hidden="1">#REF!</definedName>
    <definedName name="Z_0185ADC1_3830_11D3_88E4_00104B2D4E50_.wvu.FilterData" localSheetId="23" hidden="1">#REF!</definedName>
    <definedName name="Z_0185ADC1_3830_11D3_88E4_00104B2D4E50_.wvu.FilterData" localSheetId="24" hidden="1">#REF!</definedName>
    <definedName name="Z_0185ADC1_3830_11D3_88E4_00104B2D4E50_.wvu.FilterData" hidden="1">#REF!</definedName>
    <definedName name="Z_0185ADC2_3830_11D3_88E4_00104B2D4E50_.wvu.FilterData" localSheetId="4" hidden="1">#REF!</definedName>
    <definedName name="Z_0185ADC2_3830_11D3_88E4_00104B2D4E50_.wvu.FilterData" localSheetId="7" hidden="1">#REF!</definedName>
    <definedName name="Z_0185ADC2_3830_11D3_88E4_00104B2D4E50_.wvu.FilterData" localSheetId="10" hidden="1">#REF!</definedName>
    <definedName name="Z_0185ADC2_3830_11D3_88E4_00104B2D4E50_.wvu.FilterData" localSheetId="19" hidden="1">#REF!</definedName>
    <definedName name="Z_0185ADC2_3830_11D3_88E4_00104B2D4E50_.wvu.FilterData" localSheetId="5" hidden="1">#REF!</definedName>
    <definedName name="Z_0185ADC2_3830_11D3_88E4_00104B2D4E50_.wvu.FilterData" localSheetId="11" hidden="1">#REF!</definedName>
    <definedName name="Z_0185ADC2_3830_11D3_88E4_00104B2D4E50_.wvu.FilterData" localSheetId="8" hidden="1">#REF!</definedName>
    <definedName name="Z_0185ADC2_3830_11D3_88E4_00104B2D4E50_.wvu.FilterData" localSheetId="20" hidden="1">#REF!</definedName>
    <definedName name="Z_0185ADC2_3830_11D3_88E4_00104B2D4E50_.wvu.FilterData" localSheetId="21" hidden="1">#REF!</definedName>
    <definedName name="Z_0185ADC2_3830_11D3_88E4_00104B2D4E50_.wvu.FilterData" localSheetId="22" hidden="1">#REF!</definedName>
    <definedName name="Z_0185ADC2_3830_11D3_88E4_00104B2D4E50_.wvu.FilterData" localSheetId="3" hidden="1">#REF!</definedName>
    <definedName name="Z_0185ADC2_3830_11D3_88E4_00104B2D4E50_.wvu.FilterData" localSheetId="18" hidden="1">#REF!</definedName>
    <definedName name="Z_0185ADC2_3830_11D3_88E4_00104B2D4E50_.wvu.FilterData" localSheetId="9" hidden="1">#REF!</definedName>
    <definedName name="Z_0185ADC2_3830_11D3_88E4_00104B2D4E50_.wvu.FilterData" localSheetId="6" hidden="1">#REF!</definedName>
    <definedName name="Z_0185ADC2_3830_11D3_88E4_00104B2D4E50_.wvu.FilterData" localSheetId="23" hidden="1">#REF!</definedName>
    <definedName name="Z_0185ADC2_3830_11D3_88E4_00104B2D4E50_.wvu.FilterData" localSheetId="24" hidden="1">#REF!</definedName>
    <definedName name="Z_0185ADC2_3830_11D3_88E4_00104B2D4E50_.wvu.FilterData" hidden="1">#REF!</definedName>
    <definedName name="Z_01EEECA8_52E8_4BA6_B221_CB6D3C468C80_.wvu.Cols" localSheetId="4" hidden="1">#REF!</definedName>
    <definedName name="Z_01EEECA8_52E8_4BA6_B221_CB6D3C468C80_.wvu.Cols" localSheetId="7" hidden="1">#REF!</definedName>
    <definedName name="Z_01EEECA8_52E8_4BA6_B221_CB6D3C468C80_.wvu.Cols" localSheetId="10" hidden="1">#REF!</definedName>
    <definedName name="Z_01EEECA8_52E8_4BA6_B221_CB6D3C468C80_.wvu.Cols" localSheetId="19" hidden="1">#REF!</definedName>
    <definedName name="Z_01EEECA8_52E8_4BA6_B221_CB6D3C468C80_.wvu.Cols" localSheetId="5" hidden="1">#REF!</definedName>
    <definedName name="Z_01EEECA8_52E8_4BA6_B221_CB6D3C468C80_.wvu.Cols" localSheetId="11" hidden="1">#REF!</definedName>
    <definedName name="Z_01EEECA8_52E8_4BA6_B221_CB6D3C468C80_.wvu.Cols" localSheetId="8" hidden="1">#REF!</definedName>
    <definedName name="Z_01EEECA8_52E8_4BA6_B221_CB6D3C468C80_.wvu.Cols" localSheetId="20" hidden="1">#REF!</definedName>
    <definedName name="Z_01EEECA8_52E8_4BA6_B221_CB6D3C468C80_.wvu.Cols" localSheetId="21" hidden="1">#REF!</definedName>
    <definedName name="Z_01EEECA8_52E8_4BA6_B221_CB6D3C468C80_.wvu.Cols" localSheetId="22" hidden="1">#REF!</definedName>
    <definedName name="Z_01EEECA8_52E8_4BA6_B221_CB6D3C468C80_.wvu.Cols" localSheetId="3" hidden="1">#REF!</definedName>
    <definedName name="Z_01EEECA8_52E8_4BA6_B221_CB6D3C468C80_.wvu.Cols" localSheetId="18" hidden="1">#REF!</definedName>
    <definedName name="Z_01EEECA8_52E8_4BA6_B221_CB6D3C468C80_.wvu.Cols" localSheetId="9" hidden="1">#REF!</definedName>
    <definedName name="Z_01EEECA8_52E8_4BA6_B221_CB6D3C468C80_.wvu.Cols" localSheetId="6" hidden="1">#REF!</definedName>
    <definedName name="Z_01EEECA8_52E8_4BA6_B221_CB6D3C468C80_.wvu.Cols" localSheetId="23" hidden="1">#REF!</definedName>
    <definedName name="Z_01EEECA8_52E8_4BA6_B221_CB6D3C468C80_.wvu.Cols" localSheetId="24" hidden="1">#REF!</definedName>
    <definedName name="Z_01EEECA8_52E8_4BA6_B221_CB6D3C468C80_.wvu.Cols" hidden="1">#REF!</definedName>
    <definedName name="Z_01EEECA8_52E8_4BA6_B221_CB6D3C468C80_.wvu.FilterData" localSheetId="4" hidden="1">#REF!</definedName>
    <definedName name="Z_01EEECA8_52E8_4BA6_B221_CB6D3C468C80_.wvu.FilterData" localSheetId="7" hidden="1">#REF!</definedName>
    <definedName name="Z_01EEECA8_52E8_4BA6_B221_CB6D3C468C80_.wvu.FilterData" localSheetId="10" hidden="1">#REF!</definedName>
    <definedName name="Z_01EEECA8_52E8_4BA6_B221_CB6D3C468C80_.wvu.FilterData" localSheetId="19" hidden="1">#REF!</definedName>
    <definedName name="Z_01EEECA8_52E8_4BA6_B221_CB6D3C468C80_.wvu.FilterData" localSheetId="5" hidden="1">#REF!</definedName>
    <definedName name="Z_01EEECA8_52E8_4BA6_B221_CB6D3C468C80_.wvu.FilterData" localSheetId="11" hidden="1">#REF!</definedName>
    <definedName name="Z_01EEECA8_52E8_4BA6_B221_CB6D3C468C80_.wvu.FilterData" localSheetId="8" hidden="1">#REF!</definedName>
    <definedName name="Z_01EEECA8_52E8_4BA6_B221_CB6D3C468C80_.wvu.FilterData" localSheetId="20" hidden="1">#REF!</definedName>
    <definedName name="Z_01EEECA8_52E8_4BA6_B221_CB6D3C468C80_.wvu.FilterData" localSheetId="21" hidden="1">#REF!</definedName>
    <definedName name="Z_01EEECA8_52E8_4BA6_B221_CB6D3C468C80_.wvu.FilterData" localSheetId="22" hidden="1">#REF!</definedName>
    <definedName name="Z_01EEECA8_52E8_4BA6_B221_CB6D3C468C80_.wvu.FilterData" localSheetId="3" hidden="1">#REF!</definedName>
    <definedName name="Z_01EEECA8_52E8_4BA6_B221_CB6D3C468C80_.wvu.FilterData" localSheetId="18" hidden="1">#REF!</definedName>
    <definedName name="Z_01EEECA8_52E8_4BA6_B221_CB6D3C468C80_.wvu.FilterData" localSheetId="9" hidden="1">#REF!</definedName>
    <definedName name="Z_01EEECA8_52E8_4BA6_B221_CB6D3C468C80_.wvu.FilterData" localSheetId="6" hidden="1">#REF!</definedName>
    <definedName name="Z_01EEECA8_52E8_4BA6_B221_CB6D3C468C80_.wvu.FilterData" localSheetId="23" hidden="1">#REF!</definedName>
    <definedName name="Z_01EEECA8_52E8_4BA6_B221_CB6D3C468C80_.wvu.FilterData" localSheetId="24" hidden="1">#REF!</definedName>
    <definedName name="Z_01EEECA8_52E8_4BA6_B221_CB6D3C468C80_.wvu.FilterData" hidden="1">#REF!</definedName>
    <definedName name="Z_020243C4_4FC9_11D3_88E5_00104B2D4E50_.wvu.FilterData" localSheetId="4" hidden="1">#REF!</definedName>
    <definedName name="Z_020243C4_4FC9_11D3_88E5_00104B2D4E50_.wvu.FilterData" localSheetId="7" hidden="1">#REF!</definedName>
    <definedName name="Z_020243C4_4FC9_11D3_88E5_00104B2D4E50_.wvu.FilterData" localSheetId="10" hidden="1">#REF!</definedName>
    <definedName name="Z_020243C4_4FC9_11D3_88E5_00104B2D4E50_.wvu.FilterData" localSheetId="19" hidden="1">#REF!</definedName>
    <definedName name="Z_020243C4_4FC9_11D3_88E5_00104B2D4E50_.wvu.FilterData" localSheetId="5" hidden="1">#REF!</definedName>
    <definedName name="Z_020243C4_4FC9_11D3_88E5_00104B2D4E50_.wvu.FilterData" localSheetId="11" hidden="1">#REF!</definedName>
    <definedName name="Z_020243C4_4FC9_11D3_88E5_00104B2D4E50_.wvu.FilterData" localSheetId="8" hidden="1">#REF!</definedName>
    <definedName name="Z_020243C4_4FC9_11D3_88E5_00104B2D4E50_.wvu.FilterData" localSheetId="20" hidden="1">#REF!</definedName>
    <definedName name="Z_020243C4_4FC9_11D3_88E5_00104B2D4E50_.wvu.FilterData" localSheetId="21" hidden="1">#REF!</definedName>
    <definedName name="Z_020243C4_4FC9_11D3_88E5_00104B2D4E50_.wvu.FilterData" localSheetId="22" hidden="1">#REF!</definedName>
    <definedName name="Z_020243C4_4FC9_11D3_88E5_00104B2D4E50_.wvu.FilterData" localSheetId="3" hidden="1">#REF!</definedName>
    <definedName name="Z_020243C4_4FC9_11D3_88E5_00104B2D4E50_.wvu.FilterData" localSheetId="18" hidden="1">#REF!</definedName>
    <definedName name="Z_020243C4_4FC9_11D3_88E5_00104B2D4E50_.wvu.FilterData" localSheetId="9" hidden="1">#REF!</definedName>
    <definedName name="Z_020243C4_4FC9_11D3_88E5_00104B2D4E50_.wvu.FilterData" localSheetId="6" hidden="1">#REF!</definedName>
    <definedName name="Z_020243C4_4FC9_11D3_88E5_00104B2D4E50_.wvu.FilterData" localSheetId="23" hidden="1">#REF!</definedName>
    <definedName name="Z_020243C4_4FC9_11D3_88E5_00104B2D4E50_.wvu.FilterData" localSheetId="24" hidden="1">#REF!</definedName>
    <definedName name="Z_020243C4_4FC9_11D3_88E5_00104B2D4E50_.wvu.FilterData" hidden="1">#REF!</definedName>
    <definedName name="Z_020243C5_4FC9_11D3_88E5_00104B2D4E50_.wvu.FilterData" localSheetId="4" hidden="1">#REF!</definedName>
    <definedName name="Z_020243C5_4FC9_11D3_88E5_00104B2D4E50_.wvu.FilterData" localSheetId="7" hidden="1">#REF!</definedName>
    <definedName name="Z_020243C5_4FC9_11D3_88E5_00104B2D4E50_.wvu.FilterData" localSheetId="10" hidden="1">#REF!</definedName>
    <definedName name="Z_020243C5_4FC9_11D3_88E5_00104B2D4E50_.wvu.FilterData" localSheetId="19" hidden="1">#REF!</definedName>
    <definedName name="Z_020243C5_4FC9_11D3_88E5_00104B2D4E50_.wvu.FilterData" localSheetId="5" hidden="1">#REF!</definedName>
    <definedName name="Z_020243C5_4FC9_11D3_88E5_00104B2D4E50_.wvu.FilterData" localSheetId="11" hidden="1">#REF!</definedName>
    <definedName name="Z_020243C5_4FC9_11D3_88E5_00104B2D4E50_.wvu.FilterData" localSheetId="8" hidden="1">#REF!</definedName>
    <definedName name="Z_020243C5_4FC9_11D3_88E5_00104B2D4E50_.wvu.FilterData" localSheetId="20" hidden="1">#REF!</definedName>
    <definedName name="Z_020243C5_4FC9_11D3_88E5_00104B2D4E50_.wvu.FilterData" localSheetId="21" hidden="1">#REF!</definedName>
    <definedName name="Z_020243C5_4FC9_11D3_88E5_00104B2D4E50_.wvu.FilterData" localSheetId="22" hidden="1">#REF!</definedName>
    <definedName name="Z_020243C5_4FC9_11D3_88E5_00104B2D4E50_.wvu.FilterData" localSheetId="3" hidden="1">#REF!</definedName>
    <definedName name="Z_020243C5_4FC9_11D3_88E5_00104B2D4E50_.wvu.FilterData" localSheetId="18" hidden="1">#REF!</definedName>
    <definedName name="Z_020243C5_4FC9_11D3_88E5_00104B2D4E50_.wvu.FilterData" localSheetId="9" hidden="1">#REF!</definedName>
    <definedName name="Z_020243C5_4FC9_11D3_88E5_00104B2D4E50_.wvu.FilterData" localSheetId="6" hidden="1">#REF!</definedName>
    <definedName name="Z_020243C5_4FC9_11D3_88E5_00104B2D4E50_.wvu.FilterData" localSheetId="23" hidden="1">#REF!</definedName>
    <definedName name="Z_020243C5_4FC9_11D3_88E5_00104B2D4E50_.wvu.FilterData" localSheetId="24" hidden="1">#REF!</definedName>
    <definedName name="Z_020243C5_4FC9_11D3_88E5_00104B2D4E50_.wvu.FilterData" hidden="1">#REF!</definedName>
    <definedName name="Z_020243D6_4FC9_11D3_88E5_00104B2D4E50_.wvu.FilterData" localSheetId="4" hidden="1">#REF!</definedName>
    <definedName name="Z_020243D6_4FC9_11D3_88E5_00104B2D4E50_.wvu.FilterData" localSheetId="7" hidden="1">#REF!</definedName>
    <definedName name="Z_020243D6_4FC9_11D3_88E5_00104B2D4E50_.wvu.FilterData" localSheetId="10" hidden="1">#REF!</definedName>
    <definedName name="Z_020243D6_4FC9_11D3_88E5_00104B2D4E50_.wvu.FilterData" localSheetId="19" hidden="1">#REF!</definedName>
    <definedName name="Z_020243D6_4FC9_11D3_88E5_00104B2D4E50_.wvu.FilterData" localSheetId="5" hidden="1">#REF!</definedName>
    <definedName name="Z_020243D6_4FC9_11D3_88E5_00104B2D4E50_.wvu.FilterData" localSheetId="11" hidden="1">#REF!</definedName>
    <definedName name="Z_020243D6_4FC9_11D3_88E5_00104B2D4E50_.wvu.FilterData" localSheetId="8" hidden="1">#REF!</definedName>
    <definedName name="Z_020243D6_4FC9_11D3_88E5_00104B2D4E50_.wvu.FilterData" localSheetId="20" hidden="1">#REF!</definedName>
    <definedName name="Z_020243D6_4FC9_11D3_88E5_00104B2D4E50_.wvu.FilterData" localSheetId="21" hidden="1">#REF!</definedName>
    <definedName name="Z_020243D6_4FC9_11D3_88E5_00104B2D4E50_.wvu.FilterData" localSheetId="22" hidden="1">#REF!</definedName>
    <definedName name="Z_020243D6_4FC9_11D3_88E5_00104B2D4E50_.wvu.FilterData" localSheetId="3" hidden="1">#REF!</definedName>
    <definedName name="Z_020243D6_4FC9_11D3_88E5_00104B2D4E50_.wvu.FilterData" localSheetId="18" hidden="1">#REF!</definedName>
    <definedName name="Z_020243D6_4FC9_11D3_88E5_00104B2D4E50_.wvu.FilterData" localSheetId="9" hidden="1">#REF!</definedName>
    <definedName name="Z_020243D6_4FC9_11D3_88E5_00104B2D4E50_.wvu.FilterData" localSheetId="6" hidden="1">#REF!</definedName>
    <definedName name="Z_020243D6_4FC9_11D3_88E5_00104B2D4E50_.wvu.FilterData" localSheetId="23" hidden="1">#REF!</definedName>
    <definedName name="Z_020243D6_4FC9_11D3_88E5_00104B2D4E50_.wvu.FilterData" localSheetId="24" hidden="1">#REF!</definedName>
    <definedName name="Z_020243D6_4FC9_11D3_88E5_00104B2D4E50_.wvu.FilterData" hidden="1">#REF!</definedName>
    <definedName name="Z_020243D9_4FC9_11D3_88E5_00104B2D4E50_.wvu.FilterData" localSheetId="4" hidden="1">#REF!</definedName>
    <definedName name="Z_020243D9_4FC9_11D3_88E5_00104B2D4E50_.wvu.FilterData" localSheetId="7" hidden="1">#REF!</definedName>
    <definedName name="Z_020243D9_4FC9_11D3_88E5_00104B2D4E50_.wvu.FilterData" localSheetId="10" hidden="1">#REF!</definedName>
    <definedName name="Z_020243D9_4FC9_11D3_88E5_00104B2D4E50_.wvu.FilterData" localSheetId="19" hidden="1">#REF!</definedName>
    <definedName name="Z_020243D9_4FC9_11D3_88E5_00104B2D4E50_.wvu.FilterData" localSheetId="5" hidden="1">#REF!</definedName>
    <definedName name="Z_020243D9_4FC9_11D3_88E5_00104B2D4E50_.wvu.FilterData" localSheetId="11" hidden="1">#REF!</definedName>
    <definedName name="Z_020243D9_4FC9_11D3_88E5_00104B2D4E50_.wvu.FilterData" localSheetId="8" hidden="1">#REF!</definedName>
    <definedName name="Z_020243D9_4FC9_11D3_88E5_00104B2D4E50_.wvu.FilterData" localSheetId="20" hidden="1">#REF!</definedName>
    <definedName name="Z_020243D9_4FC9_11D3_88E5_00104B2D4E50_.wvu.FilterData" localSheetId="21" hidden="1">#REF!</definedName>
    <definedName name="Z_020243D9_4FC9_11D3_88E5_00104B2D4E50_.wvu.FilterData" localSheetId="22" hidden="1">#REF!</definedName>
    <definedName name="Z_020243D9_4FC9_11D3_88E5_00104B2D4E50_.wvu.FilterData" localSheetId="3" hidden="1">#REF!</definedName>
    <definedName name="Z_020243D9_4FC9_11D3_88E5_00104B2D4E50_.wvu.FilterData" localSheetId="18" hidden="1">#REF!</definedName>
    <definedName name="Z_020243D9_4FC9_11D3_88E5_00104B2D4E50_.wvu.FilterData" localSheetId="9" hidden="1">#REF!</definedName>
    <definedName name="Z_020243D9_4FC9_11D3_88E5_00104B2D4E50_.wvu.FilterData" localSheetId="6" hidden="1">#REF!</definedName>
    <definedName name="Z_020243D9_4FC9_11D3_88E5_00104B2D4E50_.wvu.FilterData" localSheetId="23" hidden="1">#REF!</definedName>
    <definedName name="Z_020243D9_4FC9_11D3_88E5_00104B2D4E50_.wvu.FilterData" localSheetId="24" hidden="1">#REF!</definedName>
    <definedName name="Z_020243D9_4FC9_11D3_88E5_00104B2D4E50_.wvu.FilterData" hidden="1">#REF!</definedName>
    <definedName name="Z_0B3EF283_BAAE_40DA_B109_606B8002D5D4_.wvu.FilterData" localSheetId="4" hidden="1">#REF!</definedName>
    <definedName name="Z_0B3EF283_BAAE_40DA_B109_606B8002D5D4_.wvu.FilterData" localSheetId="7" hidden="1">#REF!</definedName>
    <definedName name="Z_0B3EF283_BAAE_40DA_B109_606B8002D5D4_.wvu.FilterData" localSheetId="10" hidden="1">#REF!</definedName>
    <definedName name="Z_0B3EF283_BAAE_40DA_B109_606B8002D5D4_.wvu.FilterData" localSheetId="19" hidden="1">#REF!</definedName>
    <definedName name="Z_0B3EF283_BAAE_40DA_B109_606B8002D5D4_.wvu.FilterData" localSheetId="5" hidden="1">#REF!</definedName>
    <definedName name="Z_0B3EF283_BAAE_40DA_B109_606B8002D5D4_.wvu.FilterData" localSheetId="11" hidden="1">#REF!</definedName>
    <definedName name="Z_0B3EF283_BAAE_40DA_B109_606B8002D5D4_.wvu.FilterData" localSheetId="8" hidden="1">#REF!</definedName>
    <definedName name="Z_0B3EF283_BAAE_40DA_B109_606B8002D5D4_.wvu.FilterData" localSheetId="20" hidden="1">#REF!</definedName>
    <definedName name="Z_0B3EF283_BAAE_40DA_B109_606B8002D5D4_.wvu.FilterData" localSheetId="21" hidden="1">#REF!</definedName>
    <definedName name="Z_0B3EF283_BAAE_40DA_B109_606B8002D5D4_.wvu.FilterData" localSheetId="22" hidden="1">#REF!</definedName>
    <definedName name="Z_0B3EF283_BAAE_40DA_B109_606B8002D5D4_.wvu.FilterData" localSheetId="3" hidden="1">#REF!</definedName>
    <definedName name="Z_0B3EF283_BAAE_40DA_B109_606B8002D5D4_.wvu.FilterData" localSheetId="18" hidden="1">#REF!</definedName>
    <definedName name="Z_0B3EF283_BAAE_40DA_B109_606B8002D5D4_.wvu.FilterData" localSheetId="9" hidden="1">#REF!</definedName>
    <definedName name="Z_0B3EF283_BAAE_40DA_B109_606B8002D5D4_.wvu.FilterData" localSheetId="6" hidden="1">#REF!</definedName>
    <definedName name="Z_0B3EF283_BAAE_40DA_B109_606B8002D5D4_.wvu.FilterData" localSheetId="23" hidden="1">#REF!</definedName>
    <definedName name="Z_0B3EF283_BAAE_40DA_B109_606B8002D5D4_.wvu.FilterData" localSheetId="24" hidden="1">#REF!</definedName>
    <definedName name="Z_0B3EF283_BAAE_40DA_B109_606B8002D5D4_.wvu.FilterData" hidden="1">#REF!</definedName>
    <definedName name="Z_0C509CAE_4B28_497F_9463_E056D87AE422_.wvu.Rows" localSheetId="4" hidden="1">[33]Micro!#REF!</definedName>
    <definedName name="Z_0C509CAE_4B28_497F_9463_E056D87AE422_.wvu.Rows" localSheetId="7" hidden="1">[33]Micro!#REF!</definedName>
    <definedName name="Z_0C509CAE_4B28_497F_9463_E056D87AE422_.wvu.Rows" localSheetId="10" hidden="1">[33]Micro!#REF!</definedName>
    <definedName name="Z_0C509CAE_4B28_497F_9463_E056D87AE422_.wvu.Rows" localSheetId="19" hidden="1">[33]Micro!#REF!</definedName>
    <definedName name="Z_0C509CAE_4B28_497F_9463_E056D87AE422_.wvu.Rows" localSheetId="5" hidden="1">[33]Micro!#REF!</definedName>
    <definedName name="Z_0C509CAE_4B28_497F_9463_E056D87AE422_.wvu.Rows" localSheetId="11" hidden="1">[33]Micro!#REF!</definedName>
    <definedName name="Z_0C509CAE_4B28_497F_9463_E056D87AE422_.wvu.Rows" localSheetId="8" hidden="1">[33]Micro!#REF!</definedName>
    <definedName name="Z_0C509CAE_4B28_497F_9463_E056D87AE422_.wvu.Rows" localSheetId="20" hidden="1">[33]Micro!#REF!</definedName>
    <definedName name="Z_0C509CAE_4B28_497F_9463_E056D87AE422_.wvu.Rows" localSheetId="21" hidden="1">[33]Micro!#REF!</definedName>
    <definedName name="Z_0C509CAE_4B28_497F_9463_E056D87AE422_.wvu.Rows" localSheetId="22" hidden="1">[33]Micro!#REF!</definedName>
    <definedName name="Z_0C509CAE_4B28_497F_9463_E056D87AE422_.wvu.Rows" localSheetId="3" hidden="1">[33]Micro!#REF!</definedName>
    <definedName name="Z_0C509CAE_4B28_497F_9463_E056D87AE422_.wvu.Rows" localSheetId="18" hidden="1">[33]Micro!#REF!</definedName>
    <definedName name="Z_0C509CAE_4B28_497F_9463_E056D87AE422_.wvu.Rows" localSheetId="9" hidden="1">[33]Micro!#REF!</definedName>
    <definedName name="Z_0C509CAE_4B28_497F_9463_E056D87AE422_.wvu.Rows" localSheetId="6" hidden="1">[33]Micro!#REF!</definedName>
    <definedName name="Z_0C509CAE_4B28_497F_9463_E056D87AE422_.wvu.Rows" localSheetId="23" hidden="1">[33]Micro!#REF!</definedName>
    <definedName name="Z_0C509CAE_4B28_497F_9463_E056D87AE422_.wvu.Rows" localSheetId="24" hidden="1">[33]Micro!#REF!</definedName>
    <definedName name="Z_0C509CAE_4B28_497F_9463_E056D87AE422_.wvu.Rows" hidden="1">[33]Micro!#REF!</definedName>
    <definedName name="Z_1337E53C_970D_4073_B72A_371A64539D54_.wvu.Cols" localSheetId="4" hidden="1">#REF!</definedName>
    <definedName name="Z_1337E53C_970D_4073_B72A_371A64539D54_.wvu.Cols" localSheetId="7" hidden="1">#REF!</definedName>
    <definedName name="Z_1337E53C_970D_4073_B72A_371A64539D54_.wvu.Cols" localSheetId="10" hidden="1">#REF!</definedName>
    <definedName name="Z_1337E53C_970D_4073_B72A_371A64539D54_.wvu.Cols" localSheetId="13" hidden="1">#REF!</definedName>
    <definedName name="Z_1337E53C_970D_4073_B72A_371A64539D54_.wvu.Cols" localSheetId="19" hidden="1">#REF!</definedName>
    <definedName name="Z_1337E53C_970D_4073_B72A_371A64539D54_.wvu.Cols" localSheetId="5" hidden="1">#REF!</definedName>
    <definedName name="Z_1337E53C_970D_4073_B72A_371A64539D54_.wvu.Cols" localSheetId="11" hidden="1">#REF!</definedName>
    <definedName name="Z_1337E53C_970D_4073_B72A_371A64539D54_.wvu.Cols" localSheetId="8" hidden="1">#REF!</definedName>
    <definedName name="Z_1337E53C_970D_4073_B72A_371A64539D54_.wvu.Cols" localSheetId="14" hidden="1">#REF!</definedName>
    <definedName name="Z_1337E53C_970D_4073_B72A_371A64539D54_.wvu.Cols" localSheetId="20" hidden="1">#REF!</definedName>
    <definedName name="Z_1337E53C_970D_4073_B72A_371A64539D54_.wvu.Cols" localSheetId="21" hidden="1">#REF!</definedName>
    <definedName name="Z_1337E53C_970D_4073_B72A_371A64539D54_.wvu.Cols" localSheetId="22" hidden="1">#REF!</definedName>
    <definedName name="Z_1337E53C_970D_4073_B72A_371A64539D54_.wvu.Cols" localSheetId="3" hidden="1">#REF!</definedName>
    <definedName name="Z_1337E53C_970D_4073_B72A_371A64539D54_.wvu.Cols" localSheetId="12" hidden="1">#REF!</definedName>
    <definedName name="Z_1337E53C_970D_4073_B72A_371A64539D54_.wvu.Cols" localSheetId="18" hidden="1">#REF!</definedName>
    <definedName name="Z_1337E53C_970D_4073_B72A_371A64539D54_.wvu.Cols" localSheetId="9" hidden="1">#REF!</definedName>
    <definedName name="Z_1337E53C_970D_4073_B72A_371A64539D54_.wvu.Cols" localSheetId="6" hidden="1">#REF!</definedName>
    <definedName name="Z_1337E53C_970D_4073_B72A_371A64539D54_.wvu.Cols" localSheetId="23" hidden="1">#REF!</definedName>
    <definedName name="Z_1337E53C_970D_4073_B72A_371A64539D54_.wvu.Cols" localSheetId="24" hidden="1">#REF!</definedName>
    <definedName name="Z_1337E53C_970D_4073_B72A_371A64539D54_.wvu.Cols" hidden="1">#REF!</definedName>
    <definedName name="Z_1337E53C_970D_4073_B72A_371A64539D54_.wvu.PrintArea" localSheetId="4" hidden="1">#REF!</definedName>
    <definedName name="Z_1337E53C_970D_4073_B72A_371A64539D54_.wvu.PrintArea" localSheetId="7" hidden="1">#REF!</definedName>
    <definedName name="Z_1337E53C_970D_4073_B72A_371A64539D54_.wvu.PrintArea" localSheetId="10" hidden="1">#REF!</definedName>
    <definedName name="Z_1337E53C_970D_4073_B72A_371A64539D54_.wvu.PrintArea" localSheetId="19" hidden="1">#REF!</definedName>
    <definedName name="Z_1337E53C_970D_4073_B72A_371A64539D54_.wvu.PrintArea" localSheetId="5" hidden="1">#REF!</definedName>
    <definedName name="Z_1337E53C_970D_4073_B72A_371A64539D54_.wvu.PrintArea" localSheetId="11" hidden="1">#REF!</definedName>
    <definedName name="Z_1337E53C_970D_4073_B72A_371A64539D54_.wvu.PrintArea" localSheetId="8" hidden="1">#REF!</definedName>
    <definedName name="Z_1337E53C_970D_4073_B72A_371A64539D54_.wvu.PrintArea" localSheetId="20" hidden="1">#REF!</definedName>
    <definedName name="Z_1337E53C_970D_4073_B72A_371A64539D54_.wvu.PrintArea" localSheetId="21" hidden="1">#REF!</definedName>
    <definedName name="Z_1337E53C_970D_4073_B72A_371A64539D54_.wvu.PrintArea" localSheetId="22" hidden="1">#REF!</definedName>
    <definedName name="Z_1337E53C_970D_4073_B72A_371A64539D54_.wvu.PrintArea" localSheetId="3" hidden="1">#REF!</definedName>
    <definedName name="Z_1337E53C_970D_4073_B72A_371A64539D54_.wvu.PrintArea" localSheetId="18" hidden="1">#REF!</definedName>
    <definedName name="Z_1337E53C_970D_4073_B72A_371A64539D54_.wvu.PrintArea" localSheetId="9" hidden="1">#REF!</definedName>
    <definedName name="Z_1337E53C_970D_4073_B72A_371A64539D54_.wvu.PrintArea" localSheetId="6" hidden="1">#REF!</definedName>
    <definedName name="Z_1337E53C_970D_4073_B72A_371A64539D54_.wvu.PrintArea" localSheetId="23" hidden="1">#REF!</definedName>
    <definedName name="Z_1337E53C_970D_4073_B72A_371A64539D54_.wvu.PrintArea" localSheetId="24" hidden="1">#REF!</definedName>
    <definedName name="Z_1337E53C_970D_4073_B72A_371A64539D54_.wvu.PrintArea" hidden="1">#REF!</definedName>
    <definedName name="Z_1337E53C_970D_4073_B72A_371A64539D54_.wvu.Rows" localSheetId="4" hidden="1">#REF!</definedName>
    <definedName name="Z_1337E53C_970D_4073_B72A_371A64539D54_.wvu.Rows" localSheetId="7" hidden="1">#REF!</definedName>
    <definedName name="Z_1337E53C_970D_4073_B72A_371A64539D54_.wvu.Rows" localSheetId="10" hidden="1">#REF!</definedName>
    <definedName name="Z_1337E53C_970D_4073_B72A_371A64539D54_.wvu.Rows" localSheetId="19" hidden="1">#REF!</definedName>
    <definedName name="Z_1337E53C_970D_4073_B72A_371A64539D54_.wvu.Rows" localSheetId="5" hidden="1">#REF!</definedName>
    <definedName name="Z_1337E53C_970D_4073_B72A_371A64539D54_.wvu.Rows" localSheetId="11" hidden="1">#REF!</definedName>
    <definedName name="Z_1337E53C_970D_4073_B72A_371A64539D54_.wvu.Rows" localSheetId="8" hidden="1">#REF!</definedName>
    <definedName name="Z_1337E53C_970D_4073_B72A_371A64539D54_.wvu.Rows" localSheetId="20" hidden="1">#REF!</definedName>
    <definedName name="Z_1337E53C_970D_4073_B72A_371A64539D54_.wvu.Rows" localSheetId="21" hidden="1">#REF!</definedName>
    <definedName name="Z_1337E53C_970D_4073_B72A_371A64539D54_.wvu.Rows" localSheetId="22" hidden="1">#REF!</definedName>
    <definedName name="Z_1337E53C_970D_4073_B72A_371A64539D54_.wvu.Rows" localSheetId="3" hidden="1">#REF!</definedName>
    <definedName name="Z_1337E53C_970D_4073_B72A_371A64539D54_.wvu.Rows" localSheetId="18" hidden="1">#REF!</definedName>
    <definedName name="Z_1337E53C_970D_4073_B72A_371A64539D54_.wvu.Rows" localSheetId="9" hidden="1">#REF!</definedName>
    <definedName name="Z_1337E53C_970D_4073_B72A_371A64539D54_.wvu.Rows" localSheetId="6" hidden="1">#REF!</definedName>
    <definedName name="Z_1337E53C_970D_4073_B72A_371A64539D54_.wvu.Rows" localSheetId="23" hidden="1">#REF!</definedName>
    <definedName name="Z_1337E53C_970D_4073_B72A_371A64539D54_.wvu.Rows" localSheetId="24" hidden="1">#REF!</definedName>
    <definedName name="Z_1337E53C_970D_4073_B72A_371A64539D54_.wvu.Rows" hidden="1">#REF!</definedName>
    <definedName name="Z_18E867C2_363F_11D3_B384_00104B203064_.wvu.Cols" localSheetId="4" hidden="1">#REF!</definedName>
    <definedName name="Z_18E867C2_363F_11D3_B384_00104B203064_.wvu.Cols" localSheetId="7" hidden="1">#REF!</definedName>
    <definedName name="Z_18E867C2_363F_11D3_B384_00104B203064_.wvu.Cols" localSheetId="10" hidden="1">#REF!</definedName>
    <definedName name="Z_18E867C2_363F_11D3_B384_00104B203064_.wvu.Cols" localSheetId="19" hidden="1">#REF!</definedName>
    <definedName name="Z_18E867C2_363F_11D3_B384_00104B203064_.wvu.Cols" localSheetId="5" hidden="1">#REF!</definedName>
    <definedName name="Z_18E867C2_363F_11D3_B384_00104B203064_.wvu.Cols" localSheetId="11" hidden="1">#REF!</definedName>
    <definedName name="Z_18E867C2_363F_11D3_B384_00104B203064_.wvu.Cols" localSheetId="8" hidden="1">#REF!</definedName>
    <definedName name="Z_18E867C2_363F_11D3_B384_00104B203064_.wvu.Cols" localSheetId="20" hidden="1">#REF!</definedName>
    <definedName name="Z_18E867C2_363F_11D3_B384_00104B203064_.wvu.Cols" localSheetId="21" hidden="1">#REF!</definedName>
    <definedName name="Z_18E867C2_363F_11D3_B384_00104B203064_.wvu.Cols" localSheetId="22" hidden="1">#REF!</definedName>
    <definedName name="Z_18E867C2_363F_11D3_B384_00104B203064_.wvu.Cols" localSheetId="3" hidden="1">#REF!</definedName>
    <definedName name="Z_18E867C2_363F_11D3_B384_00104B203064_.wvu.Cols" localSheetId="18" hidden="1">#REF!</definedName>
    <definedName name="Z_18E867C2_363F_11D3_B384_00104B203064_.wvu.Cols" localSheetId="9" hidden="1">#REF!</definedName>
    <definedName name="Z_18E867C2_363F_11D3_B384_00104B203064_.wvu.Cols" localSheetId="6" hidden="1">#REF!</definedName>
    <definedName name="Z_18E867C2_363F_11D3_B384_00104B203064_.wvu.Cols" localSheetId="23" hidden="1">#REF!</definedName>
    <definedName name="Z_18E867C2_363F_11D3_B384_00104B203064_.wvu.Cols" localSheetId="24" hidden="1">#REF!</definedName>
    <definedName name="Z_18E867C2_363F_11D3_B384_00104B203064_.wvu.Cols" hidden="1">#REF!</definedName>
    <definedName name="Z_18E867C2_363F_11D3_B384_00104B203064_.wvu.FilterData" localSheetId="4" hidden="1">#REF!</definedName>
    <definedName name="Z_18E867C2_363F_11D3_B384_00104B203064_.wvu.FilterData" localSheetId="7" hidden="1">#REF!</definedName>
    <definedName name="Z_18E867C2_363F_11D3_B384_00104B203064_.wvu.FilterData" localSheetId="10" hidden="1">#REF!</definedName>
    <definedName name="Z_18E867C2_363F_11D3_B384_00104B203064_.wvu.FilterData" localSheetId="19" hidden="1">#REF!</definedName>
    <definedName name="Z_18E867C2_363F_11D3_B384_00104B203064_.wvu.FilterData" localSheetId="5" hidden="1">#REF!</definedName>
    <definedName name="Z_18E867C2_363F_11D3_B384_00104B203064_.wvu.FilterData" localSheetId="11" hidden="1">#REF!</definedName>
    <definedName name="Z_18E867C2_363F_11D3_B384_00104B203064_.wvu.FilterData" localSheetId="8" hidden="1">#REF!</definedName>
    <definedName name="Z_18E867C2_363F_11D3_B384_00104B203064_.wvu.FilterData" localSheetId="20" hidden="1">#REF!</definedName>
    <definedName name="Z_18E867C2_363F_11D3_B384_00104B203064_.wvu.FilterData" localSheetId="21" hidden="1">#REF!</definedName>
    <definedName name="Z_18E867C2_363F_11D3_B384_00104B203064_.wvu.FilterData" localSheetId="22" hidden="1">#REF!</definedName>
    <definedName name="Z_18E867C2_363F_11D3_B384_00104B203064_.wvu.FilterData" localSheetId="3" hidden="1">#REF!</definedName>
    <definedName name="Z_18E867C2_363F_11D3_B384_00104B203064_.wvu.FilterData" localSheetId="18" hidden="1">#REF!</definedName>
    <definedName name="Z_18E867C2_363F_11D3_B384_00104B203064_.wvu.FilterData" localSheetId="9" hidden="1">#REF!</definedName>
    <definedName name="Z_18E867C2_363F_11D3_B384_00104B203064_.wvu.FilterData" localSheetId="6" hidden="1">#REF!</definedName>
    <definedName name="Z_18E867C2_363F_11D3_B384_00104B203064_.wvu.FilterData" localSheetId="23" hidden="1">#REF!</definedName>
    <definedName name="Z_18E867C2_363F_11D3_B384_00104B203064_.wvu.FilterData" localSheetId="24" hidden="1">#REF!</definedName>
    <definedName name="Z_18E867C2_363F_11D3_B384_00104B203064_.wvu.FilterData" hidden="1">#REF!</definedName>
    <definedName name="Z_18E867C6_363F_11D3_B384_00104B203064_.wvu.FilterData" localSheetId="4" hidden="1">#REF!</definedName>
    <definedName name="Z_18E867C6_363F_11D3_B384_00104B203064_.wvu.FilterData" localSheetId="7" hidden="1">#REF!</definedName>
    <definedName name="Z_18E867C6_363F_11D3_B384_00104B203064_.wvu.FilterData" localSheetId="10" hidden="1">#REF!</definedName>
    <definedName name="Z_18E867C6_363F_11D3_B384_00104B203064_.wvu.FilterData" localSheetId="19" hidden="1">#REF!</definedName>
    <definedName name="Z_18E867C6_363F_11D3_B384_00104B203064_.wvu.FilterData" localSheetId="5" hidden="1">#REF!</definedName>
    <definedName name="Z_18E867C6_363F_11D3_B384_00104B203064_.wvu.FilterData" localSheetId="11" hidden="1">#REF!</definedName>
    <definedName name="Z_18E867C6_363F_11D3_B384_00104B203064_.wvu.FilterData" localSheetId="8" hidden="1">#REF!</definedName>
    <definedName name="Z_18E867C6_363F_11D3_B384_00104B203064_.wvu.FilterData" localSheetId="20" hidden="1">#REF!</definedName>
    <definedName name="Z_18E867C6_363F_11D3_B384_00104B203064_.wvu.FilterData" localSheetId="21" hidden="1">#REF!</definedName>
    <definedName name="Z_18E867C6_363F_11D3_B384_00104B203064_.wvu.FilterData" localSheetId="22" hidden="1">#REF!</definedName>
    <definedName name="Z_18E867C6_363F_11D3_B384_00104B203064_.wvu.FilterData" localSheetId="3" hidden="1">#REF!</definedName>
    <definedName name="Z_18E867C6_363F_11D3_B384_00104B203064_.wvu.FilterData" localSheetId="18" hidden="1">#REF!</definedName>
    <definedName name="Z_18E867C6_363F_11D3_B384_00104B203064_.wvu.FilterData" localSheetId="9" hidden="1">#REF!</definedName>
    <definedName name="Z_18E867C6_363F_11D3_B384_00104B203064_.wvu.FilterData" localSheetId="6" hidden="1">#REF!</definedName>
    <definedName name="Z_18E867C6_363F_11D3_B384_00104B203064_.wvu.FilterData" localSheetId="23" hidden="1">#REF!</definedName>
    <definedName name="Z_18E867C6_363F_11D3_B384_00104B203064_.wvu.FilterData" localSheetId="24" hidden="1">#REF!</definedName>
    <definedName name="Z_18E867C6_363F_11D3_B384_00104B203064_.wvu.FilterData" hidden="1">#REF!</definedName>
    <definedName name="Z_2529F30F_675A_11D3_88E6_00104B2D4E50_.wvu.FilterData" localSheetId="4" hidden="1">#REF!</definedName>
    <definedName name="Z_2529F30F_675A_11D3_88E6_00104B2D4E50_.wvu.FilterData" localSheetId="7" hidden="1">#REF!</definedName>
    <definedName name="Z_2529F30F_675A_11D3_88E6_00104B2D4E50_.wvu.FilterData" localSheetId="10" hidden="1">#REF!</definedName>
    <definedName name="Z_2529F30F_675A_11D3_88E6_00104B2D4E50_.wvu.FilterData" localSheetId="19" hidden="1">#REF!</definedName>
    <definedName name="Z_2529F30F_675A_11D3_88E6_00104B2D4E50_.wvu.FilterData" localSheetId="5" hidden="1">#REF!</definedName>
    <definedName name="Z_2529F30F_675A_11D3_88E6_00104B2D4E50_.wvu.FilterData" localSheetId="11" hidden="1">#REF!</definedName>
    <definedName name="Z_2529F30F_675A_11D3_88E6_00104B2D4E50_.wvu.FilterData" localSheetId="8" hidden="1">#REF!</definedName>
    <definedName name="Z_2529F30F_675A_11D3_88E6_00104B2D4E50_.wvu.FilterData" localSheetId="20" hidden="1">#REF!</definedName>
    <definedName name="Z_2529F30F_675A_11D3_88E6_00104B2D4E50_.wvu.FilterData" localSheetId="21" hidden="1">#REF!</definedName>
    <definedName name="Z_2529F30F_675A_11D3_88E6_00104B2D4E50_.wvu.FilterData" localSheetId="22" hidden="1">#REF!</definedName>
    <definedName name="Z_2529F30F_675A_11D3_88E6_00104B2D4E50_.wvu.FilterData" localSheetId="3" hidden="1">#REF!</definedName>
    <definedName name="Z_2529F30F_675A_11D3_88E6_00104B2D4E50_.wvu.FilterData" localSheetId="18" hidden="1">#REF!</definedName>
    <definedName name="Z_2529F30F_675A_11D3_88E6_00104B2D4E50_.wvu.FilterData" localSheetId="9" hidden="1">#REF!</definedName>
    <definedName name="Z_2529F30F_675A_11D3_88E6_00104B2D4E50_.wvu.FilterData" localSheetId="6" hidden="1">#REF!</definedName>
    <definedName name="Z_2529F30F_675A_11D3_88E6_00104B2D4E50_.wvu.FilterData" localSheetId="23" hidden="1">#REF!</definedName>
    <definedName name="Z_2529F30F_675A_11D3_88E6_00104B2D4E50_.wvu.FilterData" localSheetId="24" hidden="1">#REF!</definedName>
    <definedName name="Z_2529F30F_675A_11D3_88E6_00104B2D4E50_.wvu.FilterData" hidden="1">#REF!</definedName>
    <definedName name="Z_32DE5C65_0ED6_11D3_A535_008048FCDF23_.wvu.Cols" localSheetId="4" hidden="1">'[34]Wag&amp;Sal'!#REF!,'[34]Wag&amp;Sal'!#REF!,'[34]Wag&amp;Sal'!$E$1:$P$65536,'[34]Wag&amp;Sal'!$Q$1:$T$65536,'[34]Wag&amp;Sal'!$V$1:$Y$65536,'[34]Wag&amp;Sal'!$AB$1:$AB$65536</definedName>
    <definedName name="Z_32DE5C65_0ED6_11D3_A535_008048FCDF23_.wvu.Cols" localSheetId="7" hidden="1">'[34]Wag&amp;Sal'!#REF!,'[34]Wag&amp;Sal'!#REF!,'[34]Wag&amp;Sal'!$E$1:$P$65536,'[34]Wag&amp;Sal'!$Q$1:$T$65536,'[34]Wag&amp;Sal'!$V$1:$Y$65536,'[34]Wag&amp;Sal'!$AB$1:$AB$65536</definedName>
    <definedName name="Z_32DE5C65_0ED6_11D3_A535_008048FCDF23_.wvu.Cols" localSheetId="10" hidden="1">'[34]Wag&amp;Sal'!#REF!,'[34]Wag&amp;Sal'!#REF!,'[34]Wag&amp;Sal'!$E$1:$P$65536,'[34]Wag&amp;Sal'!$Q$1:$T$65536,'[34]Wag&amp;Sal'!$V$1:$Y$65536,'[34]Wag&amp;Sal'!$AB$1:$AB$65536</definedName>
    <definedName name="Z_32DE5C65_0ED6_11D3_A535_008048FCDF23_.wvu.Cols" localSheetId="13" hidden="1">'[34]Wag&amp;Sal'!#REF!,'[34]Wag&amp;Sal'!#REF!,'[34]Wag&amp;Sal'!$E$1:$P$65536,'[34]Wag&amp;Sal'!$Q$1:$T$65536,'[34]Wag&amp;Sal'!$V$1:$Y$65536,'[34]Wag&amp;Sal'!$AB$1:$AB$65536</definedName>
    <definedName name="Z_32DE5C65_0ED6_11D3_A535_008048FCDF23_.wvu.Cols" localSheetId="19" hidden="1">'[34]Wag&amp;Sal'!#REF!,'[34]Wag&amp;Sal'!#REF!,'[34]Wag&amp;Sal'!$E$1:$P$65536,'[34]Wag&amp;Sal'!$Q$1:$T$65536,'[34]Wag&amp;Sal'!$V$1:$Y$65536,'[34]Wag&amp;Sal'!$AB$1:$AB$65536</definedName>
    <definedName name="Z_32DE5C65_0ED6_11D3_A535_008048FCDF23_.wvu.Cols" localSheetId="5" hidden="1">'[34]Wag&amp;Sal'!#REF!,'[34]Wag&amp;Sal'!#REF!,'[34]Wag&amp;Sal'!$E$1:$P$65536,'[34]Wag&amp;Sal'!$Q$1:$T$65536,'[34]Wag&amp;Sal'!$V$1:$Y$65536,'[34]Wag&amp;Sal'!$AB$1:$AB$65536</definedName>
    <definedName name="Z_32DE5C65_0ED6_11D3_A535_008048FCDF23_.wvu.Cols" localSheetId="11" hidden="1">'[34]Wag&amp;Sal'!#REF!,'[34]Wag&amp;Sal'!#REF!,'[34]Wag&amp;Sal'!$E$1:$P$65536,'[34]Wag&amp;Sal'!$Q$1:$T$65536,'[34]Wag&amp;Sal'!$V$1:$Y$65536,'[34]Wag&amp;Sal'!$AB$1:$AB$65536</definedName>
    <definedName name="Z_32DE5C65_0ED6_11D3_A535_008048FCDF23_.wvu.Cols" localSheetId="8" hidden="1">'[34]Wag&amp;Sal'!#REF!,'[34]Wag&amp;Sal'!#REF!,'[34]Wag&amp;Sal'!$E$1:$P$65536,'[34]Wag&amp;Sal'!$Q$1:$T$65536,'[34]Wag&amp;Sal'!$V$1:$Y$65536,'[34]Wag&amp;Sal'!$AB$1:$AB$65536</definedName>
    <definedName name="Z_32DE5C65_0ED6_11D3_A535_008048FCDF23_.wvu.Cols" localSheetId="14" hidden="1">'[34]Wag&amp;Sal'!#REF!,'[34]Wag&amp;Sal'!#REF!,'[34]Wag&amp;Sal'!$E$1:$P$65536,'[34]Wag&amp;Sal'!$Q$1:$T$65536,'[34]Wag&amp;Sal'!$V$1:$Y$65536,'[34]Wag&amp;Sal'!$AB$1:$AB$65536</definedName>
    <definedName name="Z_32DE5C65_0ED6_11D3_A535_008048FCDF23_.wvu.Cols" localSheetId="20" hidden="1">'[34]Wag&amp;Sal'!#REF!,'[34]Wag&amp;Sal'!#REF!,'[34]Wag&amp;Sal'!$E$1:$P$65536,'[34]Wag&amp;Sal'!$Q$1:$T$65536,'[34]Wag&amp;Sal'!$V$1:$Y$65536,'[34]Wag&amp;Sal'!$AB$1:$AB$65536</definedName>
    <definedName name="Z_32DE5C65_0ED6_11D3_A535_008048FCDF23_.wvu.Cols" localSheetId="21" hidden="1">'[34]Wag&amp;Sal'!#REF!,'[34]Wag&amp;Sal'!#REF!,'[34]Wag&amp;Sal'!$E$1:$P$65536,'[34]Wag&amp;Sal'!$Q$1:$T$65536,'[34]Wag&amp;Sal'!$V$1:$Y$65536,'[34]Wag&amp;Sal'!$AB$1:$AB$65536</definedName>
    <definedName name="Z_32DE5C65_0ED6_11D3_A535_008048FCDF23_.wvu.Cols" localSheetId="22" hidden="1">'[34]Wag&amp;Sal'!#REF!,'[34]Wag&amp;Sal'!#REF!,'[34]Wag&amp;Sal'!$E$1:$P$65536,'[34]Wag&amp;Sal'!$Q$1:$T$65536,'[34]Wag&amp;Sal'!$V$1:$Y$65536,'[34]Wag&amp;Sal'!$AB$1:$AB$65536</definedName>
    <definedName name="Z_32DE5C65_0ED6_11D3_A535_008048FCDF23_.wvu.Cols" localSheetId="3" hidden="1">'[34]Wag&amp;Sal'!#REF!,'[34]Wag&amp;Sal'!#REF!,'[34]Wag&amp;Sal'!$E$1:$P$65536,'[34]Wag&amp;Sal'!$Q$1:$T$65536,'[34]Wag&amp;Sal'!$V$1:$Y$65536,'[34]Wag&amp;Sal'!$AB$1:$AB$65536</definedName>
    <definedName name="Z_32DE5C65_0ED6_11D3_A535_008048FCDF23_.wvu.Cols" localSheetId="12" hidden="1">'[34]Wag&amp;Sal'!#REF!,'[34]Wag&amp;Sal'!#REF!,'[34]Wag&amp;Sal'!$E$1:$P$65536,'[34]Wag&amp;Sal'!$Q$1:$T$65536,'[34]Wag&amp;Sal'!$V$1:$Y$65536,'[34]Wag&amp;Sal'!$AB$1:$AB$65536</definedName>
    <definedName name="Z_32DE5C65_0ED6_11D3_A535_008048FCDF23_.wvu.Cols" localSheetId="18" hidden="1">'[34]Wag&amp;Sal'!#REF!,'[34]Wag&amp;Sal'!#REF!,'[34]Wag&amp;Sal'!$E$1:$P$65536,'[34]Wag&amp;Sal'!$Q$1:$T$65536,'[34]Wag&amp;Sal'!$V$1:$Y$65536,'[34]Wag&amp;Sal'!$AB$1:$AB$65536</definedName>
    <definedName name="Z_32DE5C65_0ED6_11D3_A535_008048FCDF23_.wvu.Cols" localSheetId="9" hidden="1">'[34]Wag&amp;Sal'!#REF!,'[34]Wag&amp;Sal'!#REF!,'[34]Wag&amp;Sal'!$E$1:$P$65536,'[34]Wag&amp;Sal'!$Q$1:$T$65536,'[34]Wag&amp;Sal'!$V$1:$Y$65536,'[34]Wag&amp;Sal'!$AB$1:$AB$65536</definedName>
    <definedName name="Z_32DE5C65_0ED6_11D3_A535_008048FCDF23_.wvu.Cols" localSheetId="6" hidden="1">'[34]Wag&amp;Sal'!#REF!,'[34]Wag&amp;Sal'!#REF!,'[34]Wag&amp;Sal'!$E$1:$P$65536,'[34]Wag&amp;Sal'!$Q$1:$T$65536,'[34]Wag&amp;Sal'!$V$1:$Y$65536,'[34]Wag&amp;Sal'!$AB$1:$AB$65536</definedName>
    <definedName name="Z_32DE5C65_0ED6_11D3_A535_008048FCDF23_.wvu.Cols" localSheetId="23" hidden="1">'[34]Wag&amp;Sal'!#REF!,'[34]Wag&amp;Sal'!#REF!,'[34]Wag&amp;Sal'!$E$1:$P$65536,'[34]Wag&amp;Sal'!$Q$1:$T$65536,'[34]Wag&amp;Sal'!$V$1:$Y$65536,'[34]Wag&amp;Sal'!$AB$1:$AB$65536</definedName>
    <definedName name="Z_32DE5C65_0ED6_11D3_A535_008048FCDF23_.wvu.Cols" localSheetId="24" hidden="1">'[34]Wag&amp;Sal'!#REF!,'[34]Wag&amp;Sal'!#REF!,'[34]Wag&amp;Sal'!$E$1:$P$65536,'[34]Wag&amp;Sal'!$Q$1:$T$65536,'[34]Wag&amp;Sal'!$V$1:$Y$65536,'[34]Wag&amp;Sal'!$AB$1:$AB$65536</definedName>
    <definedName name="Z_32DE5C65_0ED6_11D3_A535_008048FCDF23_.wvu.Cols" hidden="1">'[34]Wag&amp;Sal'!#REF!,'[34]Wag&amp;Sal'!#REF!,'[34]Wag&amp;Sal'!$E$1:$P$65536,'[34]Wag&amp;Sal'!$Q$1:$T$65536,'[34]Wag&amp;Sal'!$V$1:$Y$65536,'[34]Wag&amp;Sal'!$AB$1:$AB$65536</definedName>
    <definedName name="Z_37C90060_2018_11D3_9FEA_008048EE1BB3_.wvu.Cols" localSheetId="4" hidden="1">#REF!</definedName>
    <definedName name="Z_37C90060_2018_11D3_9FEA_008048EE1BB3_.wvu.Cols" localSheetId="7" hidden="1">#REF!</definedName>
    <definedName name="Z_37C90060_2018_11D3_9FEA_008048EE1BB3_.wvu.Cols" localSheetId="10" hidden="1">#REF!</definedName>
    <definedName name="Z_37C90060_2018_11D3_9FEA_008048EE1BB3_.wvu.Cols" localSheetId="13" hidden="1">#REF!</definedName>
    <definedName name="Z_37C90060_2018_11D3_9FEA_008048EE1BB3_.wvu.Cols" localSheetId="19" hidden="1">#REF!</definedName>
    <definedName name="Z_37C90060_2018_11D3_9FEA_008048EE1BB3_.wvu.Cols" localSheetId="5" hidden="1">#REF!</definedName>
    <definedName name="Z_37C90060_2018_11D3_9FEA_008048EE1BB3_.wvu.Cols" localSheetId="11" hidden="1">#REF!</definedName>
    <definedName name="Z_37C90060_2018_11D3_9FEA_008048EE1BB3_.wvu.Cols" localSheetId="8" hidden="1">#REF!</definedName>
    <definedName name="Z_37C90060_2018_11D3_9FEA_008048EE1BB3_.wvu.Cols" localSheetId="14" hidden="1">#REF!</definedName>
    <definedName name="Z_37C90060_2018_11D3_9FEA_008048EE1BB3_.wvu.Cols" localSheetId="20" hidden="1">#REF!</definedName>
    <definedName name="Z_37C90060_2018_11D3_9FEA_008048EE1BB3_.wvu.Cols" localSheetId="21" hidden="1">#REF!</definedName>
    <definedName name="Z_37C90060_2018_11D3_9FEA_008048EE1BB3_.wvu.Cols" localSheetId="22" hidden="1">#REF!</definedName>
    <definedName name="Z_37C90060_2018_11D3_9FEA_008048EE1BB3_.wvu.Cols" localSheetId="3" hidden="1">#REF!</definedName>
    <definedName name="Z_37C90060_2018_11D3_9FEA_008048EE1BB3_.wvu.Cols" localSheetId="12" hidden="1">#REF!</definedName>
    <definedName name="Z_37C90060_2018_11D3_9FEA_008048EE1BB3_.wvu.Cols" localSheetId="18" hidden="1">#REF!</definedName>
    <definedName name="Z_37C90060_2018_11D3_9FEA_008048EE1BB3_.wvu.Cols" localSheetId="9" hidden="1">#REF!</definedName>
    <definedName name="Z_37C90060_2018_11D3_9FEA_008048EE1BB3_.wvu.Cols" localSheetId="6" hidden="1">#REF!</definedName>
    <definedName name="Z_37C90060_2018_11D3_9FEA_008048EE1BB3_.wvu.Cols" localSheetId="23" hidden="1">#REF!</definedName>
    <definedName name="Z_37C90060_2018_11D3_9FEA_008048EE1BB3_.wvu.Cols" localSheetId="24" hidden="1">#REF!</definedName>
    <definedName name="Z_37C90060_2018_11D3_9FEA_008048EE1BB3_.wvu.Cols" hidden="1">#REF!</definedName>
    <definedName name="Z_37C90060_2018_11D3_9FEA_008048EE1BB3_.wvu.FilterData" localSheetId="4" hidden="1">#REF!</definedName>
    <definedName name="Z_37C90060_2018_11D3_9FEA_008048EE1BB3_.wvu.FilterData" localSheetId="7" hidden="1">#REF!</definedName>
    <definedName name="Z_37C90060_2018_11D3_9FEA_008048EE1BB3_.wvu.FilterData" localSheetId="10" hidden="1">#REF!</definedName>
    <definedName name="Z_37C90060_2018_11D3_9FEA_008048EE1BB3_.wvu.FilterData" localSheetId="19" hidden="1">#REF!</definedName>
    <definedName name="Z_37C90060_2018_11D3_9FEA_008048EE1BB3_.wvu.FilterData" localSheetId="5" hidden="1">#REF!</definedName>
    <definedName name="Z_37C90060_2018_11D3_9FEA_008048EE1BB3_.wvu.FilterData" localSheetId="11" hidden="1">#REF!</definedName>
    <definedName name="Z_37C90060_2018_11D3_9FEA_008048EE1BB3_.wvu.FilterData" localSheetId="8" hidden="1">#REF!</definedName>
    <definedName name="Z_37C90060_2018_11D3_9FEA_008048EE1BB3_.wvu.FilterData" localSheetId="20" hidden="1">#REF!</definedName>
    <definedName name="Z_37C90060_2018_11D3_9FEA_008048EE1BB3_.wvu.FilterData" localSheetId="21" hidden="1">#REF!</definedName>
    <definedName name="Z_37C90060_2018_11D3_9FEA_008048EE1BB3_.wvu.FilterData" localSheetId="22" hidden="1">#REF!</definedName>
    <definedName name="Z_37C90060_2018_11D3_9FEA_008048EE1BB3_.wvu.FilterData" localSheetId="3" hidden="1">#REF!</definedName>
    <definedName name="Z_37C90060_2018_11D3_9FEA_008048EE1BB3_.wvu.FilterData" localSheetId="18" hidden="1">#REF!</definedName>
    <definedName name="Z_37C90060_2018_11D3_9FEA_008048EE1BB3_.wvu.FilterData" localSheetId="9" hidden="1">#REF!</definedName>
    <definedName name="Z_37C90060_2018_11D3_9FEA_008048EE1BB3_.wvu.FilterData" localSheetId="6" hidden="1">#REF!</definedName>
    <definedName name="Z_37C90060_2018_11D3_9FEA_008048EE1BB3_.wvu.FilterData" localSheetId="23" hidden="1">#REF!</definedName>
    <definedName name="Z_37C90060_2018_11D3_9FEA_008048EE1BB3_.wvu.FilterData" localSheetId="24" hidden="1">#REF!</definedName>
    <definedName name="Z_37C90060_2018_11D3_9FEA_008048EE1BB3_.wvu.FilterData" hidden="1">#REF!</definedName>
    <definedName name="Z_37C90061_2018_11D3_9FEA_008048EE1BB3_.wvu.FilterData" localSheetId="4" hidden="1">#REF!</definedName>
    <definedName name="Z_37C90061_2018_11D3_9FEA_008048EE1BB3_.wvu.FilterData" localSheetId="7" hidden="1">#REF!</definedName>
    <definedName name="Z_37C90061_2018_11D3_9FEA_008048EE1BB3_.wvu.FilterData" localSheetId="10" hidden="1">#REF!</definedName>
    <definedName name="Z_37C90061_2018_11D3_9FEA_008048EE1BB3_.wvu.FilterData" localSheetId="19" hidden="1">#REF!</definedName>
    <definedName name="Z_37C90061_2018_11D3_9FEA_008048EE1BB3_.wvu.FilterData" localSheetId="5" hidden="1">#REF!</definedName>
    <definedName name="Z_37C90061_2018_11D3_9FEA_008048EE1BB3_.wvu.FilterData" localSheetId="11" hidden="1">#REF!</definedName>
    <definedName name="Z_37C90061_2018_11D3_9FEA_008048EE1BB3_.wvu.FilterData" localSheetId="8" hidden="1">#REF!</definedName>
    <definedName name="Z_37C90061_2018_11D3_9FEA_008048EE1BB3_.wvu.FilterData" localSheetId="20" hidden="1">#REF!</definedName>
    <definedName name="Z_37C90061_2018_11D3_9FEA_008048EE1BB3_.wvu.FilterData" localSheetId="21" hidden="1">#REF!</definedName>
    <definedName name="Z_37C90061_2018_11D3_9FEA_008048EE1BB3_.wvu.FilterData" localSheetId="22" hidden="1">#REF!</definedName>
    <definedName name="Z_37C90061_2018_11D3_9FEA_008048EE1BB3_.wvu.FilterData" localSheetId="3" hidden="1">#REF!</definedName>
    <definedName name="Z_37C90061_2018_11D3_9FEA_008048EE1BB3_.wvu.FilterData" localSheetId="18" hidden="1">#REF!</definedName>
    <definedName name="Z_37C90061_2018_11D3_9FEA_008048EE1BB3_.wvu.FilterData" localSheetId="9" hidden="1">#REF!</definedName>
    <definedName name="Z_37C90061_2018_11D3_9FEA_008048EE1BB3_.wvu.FilterData" localSheetId="6" hidden="1">#REF!</definedName>
    <definedName name="Z_37C90061_2018_11D3_9FEA_008048EE1BB3_.wvu.FilterData" localSheetId="23" hidden="1">#REF!</definedName>
    <definedName name="Z_37C90061_2018_11D3_9FEA_008048EE1BB3_.wvu.FilterData" localSheetId="24" hidden="1">#REF!</definedName>
    <definedName name="Z_37C90061_2018_11D3_9FEA_008048EE1BB3_.wvu.FilterData" hidden="1">#REF!</definedName>
    <definedName name="Z_37C90063_2018_11D3_9FEA_008048EE1BB3_.wvu.FilterData" localSheetId="4" hidden="1">#REF!</definedName>
    <definedName name="Z_37C90063_2018_11D3_9FEA_008048EE1BB3_.wvu.FilterData" localSheetId="7" hidden="1">#REF!</definedName>
    <definedName name="Z_37C90063_2018_11D3_9FEA_008048EE1BB3_.wvu.FilterData" localSheetId="10" hidden="1">#REF!</definedName>
    <definedName name="Z_37C90063_2018_11D3_9FEA_008048EE1BB3_.wvu.FilterData" localSheetId="19" hidden="1">#REF!</definedName>
    <definedName name="Z_37C90063_2018_11D3_9FEA_008048EE1BB3_.wvu.FilterData" localSheetId="5" hidden="1">#REF!</definedName>
    <definedName name="Z_37C90063_2018_11D3_9FEA_008048EE1BB3_.wvu.FilterData" localSheetId="11" hidden="1">#REF!</definedName>
    <definedName name="Z_37C90063_2018_11D3_9FEA_008048EE1BB3_.wvu.FilterData" localSheetId="8" hidden="1">#REF!</definedName>
    <definedName name="Z_37C90063_2018_11D3_9FEA_008048EE1BB3_.wvu.FilterData" localSheetId="20" hidden="1">#REF!</definedName>
    <definedName name="Z_37C90063_2018_11D3_9FEA_008048EE1BB3_.wvu.FilterData" localSheetId="21" hidden="1">#REF!</definedName>
    <definedName name="Z_37C90063_2018_11D3_9FEA_008048EE1BB3_.wvu.FilterData" localSheetId="22" hidden="1">#REF!</definedName>
    <definedName name="Z_37C90063_2018_11D3_9FEA_008048EE1BB3_.wvu.FilterData" localSheetId="3" hidden="1">#REF!</definedName>
    <definedName name="Z_37C90063_2018_11D3_9FEA_008048EE1BB3_.wvu.FilterData" localSheetId="18" hidden="1">#REF!</definedName>
    <definedName name="Z_37C90063_2018_11D3_9FEA_008048EE1BB3_.wvu.FilterData" localSheetId="9" hidden="1">#REF!</definedName>
    <definedName name="Z_37C90063_2018_11D3_9FEA_008048EE1BB3_.wvu.FilterData" localSheetId="6" hidden="1">#REF!</definedName>
    <definedName name="Z_37C90063_2018_11D3_9FEA_008048EE1BB3_.wvu.FilterData" localSheetId="23" hidden="1">#REF!</definedName>
    <definedName name="Z_37C90063_2018_11D3_9FEA_008048EE1BB3_.wvu.FilterData" localSheetId="24" hidden="1">#REF!</definedName>
    <definedName name="Z_37C90063_2018_11D3_9FEA_008048EE1BB3_.wvu.FilterData" hidden="1">#REF!</definedName>
    <definedName name="Z_42177D60_3622_11D3_B2D2_008048EE2662_.wvu.FilterData" localSheetId="4" hidden="1">#REF!</definedName>
    <definedName name="Z_42177D60_3622_11D3_B2D2_008048EE2662_.wvu.FilterData" localSheetId="7" hidden="1">#REF!</definedName>
    <definedName name="Z_42177D60_3622_11D3_B2D2_008048EE2662_.wvu.FilterData" localSheetId="10" hidden="1">#REF!</definedName>
    <definedName name="Z_42177D60_3622_11D3_B2D2_008048EE2662_.wvu.FilterData" localSheetId="19" hidden="1">#REF!</definedName>
    <definedName name="Z_42177D60_3622_11D3_B2D2_008048EE2662_.wvu.FilterData" localSheetId="5" hidden="1">#REF!</definedName>
    <definedName name="Z_42177D60_3622_11D3_B2D2_008048EE2662_.wvu.FilterData" localSheetId="11" hidden="1">#REF!</definedName>
    <definedName name="Z_42177D60_3622_11D3_B2D2_008048EE2662_.wvu.FilterData" localSheetId="8" hidden="1">#REF!</definedName>
    <definedName name="Z_42177D60_3622_11D3_B2D2_008048EE2662_.wvu.FilterData" localSheetId="20" hidden="1">#REF!</definedName>
    <definedName name="Z_42177D60_3622_11D3_B2D2_008048EE2662_.wvu.FilterData" localSheetId="21" hidden="1">#REF!</definedName>
    <definedName name="Z_42177D60_3622_11D3_B2D2_008048EE2662_.wvu.FilterData" localSheetId="22" hidden="1">#REF!</definedName>
    <definedName name="Z_42177D60_3622_11D3_B2D2_008048EE2662_.wvu.FilterData" localSheetId="3" hidden="1">#REF!</definedName>
    <definedName name="Z_42177D60_3622_11D3_B2D2_008048EE2662_.wvu.FilterData" localSheetId="18" hidden="1">#REF!</definedName>
    <definedName name="Z_42177D60_3622_11D3_B2D2_008048EE2662_.wvu.FilterData" localSheetId="9" hidden="1">#REF!</definedName>
    <definedName name="Z_42177D60_3622_11D3_B2D2_008048EE2662_.wvu.FilterData" localSheetId="6" hidden="1">#REF!</definedName>
    <definedName name="Z_42177D60_3622_11D3_B2D2_008048EE2662_.wvu.FilterData" localSheetId="23" hidden="1">#REF!</definedName>
    <definedName name="Z_42177D60_3622_11D3_B2D2_008048EE2662_.wvu.FilterData" localSheetId="24" hidden="1">#REF!</definedName>
    <definedName name="Z_42177D60_3622_11D3_B2D2_008048EE2662_.wvu.FilterData" hidden="1">#REF!</definedName>
    <definedName name="Z_5A4CDE39_BC84_48C0_8208_6970E7A71896_.wvu.Cols" hidden="1">'[34]GM &amp; TA'!$F$1:$F$65536,'[34]GM &amp; TA'!$G$1:$G$65536,'[34]GM &amp; TA'!$I$1:$T$65536</definedName>
    <definedName name="Z_64FBE21F_D610_4122_B662_C1CA556F0E6B_.wvu.Rows" hidden="1">[33]Macro!$A$9:$IV$47,[33]Macro!$A$49:$IV$49</definedName>
    <definedName name="Z_67879F2D_A365_4C5F_ACA2_06A222DC585F_.wvu.FilterData" localSheetId="4" hidden="1">#REF!</definedName>
    <definedName name="Z_67879F2D_A365_4C5F_ACA2_06A222DC585F_.wvu.FilterData" localSheetId="7" hidden="1">#REF!</definedName>
    <definedName name="Z_67879F2D_A365_4C5F_ACA2_06A222DC585F_.wvu.FilterData" localSheetId="10" hidden="1">#REF!</definedName>
    <definedName name="Z_67879F2D_A365_4C5F_ACA2_06A222DC585F_.wvu.FilterData" localSheetId="13" hidden="1">#REF!</definedName>
    <definedName name="Z_67879F2D_A365_4C5F_ACA2_06A222DC585F_.wvu.FilterData" localSheetId="19" hidden="1">#REF!</definedName>
    <definedName name="Z_67879F2D_A365_4C5F_ACA2_06A222DC585F_.wvu.FilterData" localSheetId="5" hidden="1">#REF!</definedName>
    <definedName name="Z_67879F2D_A365_4C5F_ACA2_06A222DC585F_.wvu.FilterData" localSheetId="11" hidden="1">#REF!</definedName>
    <definedName name="Z_67879F2D_A365_4C5F_ACA2_06A222DC585F_.wvu.FilterData" localSheetId="8" hidden="1">#REF!</definedName>
    <definedName name="Z_67879F2D_A365_4C5F_ACA2_06A222DC585F_.wvu.FilterData" localSheetId="14" hidden="1">#REF!</definedName>
    <definedName name="Z_67879F2D_A365_4C5F_ACA2_06A222DC585F_.wvu.FilterData" localSheetId="20" hidden="1">#REF!</definedName>
    <definedName name="Z_67879F2D_A365_4C5F_ACA2_06A222DC585F_.wvu.FilterData" localSheetId="21" hidden="1">#REF!</definedName>
    <definedName name="Z_67879F2D_A365_4C5F_ACA2_06A222DC585F_.wvu.FilterData" localSheetId="22" hidden="1">#REF!</definedName>
    <definedName name="Z_67879F2D_A365_4C5F_ACA2_06A222DC585F_.wvu.FilterData" localSheetId="3" hidden="1">#REF!</definedName>
    <definedName name="Z_67879F2D_A365_4C5F_ACA2_06A222DC585F_.wvu.FilterData" localSheetId="12" hidden="1">#REF!</definedName>
    <definedName name="Z_67879F2D_A365_4C5F_ACA2_06A222DC585F_.wvu.FilterData" localSheetId="18" hidden="1">#REF!</definedName>
    <definedName name="Z_67879F2D_A365_4C5F_ACA2_06A222DC585F_.wvu.FilterData" localSheetId="9" hidden="1">#REF!</definedName>
    <definedName name="Z_67879F2D_A365_4C5F_ACA2_06A222DC585F_.wvu.FilterData" localSheetId="6" hidden="1">#REF!</definedName>
    <definedName name="Z_67879F2D_A365_4C5F_ACA2_06A222DC585F_.wvu.FilterData" localSheetId="23" hidden="1">#REF!</definedName>
    <definedName name="Z_67879F2D_A365_4C5F_ACA2_06A222DC585F_.wvu.FilterData" localSheetId="24" hidden="1">#REF!</definedName>
    <definedName name="Z_67879F2D_A365_4C5F_ACA2_06A222DC585F_.wvu.FilterData" hidden="1">#REF!</definedName>
    <definedName name="Z_6CDCF69B_5AF1_4147_8314_DDC51BBAE13A_.wvu.FilterData" localSheetId="4" hidden="1">#REF!</definedName>
    <definedName name="Z_6CDCF69B_5AF1_4147_8314_DDC51BBAE13A_.wvu.FilterData" localSheetId="7" hidden="1">#REF!</definedName>
    <definedName name="Z_6CDCF69B_5AF1_4147_8314_DDC51BBAE13A_.wvu.FilterData" localSheetId="10" hidden="1">#REF!</definedName>
    <definedName name="Z_6CDCF69B_5AF1_4147_8314_DDC51BBAE13A_.wvu.FilterData" localSheetId="19" hidden="1">#REF!</definedName>
    <definedName name="Z_6CDCF69B_5AF1_4147_8314_DDC51BBAE13A_.wvu.FilterData" localSheetId="5" hidden="1">#REF!</definedName>
    <definedName name="Z_6CDCF69B_5AF1_4147_8314_DDC51BBAE13A_.wvu.FilterData" localSheetId="11" hidden="1">#REF!</definedName>
    <definedName name="Z_6CDCF69B_5AF1_4147_8314_DDC51BBAE13A_.wvu.FilterData" localSheetId="8" hidden="1">#REF!</definedName>
    <definedName name="Z_6CDCF69B_5AF1_4147_8314_DDC51BBAE13A_.wvu.FilterData" localSheetId="20" hidden="1">#REF!</definedName>
    <definedName name="Z_6CDCF69B_5AF1_4147_8314_DDC51BBAE13A_.wvu.FilterData" localSheetId="21" hidden="1">#REF!</definedName>
    <definedName name="Z_6CDCF69B_5AF1_4147_8314_DDC51BBAE13A_.wvu.FilterData" localSheetId="22" hidden="1">#REF!</definedName>
    <definedName name="Z_6CDCF69B_5AF1_4147_8314_DDC51BBAE13A_.wvu.FilterData" localSheetId="3" hidden="1">#REF!</definedName>
    <definedName name="Z_6CDCF69B_5AF1_4147_8314_DDC51BBAE13A_.wvu.FilterData" localSheetId="18" hidden="1">#REF!</definedName>
    <definedName name="Z_6CDCF69B_5AF1_4147_8314_DDC51BBAE13A_.wvu.FilterData" localSheetId="9" hidden="1">#REF!</definedName>
    <definedName name="Z_6CDCF69B_5AF1_4147_8314_DDC51BBAE13A_.wvu.FilterData" localSheetId="6" hidden="1">#REF!</definedName>
    <definedName name="Z_6CDCF69B_5AF1_4147_8314_DDC51BBAE13A_.wvu.FilterData" localSheetId="23" hidden="1">#REF!</definedName>
    <definedName name="Z_6CDCF69B_5AF1_4147_8314_DDC51BBAE13A_.wvu.FilterData" localSheetId="24" hidden="1">#REF!</definedName>
    <definedName name="Z_6CDCF69B_5AF1_4147_8314_DDC51BBAE13A_.wvu.FilterData" hidden="1">#REF!</definedName>
    <definedName name="Z_821080B5_A53F_46D5_A7A8_C550E9A6DB8E_.wvu.Rows" localSheetId="4" hidden="1">'[33]Scaff-Rose'!#REF!</definedName>
    <definedName name="Z_821080B5_A53F_46D5_A7A8_C550E9A6DB8E_.wvu.Rows" localSheetId="7" hidden="1">'[33]Scaff-Rose'!#REF!</definedName>
    <definedName name="Z_821080B5_A53F_46D5_A7A8_C550E9A6DB8E_.wvu.Rows" localSheetId="10" hidden="1">'[33]Scaff-Rose'!#REF!</definedName>
    <definedName name="Z_821080B5_A53F_46D5_A7A8_C550E9A6DB8E_.wvu.Rows" localSheetId="19" hidden="1">'[33]Scaff-Rose'!#REF!</definedName>
    <definedName name="Z_821080B5_A53F_46D5_A7A8_C550E9A6DB8E_.wvu.Rows" localSheetId="5" hidden="1">'[33]Scaff-Rose'!#REF!</definedName>
    <definedName name="Z_821080B5_A53F_46D5_A7A8_C550E9A6DB8E_.wvu.Rows" localSheetId="11" hidden="1">'[33]Scaff-Rose'!#REF!</definedName>
    <definedName name="Z_821080B5_A53F_46D5_A7A8_C550E9A6DB8E_.wvu.Rows" localSheetId="8" hidden="1">'[33]Scaff-Rose'!#REF!</definedName>
    <definedName name="Z_821080B5_A53F_46D5_A7A8_C550E9A6DB8E_.wvu.Rows" localSheetId="20" hidden="1">'[33]Scaff-Rose'!#REF!</definedName>
    <definedName name="Z_821080B5_A53F_46D5_A7A8_C550E9A6DB8E_.wvu.Rows" localSheetId="21" hidden="1">'[33]Scaff-Rose'!#REF!</definedName>
    <definedName name="Z_821080B5_A53F_46D5_A7A8_C550E9A6DB8E_.wvu.Rows" localSheetId="22" hidden="1">'[33]Scaff-Rose'!#REF!</definedName>
    <definedName name="Z_821080B5_A53F_46D5_A7A8_C550E9A6DB8E_.wvu.Rows" localSheetId="3" hidden="1">'[33]Scaff-Rose'!#REF!</definedName>
    <definedName name="Z_821080B5_A53F_46D5_A7A8_C550E9A6DB8E_.wvu.Rows" localSheetId="18" hidden="1">'[33]Scaff-Rose'!#REF!</definedName>
    <definedName name="Z_821080B5_A53F_46D5_A7A8_C550E9A6DB8E_.wvu.Rows" localSheetId="9" hidden="1">'[33]Scaff-Rose'!#REF!</definedName>
    <definedName name="Z_821080B5_A53F_46D5_A7A8_C550E9A6DB8E_.wvu.Rows" localSheetId="6" hidden="1">'[33]Scaff-Rose'!#REF!</definedName>
    <definedName name="Z_821080B5_A53F_46D5_A7A8_C550E9A6DB8E_.wvu.Rows" localSheetId="23" hidden="1">'[33]Scaff-Rose'!#REF!</definedName>
    <definedName name="Z_821080B5_A53F_46D5_A7A8_C550E9A6DB8E_.wvu.Rows" localSheetId="24" hidden="1">'[33]Scaff-Rose'!#REF!</definedName>
    <definedName name="Z_821080B5_A53F_46D5_A7A8_C550E9A6DB8E_.wvu.Rows" hidden="1">'[33]Scaff-Rose'!#REF!</definedName>
    <definedName name="Z_87846904_F246_11D2_88E4_00104B2D4E50_.wvu.PrintTitles" localSheetId="4" hidden="1">#REF!,#REF!</definedName>
    <definedName name="Z_87846904_F246_11D2_88E4_00104B2D4E50_.wvu.PrintTitles" localSheetId="7" hidden="1">#REF!,#REF!</definedName>
    <definedName name="Z_87846904_F246_11D2_88E4_00104B2D4E50_.wvu.PrintTitles" localSheetId="10" hidden="1">#REF!,#REF!</definedName>
    <definedName name="Z_87846904_F246_11D2_88E4_00104B2D4E50_.wvu.PrintTitles" localSheetId="13" hidden="1">#REF!,#REF!</definedName>
    <definedName name="Z_87846904_F246_11D2_88E4_00104B2D4E50_.wvu.PrintTitles" localSheetId="19" hidden="1">#REF!,#REF!</definedName>
    <definedName name="Z_87846904_F246_11D2_88E4_00104B2D4E50_.wvu.PrintTitles" localSheetId="5" hidden="1">#REF!,#REF!</definedName>
    <definedName name="Z_87846904_F246_11D2_88E4_00104B2D4E50_.wvu.PrintTitles" localSheetId="11" hidden="1">#REF!,#REF!</definedName>
    <definedName name="Z_87846904_F246_11D2_88E4_00104B2D4E50_.wvu.PrintTitles" localSheetId="8" hidden="1">#REF!,#REF!</definedName>
    <definedName name="Z_87846904_F246_11D2_88E4_00104B2D4E50_.wvu.PrintTitles" localSheetId="14" hidden="1">#REF!,#REF!</definedName>
    <definedName name="Z_87846904_F246_11D2_88E4_00104B2D4E50_.wvu.PrintTitles" localSheetId="20" hidden="1">#REF!,#REF!</definedName>
    <definedName name="Z_87846904_F246_11D2_88E4_00104B2D4E50_.wvu.PrintTitles" localSheetId="21" hidden="1">#REF!,#REF!</definedName>
    <definedName name="Z_87846904_F246_11D2_88E4_00104B2D4E50_.wvu.PrintTitles" localSheetId="22" hidden="1">#REF!,#REF!</definedName>
    <definedName name="Z_87846904_F246_11D2_88E4_00104B2D4E50_.wvu.PrintTitles" localSheetId="3" hidden="1">#REF!,#REF!</definedName>
    <definedName name="Z_87846904_F246_11D2_88E4_00104B2D4E50_.wvu.PrintTitles" localSheetId="12" hidden="1">#REF!,#REF!</definedName>
    <definedName name="Z_87846904_F246_11D2_88E4_00104B2D4E50_.wvu.PrintTitles" localSheetId="18" hidden="1">#REF!,#REF!</definedName>
    <definedName name="Z_87846904_F246_11D2_88E4_00104B2D4E50_.wvu.PrintTitles" localSheetId="9" hidden="1">#REF!,#REF!</definedName>
    <definedName name="Z_87846904_F246_11D2_88E4_00104B2D4E50_.wvu.PrintTitles" localSheetId="6" hidden="1">#REF!,#REF!</definedName>
    <definedName name="Z_87846904_F246_11D2_88E4_00104B2D4E50_.wvu.PrintTitles" localSheetId="23" hidden="1">#REF!,#REF!</definedName>
    <definedName name="Z_87846904_F246_11D2_88E4_00104B2D4E50_.wvu.PrintTitles" localSheetId="24" hidden="1">#REF!,#REF!</definedName>
    <definedName name="Z_87846904_F246_11D2_88E4_00104B2D4E50_.wvu.PrintTitles" hidden="1">#REF!,#REF!</definedName>
    <definedName name="Z_89FC4C3A_6586_42BA_B0E6_F0959042E6A0_.wvu.Rows" localSheetId="4" hidden="1">'[33]Scaff-Rose'!#REF!</definedName>
    <definedName name="Z_89FC4C3A_6586_42BA_B0E6_F0959042E6A0_.wvu.Rows" localSheetId="7" hidden="1">'[33]Scaff-Rose'!#REF!</definedName>
    <definedName name="Z_89FC4C3A_6586_42BA_B0E6_F0959042E6A0_.wvu.Rows" localSheetId="10" hidden="1">'[33]Scaff-Rose'!#REF!</definedName>
    <definedName name="Z_89FC4C3A_6586_42BA_B0E6_F0959042E6A0_.wvu.Rows" localSheetId="13" hidden="1">'[33]Scaff-Rose'!#REF!</definedName>
    <definedName name="Z_89FC4C3A_6586_42BA_B0E6_F0959042E6A0_.wvu.Rows" localSheetId="19" hidden="1">'[33]Scaff-Rose'!#REF!</definedName>
    <definedName name="Z_89FC4C3A_6586_42BA_B0E6_F0959042E6A0_.wvu.Rows" localSheetId="5" hidden="1">'[33]Scaff-Rose'!#REF!</definedName>
    <definedName name="Z_89FC4C3A_6586_42BA_B0E6_F0959042E6A0_.wvu.Rows" localSheetId="11" hidden="1">'[33]Scaff-Rose'!#REF!</definedName>
    <definedName name="Z_89FC4C3A_6586_42BA_B0E6_F0959042E6A0_.wvu.Rows" localSheetId="8" hidden="1">'[33]Scaff-Rose'!#REF!</definedName>
    <definedName name="Z_89FC4C3A_6586_42BA_B0E6_F0959042E6A0_.wvu.Rows" localSheetId="14" hidden="1">'[33]Scaff-Rose'!#REF!</definedName>
    <definedName name="Z_89FC4C3A_6586_42BA_B0E6_F0959042E6A0_.wvu.Rows" localSheetId="20" hidden="1">'[33]Scaff-Rose'!#REF!</definedName>
    <definedName name="Z_89FC4C3A_6586_42BA_B0E6_F0959042E6A0_.wvu.Rows" localSheetId="21" hidden="1">'[33]Scaff-Rose'!#REF!</definedName>
    <definedName name="Z_89FC4C3A_6586_42BA_B0E6_F0959042E6A0_.wvu.Rows" localSheetId="22" hidden="1">'[33]Scaff-Rose'!#REF!</definedName>
    <definedName name="Z_89FC4C3A_6586_42BA_B0E6_F0959042E6A0_.wvu.Rows" localSheetId="3" hidden="1">'[33]Scaff-Rose'!#REF!</definedName>
    <definedName name="Z_89FC4C3A_6586_42BA_B0E6_F0959042E6A0_.wvu.Rows" localSheetId="12" hidden="1">'[33]Scaff-Rose'!#REF!</definedName>
    <definedName name="Z_89FC4C3A_6586_42BA_B0E6_F0959042E6A0_.wvu.Rows" localSheetId="18" hidden="1">'[33]Scaff-Rose'!#REF!</definedName>
    <definedName name="Z_89FC4C3A_6586_42BA_B0E6_F0959042E6A0_.wvu.Rows" localSheetId="9" hidden="1">'[33]Scaff-Rose'!#REF!</definedName>
    <definedName name="Z_89FC4C3A_6586_42BA_B0E6_F0959042E6A0_.wvu.Rows" localSheetId="6" hidden="1">'[33]Scaff-Rose'!#REF!</definedName>
    <definedName name="Z_89FC4C3A_6586_42BA_B0E6_F0959042E6A0_.wvu.Rows" localSheetId="23" hidden="1">'[33]Scaff-Rose'!#REF!</definedName>
    <definedName name="Z_89FC4C3A_6586_42BA_B0E6_F0959042E6A0_.wvu.Rows" localSheetId="24" hidden="1">'[33]Scaff-Rose'!#REF!</definedName>
    <definedName name="Z_89FC4C3A_6586_42BA_B0E6_F0959042E6A0_.wvu.Rows" hidden="1">'[33]Scaff-Rose'!#REF!</definedName>
    <definedName name="Z_8FCC9949_BB10_48DD_835F_9D6E68B3AE12_.wvu.PrintTitles" localSheetId="4" hidden="1">#REF!</definedName>
    <definedName name="Z_8FCC9949_BB10_48DD_835F_9D6E68B3AE12_.wvu.PrintTitles" localSheetId="7" hidden="1">#REF!</definedName>
    <definedName name="Z_8FCC9949_BB10_48DD_835F_9D6E68B3AE12_.wvu.PrintTitles" localSheetId="10" hidden="1">#REF!</definedName>
    <definedName name="Z_8FCC9949_BB10_48DD_835F_9D6E68B3AE12_.wvu.PrintTitles" localSheetId="13" hidden="1">#REF!</definedName>
    <definedName name="Z_8FCC9949_BB10_48DD_835F_9D6E68B3AE12_.wvu.PrintTitles" localSheetId="19" hidden="1">#REF!</definedName>
    <definedName name="Z_8FCC9949_BB10_48DD_835F_9D6E68B3AE12_.wvu.PrintTitles" localSheetId="5" hidden="1">#REF!</definedName>
    <definedName name="Z_8FCC9949_BB10_48DD_835F_9D6E68B3AE12_.wvu.PrintTitles" localSheetId="11" hidden="1">#REF!</definedName>
    <definedName name="Z_8FCC9949_BB10_48DD_835F_9D6E68B3AE12_.wvu.PrintTitles" localSheetId="8" hidden="1">#REF!</definedName>
    <definedName name="Z_8FCC9949_BB10_48DD_835F_9D6E68B3AE12_.wvu.PrintTitles" localSheetId="14" hidden="1">#REF!</definedName>
    <definedName name="Z_8FCC9949_BB10_48DD_835F_9D6E68B3AE12_.wvu.PrintTitles" localSheetId="20" hidden="1">#REF!</definedName>
    <definedName name="Z_8FCC9949_BB10_48DD_835F_9D6E68B3AE12_.wvu.PrintTitles" localSheetId="21" hidden="1">#REF!</definedName>
    <definedName name="Z_8FCC9949_BB10_48DD_835F_9D6E68B3AE12_.wvu.PrintTitles" localSheetId="22" hidden="1">#REF!</definedName>
    <definedName name="Z_8FCC9949_BB10_48DD_835F_9D6E68B3AE12_.wvu.PrintTitles" localSheetId="3" hidden="1">#REF!</definedName>
    <definedName name="Z_8FCC9949_BB10_48DD_835F_9D6E68B3AE12_.wvu.PrintTitles" localSheetId="12" hidden="1">#REF!</definedName>
    <definedName name="Z_8FCC9949_BB10_48DD_835F_9D6E68B3AE12_.wvu.PrintTitles" localSheetId="18" hidden="1">#REF!</definedName>
    <definedName name="Z_8FCC9949_BB10_48DD_835F_9D6E68B3AE12_.wvu.PrintTitles" localSheetId="9" hidden="1">#REF!</definedName>
    <definedName name="Z_8FCC9949_BB10_48DD_835F_9D6E68B3AE12_.wvu.PrintTitles" localSheetId="6" hidden="1">#REF!</definedName>
    <definedName name="Z_8FCC9949_BB10_48DD_835F_9D6E68B3AE12_.wvu.PrintTitles" localSheetId="23" hidden="1">#REF!</definedName>
    <definedName name="Z_8FCC9949_BB10_48DD_835F_9D6E68B3AE12_.wvu.PrintTitles" localSheetId="24" hidden="1">#REF!</definedName>
    <definedName name="Z_8FCC9949_BB10_48DD_835F_9D6E68B3AE12_.wvu.PrintTitles" hidden="1">#REF!</definedName>
    <definedName name="Z_8FCC9949_BB10_48DD_835F_9D6E68B3AE12_.wvu.Rows" localSheetId="4" hidden="1">'[34]GM &amp; TA'!#REF!,'[34]GM &amp; TA'!#REF!</definedName>
    <definedName name="Z_8FCC9949_BB10_48DD_835F_9D6E68B3AE12_.wvu.Rows" localSheetId="7" hidden="1">'[34]GM &amp; TA'!#REF!,'[34]GM &amp; TA'!#REF!</definedName>
    <definedName name="Z_8FCC9949_BB10_48DD_835F_9D6E68B3AE12_.wvu.Rows" localSheetId="10" hidden="1">'[34]GM &amp; TA'!#REF!,'[34]GM &amp; TA'!#REF!</definedName>
    <definedName name="Z_8FCC9949_BB10_48DD_835F_9D6E68B3AE12_.wvu.Rows" localSheetId="13" hidden="1">'[34]GM &amp; TA'!#REF!,'[34]GM &amp; TA'!#REF!</definedName>
    <definedName name="Z_8FCC9949_BB10_48DD_835F_9D6E68B3AE12_.wvu.Rows" localSheetId="19" hidden="1">'[34]GM &amp; TA'!#REF!,'[34]GM &amp; TA'!#REF!</definedName>
    <definedName name="Z_8FCC9949_BB10_48DD_835F_9D6E68B3AE12_.wvu.Rows" localSheetId="5" hidden="1">'[34]GM &amp; TA'!#REF!,'[34]GM &amp; TA'!#REF!</definedName>
    <definedName name="Z_8FCC9949_BB10_48DD_835F_9D6E68B3AE12_.wvu.Rows" localSheetId="11" hidden="1">'[34]GM &amp; TA'!#REF!,'[34]GM &amp; TA'!#REF!</definedName>
    <definedName name="Z_8FCC9949_BB10_48DD_835F_9D6E68B3AE12_.wvu.Rows" localSheetId="8" hidden="1">'[34]GM &amp; TA'!#REF!,'[34]GM &amp; TA'!#REF!</definedName>
    <definedName name="Z_8FCC9949_BB10_48DD_835F_9D6E68B3AE12_.wvu.Rows" localSheetId="14" hidden="1">'[34]GM &amp; TA'!#REF!,'[34]GM &amp; TA'!#REF!</definedName>
    <definedName name="Z_8FCC9949_BB10_48DD_835F_9D6E68B3AE12_.wvu.Rows" localSheetId="20" hidden="1">'[34]GM &amp; TA'!#REF!,'[34]GM &amp; TA'!#REF!</definedName>
    <definedName name="Z_8FCC9949_BB10_48DD_835F_9D6E68B3AE12_.wvu.Rows" localSheetId="21" hidden="1">'[34]GM &amp; TA'!#REF!,'[34]GM &amp; TA'!#REF!</definedName>
    <definedName name="Z_8FCC9949_BB10_48DD_835F_9D6E68B3AE12_.wvu.Rows" localSheetId="22" hidden="1">'[34]GM &amp; TA'!#REF!,'[34]GM &amp; TA'!#REF!</definedName>
    <definedName name="Z_8FCC9949_BB10_48DD_835F_9D6E68B3AE12_.wvu.Rows" localSheetId="3" hidden="1">'[34]GM &amp; TA'!#REF!,'[34]GM &amp; TA'!#REF!</definedName>
    <definedName name="Z_8FCC9949_BB10_48DD_835F_9D6E68B3AE12_.wvu.Rows" localSheetId="12" hidden="1">'[34]GM &amp; TA'!#REF!,'[34]GM &amp; TA'!#REF!</definedName>
    <definedName name="Z_8FCC9949_BB10_48DD_835F_9D6E68B3AE12_.wvu.Rows" localSheetId="18" hidden="1">'[34]GM &amp; TA'!#REF!,'[34]GM &amp; TA'!#REF!</definedName>
    <definedName name="Z_8FCC9949_BB10_48DD_835F_9D6E68B3AE12_.wvu.Rows" localSheetId="9" hidden="1">'[34]GM &amp; TA'!#REF!,'[34]GM &amp; TA'!#REF!</definedName>
    <definedName name="Z_8FCC9949_BB10_48DD_835F_9D6E68B3AE12_.wvu.Rows" localSheetId="6" hidden="1">'[34]GM &amp; TA'!#REF!,'[34]GM &amp; TA'!#REF!</definedName>
    <definedName name="Z_8FCC9949_BB10_48DD_835F_9D6E68B3AE12_.wvu.Rows" localSheetId="23" hidden="1">'[34]GM &amp; TA'!#REF!,'[34]GM &amp; TA'!#REF!</definedName>
    <definedName name="Z_8FCC9949_BB10_48DD_835F_9D6E68B3AE12_.wvu.Rows" localSheetId="24" hidden="1">'[34]GM &amp; TA'!#REF!,'[34]GM &amp; TA'!#REF!</definedName>
    <definedName name="Z_8FCC9949_BB10_48DD_835F_9D6E68B3AE12_.wvu.Rows" hidden="1">'[34]GM &amp; TA'!#REF!,'[34]GM &amp; TA'!#REF!</definedName>
    <definedName name="Z_97AF8B62_D04D_48F2_A853_93998C7922D6_.wvu.FilterData" localSheetId="4" hidden="1">#REF!</definedName>
    <definedName name="Z_97AF8B62_D04D_48F2_A853_93998C7922D6_.wvu.FilterData" localSheetId="7" hidden="1">#REF!</definedName>
    <definedName name="Z_97AF8B62_D04D_48F2_A853_93998C7922D6_.wvu.FilterData" localSheetId="10" hidden="1">#REF!</definedName>
    <definedName name="Z_97AF8B62_D04D_48F2_A853_93998C7922D6_.wvu.FilterData" localSheetId="13" hidden="1">#REF!</definedName>
    <definedName name="Z_97AF8B62_D04D_48F2_A853_93998C7922D6_.wvu.FilterData" localSheetId="19" hidden="1">#REF!</definedName>
    <definedName name="Z_97AF8B62_D04D_48F2_A853_93998C7922D6_.wvu.FilterData" localSheetId="5" hidden="1">#REF!</definedName>
    <definedName name="Z_97AF8B62_D04D_48F2_A853_93998C7922D6_.wvu.FilterData" localSheetId="11" hidden="1">#REF!</definedName>
    <definedName name="Z_97AF8B62_D04D_48F2_A853_93998C7922D6_.wvu.FilterData" localSheetId="8" hidden="1">#REF!</definedName>
    <definedName name="Z_97AF8B62_D04D_48F2_A853_93998C7922D6_.wvu.FilterData" localSheetId="14" hidden="1">#REF!</definedName>
    <definedName name="Z_97AF8B62_D04D_48F2_A853_93998C7922D6_.wvu.FilterData" localSheetId="20" hidden="1">#REF!</definedName>
    <definedName name="Z_97AF8B62_D04D_48F2_A853_93998C7922D6_.wvu.FilterData" localSheetId="21" hidden="1">#REF!</definedName>
    <definedName name="Z_97AF8B62_D04D_48F2_A853_93998C7922D6_.wvu.FilterData" localSheetId="22" hidden="1">#REF!</definedName>
    <definedName name="Z_97AF8B62_D04D_48F2_A853_93998C7922D6_.wvu.FilterData" localSheetId="3" hidden="1">#REF!</definedName>
    <definedName name="Z_97AF8B62_D04D_48F2_A853_93998C7922D6_.wvu.FilterData" localSheetId="12" hidden="1">#REF!</definedName>
    <definedName name="Z_97AF8B62_D04D_48F2_A853_93998C7922D6_.wvu.FilterData" localSheetId="18" hidden="1">#REF!</definedName>
    <definedName name="Z_97AF8B62_D04D_48F2_A853_93998C7922D6_.wvu.FilterData" localSheetId="9" hidden="1">#REF!</definedName>
    <definedName name="Z_97AF8B62_D04D_48F2_A853_93998C7922D6_.wvu.FilterData" localSheetId="6" hidden="1">#REF!</definedName>
    <definedName name="Z_97AF8B62_D04D_48F2_A853_93998C7922D6_.wvu.FilterData" localSheetId="23" hidden="1">#REF!</definedName>
    <definedName name="Z_97AF8B62_D04D_48F2_A853_93998C7922D6_.wvu.FilterData" localSheetId="24" hidden="1">#REF!</definedName>
    <definedName name="Z_97AF8B62_D04D_48F2_A853_93998C7922D6_.wvu.FilterData" hidden="1">#REF!</definedName>
    <definedName name="Z_9C36B7A0_8E17_11D3_B2D2_008048EE2662_.wvu.Rows" localSheetId="4" hidden="1">#REF!,#REF!,#REF!</definedName>
    <definedName name="Z_9C36B7A0_8E17_11D3_B2D2_008048EE2662_.wvu.Rows" localSheetId="7" hidden="1">#REF!,#REF!,#REF!</definedName>
    <definedName name="Z_9C36B7A0_8E17_11D3_B2D2_008048EE2662_.wvu.Rows" localSheetId="10" hidden="1">#REF!,#REF!,#REF!</definedName>
    <definedName name="Z_9C36B7A0_8E17_11D3_B2D2_008048EE2662_.wvu.Rows" localSheetId="13" hidden="1">#REF!,#REF!,#REF!</definedName>
    <definedName name="Z_9C36B7A0_8E17_11D3_B2D2_008048EE2662_.wvu.Rows" localSheetId="19" hidden="1">#REF!,#REF!,#REF!</definedName>
    <definedName name="Z_9C36B7A0_8E17_11D3_B2D2_008048EE2662_.wvu.Rows" localSheetId="5" hidden="1">#REF!,#REF!,#REF!</definedName>
    <definedName name="Z_9C36B7A0_8E17_11D3_B2D2_008048EE2662_.wvu.Rows" localSheetId="11" hidden="1">#REF!,#REF!,#REF!</definedName>
    <definedName name="Z_9C36B7A0_8E17_11D3_B2D2_008048EE2662_.wvu.Rows" localSheetId="8" hidden="1">#REF!,#REF!,#REF!</definedName>
    <definedName name="Z_9C36B7A0_8E17_11D3_B2D2_008048EE2662_.wvu.Rows" localSheetId="14" hidden="1">#REF!,#REF!,#REF!</definedName>
    <definedName name="Z_9C36B7A0_8E17_11D3_B2D2_008048EE2662_.wvu.Rows" localSheetId="20" hidden="1">#REF!,#REF!,#REF!</definedName>
    <definedName name="Z_9C36B7A0_8E17_11D3_B2D2_008048EE2662_.wvu.Rows" localSheetId="21" hidden="1">#REF!,#REF!,#REF!</definedName>
    <definedName name="Z_9C36B7A0_8E17_11D3_B2D2_008048EE2662_.wvu.Rows" localSheetId="22" hidden="1">#REF!,#REF!,#REF!</definedName>
    <definedName name="Z_9C36B7A0_8E17_11D3_B2D2_008048EE2662_.wvu.Rows" localSheetId="3" hidden="1">#REF!,#REF!,#REF!</definedName>
    <definedName name="Z_9C36B7A0_8E17_11D3_B2D2_008048EE2662_.wvu.Rows" localSheetId="12" hidden="1">#REF!,#REF!,#REF!</definedName>
    <definedName name="Z_9C36B7A0_8E17_11D3_B2D2_008048EE2662_.wvu.Rows" localSheetId="18" hidden="1">#REF!,#REF!,#REF!</definedName>
    <definedName name="Z_9C36B7A0_8E17_11D3_B2D2_008048EE2662_.wvu.Rows" localSheetId="9" hidden="1">#REF!,#REF!,#REF!</definedName>
    <definedName name="Z_9C36B7A0_8E17_11D3_B2D2_008048EE2662_.wvu.Rows" localSheetId="6" hidden="1">#REF!,#REF!,#REF!</definedName>
    <definedName name="Z_9C36B7A0_8E17_11D3_B2D2_008048EE2662_.wvu.Rows" localSheetId="23" hidden="1">#REF!,#REF!,#REF!</definedName>
    <definedName name="Z_9C36B7A0_8E17_11D3_B2D2_008048EE2662_.wvu.Rows" localSheetId="24" hidden="1">#REF!,#REF!,#REF!</definedName>
    <definedName name="Z_9C36B7A0_8E17_11D3_B2D2_008048EE2662_.wvu.Rows" hidden="1">#REF!,#REF!,#REF!</definedName>
    <definedName name="Z_9F278A40_BF82_4E3D_9E8B_F7A34E58042E_.wvu.FilterData" localSheetId="4" hidden="1">#REF!</definedName>
    <definedName name="Z_9F278A40_BF82_4E3D_9E8B_F7A34E58042E_.wvu.FilterData" localSheetId="7" hidden="1">#REF!</definedName>
    <definedName name="Z_9F278A40_BF82_4E3D_9E8B_F7A34E58042E_.wvu.FilterData" localSheetId="10" hidden="1">#REF!</definedName>
    <definedName name="Z_9F278A40_BF82_4E3D_9E8B_F7A34E58042E_.wvu.FilterData" localSheetId="13" hidden="1">#REF!</definedName>
    <definedName name="Z_9F278A40_BF82_4E3D_9E8B_F7A34E58042E_.wvu.FilterData" localSheetId="19" hidden="1">#REF!</definedName>
    <definedName name="Z_9F278A40_BF82_4E3D_9E8B_F7A34E58042E_.wvu.FilterData" localSheetId="5" hidden="1">#REF!</definedName>
    <definedName name="Z_9F278A40_BF82_4E3D_9E8B_F7A34E58042E_.wvu.FilterData" localSheetId="11" hidden="1">#REF!</definedName>
    <definedName name="Z_9F278A40_BF82_4E3D_9E8B_F7A34E58042E_.wvu.FilterData" localSheetId="8" hidden="1">#REF!</definedName>
    <definedName name="Z_9F278A40_BF82_4E3D_9E8B_F7A34E58042E_.wvu.FilterData" localSheetId="14" hidden="1">#REF!</definedName>
    <definedName name="Z_9F278A40_BF82_4E3D_9E8B_F7A34E58042E_.wvu.FilterData" localSheetId="20" hidden="1">#REF!</definedName>
    <definedName name="Z_9F278A40_BF82_4E3D_9E8B_F7A34E58042E_.wvu.FilterData" localSheetId="21" hidden="1">#REF!</definedName>
    <definedName name="Z_9F278A40_BF82_4E3D_9E8B_F7A34E58042E_.wvu.FilterData" localSheetId="22" hidden="1">#REF!</definedName>
    <definedName name="Z_9F278A40_BF82_4E3D_9E8B_F7A34E58042E_.wvu.FilterData" localSheetId="3" hidden="1">#REF!</definedName>
    <definedName name="Z_9F278A40_BF82_4E3D_9E8B_F7A34E58042E_.wvu.FilterData" localSheetId="12" hidden="1">#REF!</definedName>
    <definedName name="Z_9F278A40_BF82_4E3D_9E8B_F7A34E58042E_.wvu.FilterData" localSheetId="18" hidden="1">#REF!</definedName>
    <definedName name="Z_9F278A40_BF82_4E3D_9E8B_F7A34E58042E_.wvu.FilterData" localSheetId="9" hidden="1">#REF!</definedName>
    <definedName name="Z_9F278A40_BF82_4E3D_9E8B_F7A34E58042E_.wvu.FilterData" localSheetId="6" hidden="1">#REF!</definedName>
    <definedName name="Z_9F278A40_BF82_4E3D_9E8B_F7A34E58042E_.wvu.FilterData" localSheetId="23" hidden="1">#REF!</definedName>
    <definedName name="Z_9F278A40_BF82_4E3D_9E8B_F7A34E58042E_.wvu.FilterData" localSheetId="24" hidden="1">#REF!</definedName>
    <definedName name="Z_9F278A40_BF82_4E3D_9E8B_F7A34E58042E_.wvu.FilterData" hidden="1">#REF!</definedName>
    <definedName name="Z_A8BE41E8_2DB8_11D7_A1F5_005004BBC68E_.wvu.Cols" localSheetId="4" hidden="1">#REF!</definedName>
    <definedName name="Z_A8BE41E8_2DB8_11D7_A1F5_005004BBC68E_.wvu.Cols" localSheetId="7" hidden="1">#REF!</definedName>
    <definedName name="Z_A8BE41E8_2DB8_11D7_A1F5_005004BBC68E_.wvu.Cols" localSheetId="10" hidden="1">#REF!</definedName>
    <definedName name="Z_A8BE41E8_2DB8_11D7_A1F5_005004BBC68E_.wvu.Cols" localSheetId="19" hidden="1">#REF!</definedName>
    <definedName name="Z_A8BE41E8_2DB8_11D7_A1F5_005004BBC68E_.wvu.Cols" localSheetId="5" hidden="1">#REF!</definedName>
    <definedName name="Z_A8BE41E8_2DB8_11D7_A1F5_005004BBC68E_.wvu.Cols" localSheetId="11" hidden="1">#REF!</definedName>
    <definedName name="Z_A8BE41E8_2DB8_11D7_A1F5_005004BBC68E_.wvu.Cols" localSheetId="8" hidden="1">#REF!</definedName>
    <definedName name="Z_A8BE41E8_2DB8_11D7_A1F5_005004BBC68E_.wvu.Cols" localSheetId="20" hidden="1">#REF!</definedName>
    <definedName name="Z_A8BE41E8_2DB8_11D7_A1F5_005004BBC68E_.wvu.Cols" localSheetId="21" hidden="1">#REF!</definedName>
    <definedName name="Z_A8BE41E8_2DB8_11D7_A1F5_005004BBC68E_.wvu.Cols" localSheetId="22" hidden="1">#REF!</definedName>
    <definedName name="Z_A8BE41E8_2DB8_11D7_A1F5_005004BBC68E_.wvu.Cols" localSheetId="3" hidden="1">#REF!</definedName>
    <definedName name="Z_A8BE41E8_2DB8_11D7_A1F5_005004BBC68E_.wvu.Cols" localSheetId="18" hidden="1">#REF!</definedName>
    <definedName name="Z_A8BE41E8_2DB8_11D7_A1F5_005004BBC68E_.wvu.Cols" localSheetId="9" hidden="1">#REF!</definedName>
    <definedName name="Z_A8BE41E8_2DB8_11D7_A1F5_005004BBC68E_.wvu.Cols" localSheetId="6" hidden="1">#REF!</definedName>
    <definedName name="Z_A8BE41E8_2DB8_11D7_A1F5_005004BBC68E_.wvu.Cols" localSheetId="23" hidden="1">#REF!</definedName>
    <definedName name="Z_A8BE41E8_2DB8_11D7_A1F5_005004BBC68E_.wvu.Cols" localSheetId="24" hidden="1">#REF!</definedName>
    <definedName name="Z_A8BE41E8_2DB8_11D7_A1F5_005004BBC68E_.wvu.Cols" hidden="1">#REF!</definedName>
    <definedName name="Z_A8BE41E8_2DB8_11D7_A1F5_005004BBC68E_.wvu.PrintArea" localSheetId="4" hidden="1">#REF!</definedName>
    <definedName name="Z_A8BE41E8_2DB8_11D7_A1F5_005004BBC68E_.wvu.PrintArea" localSheetId="7" hidden="1">#REF!</definedName>
    <definedName name="Z_A8BE41E8_2DB8_11D7_A1F5_005004BBC68E_.wvu.PrintArea" localSheetId="10" hidden="1">#REF!</definedName>
    <definedName name="Z_A8BE41E8_2DB8_11D7_A1F5_005004BBC68E_.wvu.PrintArea" localSheetId="19" hidden="1">#REF!</definedName>
    <definedName name="Z_A8BE41E8_2DB8_11D7_A1F5_005004BBC68E_.wvu.PrintArea" localSheetId="5" hidden="1">#REF!</definedName>
    <definedName name="Z_A8BE41E8_2DB8_11D7_A1F5_005004BBC68E_.wvu.PrintArea" localSheetId="11" hidden="1">#REF!</definedName>
    <definedName name="Z_A8BE41E8_2DB8_11D7_A1F5_005004BBC68E_.wvu.PrintArea" localSheetId="8" hidden="1">#REF!</definedName>
    <definedName name="Z_A8BE41E8_2DB8_11D7_A1F5_005004BBC68E_.wvu.PrintArea" localSheetId="20" hidden="1">#REF!</definedName>
    <definedName name="Z_A8BE41E8_2DB8_11D7_A1F5_005004BBC68E_.wvu.PrintArea" localSheetId="21" hidden="1">#REF!</definedName>
    <definedName name="Z_A8BE41E8_2DB8_11D7_A1F5_005004BBC68E_.wvu.PrintArea" localSheetId="22" hidden="1">#REF!</definedName>
    <definedName name="Z_A8BE41E8_2DB8_11D7_A1F5_005004BBC68E_.wvu.PrintArea" localSheetId="3" hidden="1">#REF!</definedName>
    <definedName name="Z_A8BE41E8_2DB8_11D7_A1F5_005004BBC68E_.wvu.PrintArea" localSheetId="18" hidden="1">#REF!</definedName>
    <definedName name="Z_A8BE41E8_2DB8_11D7_A1F5_005004BBC68E_.wvu.PrintArea" localSheetId="9" hidden="1">#REF!</definedName>
    <definedName name="Z_A8BE41E8_2DB8_11D7_A1F5_005004BBC68E_.wvu.PrintArea" localSheetId="6" hidden="1">#REF!</definedName>
    <definedName name="Z_A8BE41E8_2DB8_11D7_A1F5_005004BBC68E_.wvu.PrintArea" localSheetId="23" hidden="1">#REF!</definedName>
    <definedName name="Z_A8BE41E8_2DB8_11D7_A1F5_005004BBC68E_.wvu.PrintArea" localSheetId="24" hidden="1">#REF!</definedName>
    <definedName name="Z_A8BE41E8_2DB8_11D7_A1F5_005004BBC68E_.wvu.PrintArea" hidden="1">#REF!</definedName>
    <definedName name="Z_A8BE41E8_2DB8_11D7_A1F5_005004BBC68E_.wvu.Rows" localSheetId="4" hidden="1">#REF!</definedName>
    <definedName name="Z_A8BE41E8_2DB8_11D7_A1F5_005004BBC68E_.wvu.Rows" localSheetId="7" hidden="1">#REF!</definedName>
    <definedName name="Z_A8BE41E8_2DB8_11D7_A1F5_005004BBC68E_.wvu.Rows" localSheetId="10" hidden="1">#REF!</definedName>
    <definedName name="Z_A8BE41E8_2DB8_11D7_A1F5_005004BBC68E_.wvu.Rows" localSheetId="19" hidden="1">#REF!</definedName>
    <definedName name="Z_A8BE41E8_2DB8_11D7_A1F5_005004BBC68E_.wvu.Rows" localSheetId="5" hidden="1">#REF!</definedName>
    <definedName name="Z_A8BE41E8_2DB8_11D7_A1F5_005004BBC68E_.wvu.Rows" localSheetId="11" hidden="1">#REF!</definedName>
    <definedName name="Z_A8BE41E8_2DB8_11D7_A1F5_005004BBC68E_.wvu.Rows" localSheetId="8" hidden="1">#REF!</definedName>
    <definedName name="Z_A8BE41E8_2DB8_11D7_A1F5_005004BBC68E_.wvu.Rows" localSheetId="20" hidden="1">#REF!</definedName>
    <definedName name="Z_A8BE41E8_2DB8_11D7_A1F5_005004BBC68E_.wvu.Rows" localSheetId="21" hidden="1">#REF!</definedName>
    <definedName name="Z_A8BE41E8_2DB8_11D7_A1F5_005004BBC68E_.wvu.Rows" localSheetId="22" hidden="1">#REF!</definedName>
    <definedName name="Z_A8BE41E8_2DB8_11D7_A1F5_005004BBC68E_.wvu.Rows" localSheetId="3" hidden="1">#REF!</definedName>
    <definedName name="Z_A8BE41E8_2DB8_11D7_A1F5_005004BBC68E_.wvu.Rows" localSheetId="18" hidden="1">#REF!</definedName>
    <definedName name="Z_A8BE41E8_2DB8_11D7_A1F5_005004BBC68E_.wvu.Rows" localSheetId="9" hidden="1">#REF!</definedName>
    <definedName name="Z_A8BE41E8_2DB8_11D7_A1F5_005004BBC68E_.wvu.Rows" localSheetId="6" hidden="1">#REF!</definedName>
    <definedName name="Z_A8BE41E8_2DB8_11D7_A1F5_005004BBC68E_.wvu.Rows" localSheetId="23" hidden="1">#REF!</definedName>
    <definedName name="Z_A8BE41E8_2DB8_11D7_A1F5_005004BBC68E_.wvu.Rows" localSheetId="24" hidden="1">#REF!</definedName>
    <definedName name="Z_A8BE41E8_2DB8_11D7_A1F5_005004BBC68E_.wvu.Rows" hidden="1">#REF!</definedName>
    <definedName name="Z_AF67EA27_37A9_11D3_88E4_00104B2D4E50_.wvu.FilterData" localSheetId="4" hidden="1">#REF!</definedName>
    <definedName name="Z_AF67EA27_37A9_11D3_88E4_00104B2D4E50_.wvu.FilterData" localSheetId="7" hidden="1">#REF!</definedName>
    <definedName name="Z_AF67EA27_37A9_11D3_88E4_00104B2D4E50_.wvu.FilterData" localSheetId="10" hidden="1">#REF!</definedName>
    <definedName name="Z_AF67EA27_37A9_11D3_88E4_00104B2D4E50_.wvu.FilterData" localSheetId="19" hidden="1">#REF!</definedName>
    <definedName name="Z_AF67EA27_37A9_11D3_88E4_00104B2D4E50_.wvu.FilterData" localSheetId="5" hidden="1">#REF!</definedName>
    <definedName name="Z_AF67EA27_37A9_11D3_88E4_00104B2D4E50_.wvu.FilterData" localSheetId="11" hidden="1">#REF!</definedName>
    <definedName name="Z_AF67EA27_37A9_11D3_88E4_00104B2D4E50_.wvu.FilterData" localSheetId="8" hidden="1">#REF!</definedName>
    <definedName name="Z_AF67EA27_37A9_11D3_88E4_00104B2D4E50_.wvu.FilterData" localSheetId="20" hidden="1">#REF!</definedName>
    <definedName name="Z_AF67EA27_37A9_11D3_88E4_00104B2D4E50_.wvu.FilterData" localSheetId="21" hidden="1">#REF!</definedName>
    <definedName name="Z_AF67EA27_37A9_11D3_88E4_00104B2D4E50_.wvu.FilterData" localSheetId="22" hidden="1">#REF!</definedName>
    <definedName name="Z_AF67EA27_37A9_11D3_88E4_00104B2D4E50_.wvu.FilterData" localSheetId="3" hidden="1">#REF!</definedName>
    <definedName name="Z_AF67EA27_37A9_11D3_88E4_00104B2D4E50_.wvu.FilterData" localSheetId="18" hidden="1">#REF!</definedName>
    <definedName name="Z_AF67EA27_37A9_11D3_88E4_00104B2D4E50_.wvu.FilterData" localSheetId="9" hidden="1">#REF!</definedName>
    <definedName name="Z_AF67EA27_37A9_11D3_88E4_00104B2D4E50_.wvu.FilterData" localSheetId="6" hidden="1">#REF!</definedName>
    <definedName name="Z_AF67EA27_37A9_11D3_88E4_00104B2D4E50_.wvu.FilterData" localSheetId="23" hidden="1">#REF!</definedName>
    <definedName name="Z_AF67EA27_37A9_11D3_88E4_00104B2D4E50_.wvu.FilterData" localSheetId="24" hidden="1">#REF!</definedName>
    <definedName name="Z_AF67EA27_37A9_11D3_88E4_00104B2D4E50_.wvu.FilterData" hidden="1">#REF!</definedName>
    <definedName name="Z_B69AE2F6_CB28_11D2_A535_008048FCDF23_.wvu.Cols" localSheetId="4" hidden="1">'[34]Wag&amp;Sal'!#REF!,'[34]Wag&amp;Sal'!#REF!,'[34]Wag&amp;Sal'!$E$1:$P$65536,'[34]Wag&amp;Sal'!$Q$1:$T$65536,'[34]Wag&amp;Sal'!$V$1:$Y$65536,'[34]Wag&amp;Sal'!$AB$1:$AB$65536</definedName>
    <definedName name="Z_B69AE2F6_CB28_11D2_A535_008048FCDF23_.wvu.Cols" localSheetId="7" hidden="1">'[34]Wag&amp;Sal'!#REF!,'[34]Wag&amp;Sal'!#REF!,'[34]Wag&amp;Sal'!$E$1:$P$65536,'[34]Wag&amp;Sal'!$Q$1:$T$65536,'[34]Wag&amp;Sal'!$V$1:$Y$65536,'[34]Wag&amp;Sal'!$AB$1:$AB$65536</definedName>
    <definedName name="Z_B69AE2F6_CB28_11D2_A535_008048FCDF23_.wvu.Cols" localSheetId="10" hidden="1">'[34]Wag&amp;Sal'!#REF!,'[34]Wag&amp;Sal'!#REF!,'[34]Wag&amp;Sal'!$E$1:$P$65536,'[34]Wag&amp;Sal'!$Q$1:$T$65536,'[34]Wag&amp;Sal'!$V$1:$Y$65536,'[34]Wag&amp;Sal'!$AB$1:$AB$65536</definedName>
    <definedName name="Z_B69AE2F6_CB28_11D2_A535_008048FCDF23_.wvu.Cols" localSheetId="13" hidden="1">'[34]Wag&amp;Sal'!#REF!,'[34]Wag&amp;Sal'!#REF!,'[34]Wag&amp;Sal'!$E$1:$P$65536,'[34]Wag&amp;Sal'!$Q$1:$T$65536,'[34]Wag&amp;Sal'!$V$1:$Y$65536,'[34]Wag&amp;Sal'!$AB$1:$AB$65536</definedName>
    <definedName name="Z_B69AE2F6_CB28_11D2_A535_008048FCDF23_.wvu.Cols" localSheetId="19" hidden="1">'[34]Wag&amp;Sal'!#REF!,'[34]Wag&amp;Sal'!#REF!,'[34]Wag&amp;Sal'!$E$1:$P$65536,'[34]Wag&amp;Sal'!$Q$1:$T$65536,'[34]Wag&amp;Sal'!$V$1:$Y$65536,'[34]Wag&amp;Sal'!$AB$1:$AB$65536</definedName>
    <definedName name="Z_B69AE2F6_CB28_11D2_A535_008048FCDF23_.wvu.Cols" localSheetId="5" hidden="1">'[34]Wag&amp;Sal'!#REF!,'[34]Wag&amp;Sal'!#REF!,'[34]Wag&amp;Sal'!$E$1:$P$65536,'[34]Wag&amp;Sal'!$Q$1:$T$65536,'[34]Wag&amp;Sal'!$V$1:$Y$65536,'[34]Wag&amp;Sal'!$AB$1:$AB$65536</definedName>
    <definedName name="Z_B69AE2F6_CB28_11D2_A535_008048FCDF23_.wvu.Cols" localSheetId="11" hidden="1">'[34]Wag&amp;Sal'!#REF!,'[34]Wag&amp;Sal'!#REF!,'[34]Wag&amp;Sal'!$E$1:$P$65536,'[34]Wag&amp;Sal'!$Q$1:$T$65536,'[34]Wag&amp;Sal'!$V$1:$Y$65536,'[34]Wag&amp;Sal'!$AB$1:$AB$65536</definedName>
    <definedName name="Z_B69AE2F6_CB28_11D2_A535_008048FCDF23_.wvu.Cols" localSheetId="8" hidden="1">'[34]Wag&amp;Sal'!#REF!,'[34]Wag&amp;Sal'!#REF!,'[34]Wag&amp;Sal'!$E$1:$P$65536,'[34]Wag&amp;Sal'!$Q$1:$T$65536,'[34]Wag&amp;Sal'!$V$1:$Y$65536,'[34]Wag&amp;Sal'!$AB$1:$AB$65536</definedName>
    <definedName name="Z_B69AE2F6_CB28_11D2_A535_008048FCDF23_.wvu.Cols" localSheetId="14" hidden="1">'[34]Wag&amp;Sal'!#REF!,'[34]Wag&amp;Sal'!#REF!,'[34]Wag&amp;Sal'!$E$1:$P$65536,'[34]Wag&amp;Sal'!$Q$1:$T$65536,'[34]Wag&amp;Sal'!$V$1:$Y$65536,'[34]Wag&amp;Sal'!$AB$1:$AB$65536</definedName>
    <definedName name="Z_B69AE2F6_CB28_11D2_A535_008048FCDF23_.wvu.Cols" localSheetId="20" hidden="1">'[34]Wag&amp;Sal'!#REF!,'[34]Wag&amp;Sal'!#REF!,'[34]Wag&amp;Sal'!$E$1:$P$65536,'[34]Wag&amp;Sal'!$Q$1:$T$65536,'[34]Wag&amp;Sal'!$V$1:$Y$65536,'[34]Wag&amp;Sal'!$AB$1:$AB$65536</definedName>
    <definedName name="Z_B69AE2F6_CB28_11D2_A535_008048FCDF23_.wvu.Cols" localSheetId="21" hidden="1">'[34]Wag&amp;Sal'!#REF!,'[34]Wag&amp;Sal'!#REF!,'[34]Wag&amp;Sal'!$E$1:$P$65536,'[34]Wag&amp;Sal'!$Q$1:$T$65536,'[34]Wag&amp;Sal'!$V$1:$Y$65536,'[34]Wag&amp;Sal'!$AB$1:$AB$65536</definedName>
    <definedName name="Z_B69AE2F6_CB28_11D2_A535_008048FCDF23_.wvu.Cols" localSheetId="22" hidden="1">'[34]Wag&amp;Sal'!#REF!,'[34]Wag&amp;Sal'!#REF!,'[34]Wag&amp;Sal'!$E$1:$P$65536,'[34]Wag&amp;Sal'!$Q$1:$T$65536,'[34]Wag&amp;Sal'!$V$1:$Y$65536,'[34]Wag&amp;Sal'!$AB$1:$AB$65536</definedName>
    <definedName name="Z_B69AE2F6_CB28_11D2_A535_008048FCDF23_.wvu.Cols" localSheetId="3" hidden="1">'[34]Wag&amp;Sal'!#REF!,'[34]Wag&amp;Sal'!#REF!,'[34]Wag&amp;Sal'!$E$1:$P$65536,'[34]Wag&amp;Sal'!$Q$1:$T$65536,'[34]Wag&amp;Sal'!$V$1:$Y$65536,'[34]Wag&amp;Sal'!$AB$1:$AB$65536</definedName>
    <definedName name="Z_B69AE2F6_CB28_11D2_A535_008048FCDF23_.wvu.Cols" localSheetId="12" hidden="1">'[34]Wag&amp;Sal'!#REF!,'[34]Wag&amp;Sal'!#REF!,'[34]Wag&amp;Sal'!$E$1:$P$65536,'[34]Wag&amp;Sal'!$Q$1:$T$65536,'[34]Wag&amp;Sal'!$V$1:$Y$65536,'[34]Wag&amp;Sal'!$AB$1:$AB$65536</definedName>
    <definedName name="Z_B69AE2F6_CB28_11D2_A535_008048FCDF23_.wvu.Cols" localSheetId="18" hidden="1">'[34]Wag&amp;Sal'!#REF!,'[34]Wag&amp;Sal'!#REF!,'[34]Wag&amp;Sal'!$E$1:$P$65536,'[34]Wag&amp;Sal'!$Q$1:$T$65536,'[34]Wag&amp;Sal'!$V$1:$Y$65536,'[34]Wag&amp;Sal'!$AB$1:$AB$65536</definedName>
    <definedName name="Z_B69AE2F6_CB28_11D2_A535_008048FCDF23_.wvu.Cols" localSheetId="9" hidden="1">'[34]Wag&amp;Sal'!#REF!,'[34]Wag&amp;Sal'!#REF!,'[34]Wag&amp;Sal'!$E$1:$P$65536,'[34]Wag&amp;Sal'!$Q$1:$T$65536,'[34]Wag&amp;Sal'!$V$1:$Y$65536,'[34]Wag&amp;Sal'!$AB$1:$AB$65536</definedName>
    <definedName name="Z_B69AE2F6_CB28_11D2_A535_008048FCDF23_.wvu.Cols" localSheetId="6" hidden="1">'[34]Wag&amp;Sal'!#REF!,'[34]Wag&amp;Sal'!#REF!,'[34]Wag&amp;Sal'!$E$1:$P$65536,'[34]Wag&amp;Sal'!$Q$1:$T$65536,'[34]Wag&amp;Sal'!$V$1:$Y$65536,'[34]Wag&amp;Sal'!$AB$1:$AB$65536</definedName>
    <definedName name="Z_B69AE2F6_CB28_11D2_A535_008048FCDF23_.wvu.Cols" localSheetId="23" hidden="1">'[34]Wag&amp;Sal'!#REF!,'[34]Wag&amp;Sal'!#REF!,'[34]Wag&amp;Sal'!$E$1:$P$65536,'[34]Wag&amp;Sal'!$Q$1:$T$65536,'[34]Wag&amp;Sal'!$V$1:$Y$65536,'[34]Wag&amp;Sal'!$AB$1:$AB$65536</definedName>
    <definedName name="Z_B69AE2F6_CB28_11D2_A535_008048FCDF23_.wvu.Cols" localSheetId="24" hidden="1">'[34]Wag&amp;Sal'!#REF!,'[34]Wag&amp;Sal'!#REF!,'[34]Wag&amp;Sal'!$E$1:$P$65536,'[34]Wag&amp;Sal'!$Q$1:$T$65536,'[34]Wag&amp;Sal'!$V$1:$Y$65536,'[34]Wag&amp;Sal'!$AB$1:$AB$65536</definedName>
    <definedName name="Z_B69AE2F6_CB28_11D2_A535_008048FCDF23_.wvu.Cols" hidden="1">'[34]Wag&amp;Sal'!#REF!,'[34]Wag&amp;Sal'!#REF!,'[34]Wag&amp;Sal'!$E$1:$P$65536,'[34]Wag&amp;Sal'!$Q$1:$T$65536,'[34]Wag&amp;Sal'!$V$1:$Y$65536,'[34]Wag&amp;Sal'!$AB$1:$AB$65536</definedName>
    <definedName name="Z_B69AE2F6_CB28_11D2_A535_008048FCDF23_.wvu.Rows" localSheetId="4" hidden="1">'[34]Wag&amp;Sal'!#REF!,'[34]Wag&amp;Sal'!#REF!</definedName>
    <definedName name="Z_B69AE2F6_CB28_11D2_A535_008048FCDF23_.wvu.Rows" localSheetId="7" hidden="1">'[34]Wag&amp;Sal'!#REF!,'[34]Wag&amp;Sal'!#REF!</definedName>
    <definedName name="Z_B69AE2F6_CB28_11D2_A535_008048FCDF23_.wvu.Rows" localSheetId="10" hidden="1">'[34]Wag&amp;Sal'!#REF!,'[34]Wag&amp;Sal'!#REF!</definedName>
    <definedName name="Z_B69AE2F6_CB28_11D2_A535_008048FCDF23_.wvu.Rows" localSheetId="13" hidden="1">'[34]Wag&amp;Sal'!#REF!,'[34]Wag&amp;Sal'!#REF!</definedName>
    <definedName name="Z_B69AE2F6_CB28_11D2_A535_008048FCDF23_.wvu.Rows" localSheetId="19" hidden="1">'[34]Wag&amp;Sal'!#REF!,'[34]Wag&amp;Sal'!#REF!</definedName>
    <definedName name="Z_B69AE2F6_CB28_11D2_A535_008048FCDF23_.wvu.Rows" localSheetId="5" hidden="1">'[34]Wag&amp;Sal'!#REF!,'[34]Wag&amp;Sal'!#REF!</definedName>
    <definedName name="Z_B69AE2F6_CB28_11D2_A535_008048FCDF23_.wvu.Rows" localSheetId="11" hidden="1">'[34]Wag&amp;Sal'!#REF!,'[34]Wag&amp;Sal'!#REF!</definedName>
    <definedName name="Z_B69AE2F6_CB28_11D2_A535_008048FCDF23_.wvu.Rows" localSheetId="8" hidden="1">'[34]Wag&amp;Sal'!#REF!,'[34]Wag&amp;Sal'!#REF!</definedName>
    <definedName name="Z_B69AE2F6_CB28_11D2_A535_008048FCDF23_.wvu.Rows" localSheetId="14" hidden="1">'[34]Wag&amp;Sal'!#REF!,'[34]Wag&amp;Sal'!#REF!</definedName>
    <definedName name="Z_B69AE2F6_CB28_11D2_A535_008048FCDF23_.wvu.Rows" localSheetId="20" hidden="1">'[34]Wag&amp;Sal'!#REF!,'[34]Wag&amp;Sal'!#REF!</definedName>
    <definedName name="Z_B69AE2F6_CB28_11D2_A535_008048FCDF23_.wvu.Rows" localSheetId="21" hidden="1">'[34]Wag&amp;Sal'!#REF!,'[34]Wag&amp;Sal'!#REF!</definedName>
    <definedName name="Z_B69AE2F6_CB28_11D2_A535_008048FCDF23_.wvu.Rows" localSheetId="22" hidden="1">'[34]Wag&amp;Sal'!#REF!,'[34]Wag&amp;Sal'!#REF!</definedName>
    <definedName name="Z_B69AE2F6_CB28_11D2_A535_008048FCDF23_.wvu.Rows" localSheetId="3" hidden="1">'[34]Wag&amp;Sal'!#REF!,'[34]Wag&amp;Sal'!#REF!</definedName>
    <definedName name="Z_B69AE2F6_CB28_11D2_A535_008048FCDF23_.wvu.Rows" localSheetId="12" hidden="1">'[34]Wag&amp;Sal'!#REF!,'[34]Wag&amp;Sal'!#REF!</definedName>
    <definedName name="Z_B69AE2F6_CB28_11D2_A535_008048FCDF23_.wvu.Rows" localSheetId="18" hidden="1">'[34]Wag&amp;Sal'!#REF!,'[34]Wag&amp;Sal'!#REF!</definedName>
    <definedName name="Z_B69AE2F6_CB28_11D2_A535_008048FCDF23_.wvu.Rows" localSheetId="9" hidden="1">'[34]Wag&amp;Sal'!#REF!,'[34]Wag&amp;Sal'!#REF!</definedName>
    <definedName name="Z_B69AE2F6_CB28_11D2_A535_008048FCDF23_.wvu.Rows" localSheetId="6" hidden="1">'[34]Wag&amp;Sal'!#REF!,'[34]Wag&amp;Sal'!#REF!</definedName>
    <definedName name="Z_B69AE2F6_CB28_11D2_A535_008048FCDF23_.wvu.Rows" localSheetId="23" hidden="1">'[34]Wag&amp;Sal'!#REF!,'[34]Wag&amp;Sal'!#REF!</definedName>
    <definedName name="Z_B69AE2F6_CB28_11D2_A535_008048FCDF23_.wvu.Rows" localSheetId="24" hidden="1">'[34]Wag&amp;Sal'!#REF!,'[34]Wag&amp;Sal'!#REF!</definedName>
    <definedName name="Z_B69AE2F6_CB28_11D2_A535_008048FCDF23_.wvu.Rows" hidden="1">'[34]Wag&amp;Sal'!#REF!,'[34]Wag&amp;Sal'!#REF!</definedName>
    <definedName name="Z_CC26C000_67A6_11D3_B801_444553540000_.wvu.FilterData" localSheetId="4" hidden="1">#REF!</definedName>
    <definedName name="Z_CC26C000_67A6_11D3_B801_444553540000_.wvu.FilterData" localSheetId="7" hidden="1">#REF!</definedName>
    <definedName name="Z_CC26C000_67A6_11D3_B801_444553540000_.wvu.FilterData" localSheetId="10" hidden="1">#REF!</definedName>
    <definedName name="Z_CC26C000_67A6_11D3_B801_444553540000_.wvu.FilterData" localSheetId="13" hidden="1">#REF!</definedName>
    <definedName name="Z_CC26C000_67A6_11D3_B801_444553540000_.wvu.FilterData" localSheetId="19" hidden="1">#REF!</definedName>
    <definedName name="Z_CC26C000_67A6_11D3_B801_444553540000_.wvu.FilterData" localSheetId="5" hidden="1">#REF!</definedName>
    <definedName name="Z_CC26C000_67A6_11D3_B801_444553540000_.wvu.FilterData" localSheetId="11" hidden="1">#REF!</definedName>
    <definedName name="Z_CC26C000_67A6_11D3_B801_444553540000_.wvu.FilterData" localSheetId="8" hidden="1">#REF!</definedName>
    <definedName name="Z_CC26C000_67A6_11D3_B801_444553540000_.wvu.FilterData" localSheetId="14" hidden="1">#REF!</definedName>
    <definedName name="Z_CC26C000_67A6_11D3_B801_444553540000_.wvu.FilterData" localSheetId="20" hidden="1">#REF!</definedName>
    <definedName name="Z_CC26C000_67A6_11D3_B801_444553540000_.wvu.FilterData" localSheetId="21" hidden="1">#REF!</definedName>
    <definedName name="Z_CC26C000_67A6_11D3_B801_444553540000_.wvu.FilterData" localSheetId="22" hidden="1">#REF!</definedName>
    <definedName name="Z_CC26C000_67A6_11D3_B801_444553540000_.wvu.FilterData" localSheetId="3" hidden="1">#REF!</definedName>
    <definedName name="Z_CC26C000_67A6_11D3_B801_444553540000_.wvu.FilterData" localSheetId="12" hidden="1">#REF!</definedName>
    <definedName name="Z_CC26C000_67A6_11D3_B801_444553540000_.wvu.FilterData" localSheetId="18" hidden="1">#REF!</definedName>
    <definedName name="Z_CC26C000_67A6_11D3_B801_444553540000_.wvu.FilterData" localSheetId="9" hidden="1">#REF!</definedName>
    <definedName name="Z_CC26C000_67A6_11D3_B801_444553540000_.wvu.FilterData" localSheetId="6" hidden="1">#REF!</definedName>
    <definedName name="Z_CC26C000_67A6_11D3_B801_444553540000_.wvu.FilterData" localSheetId="23" hidden="1">#REF!</definedName>
    <definedName name="Z_CC26C000_67A6_11D3_B801_444553540000_.wvu.FilterData" localSheetId="24" hidden="1">#REF!</definedName>
    <definedName name="Z_CC26C000_67A6_11D3_B801_444553540000_.wvu.FilterData" hidden="1">#REF!</definedName>
    <definedName name="Z_D840F8B1_668B_11D3_88E6_00104B2D4E50_.wvu.FilterData" localSheetId="4" hidden="1">#REF!</definedName>
    <definedName name="Z_D840F8B1_668B_11D3_88E6_00104B2D4E50_.wvu.FilterData" localSheetId="7" hidden="1">#REF!</definedName>
    <definedName name="Z_D840F8B1_668B_11D3_88E6_00104B2D4E50_.wvu.FilterData" localSheetId="10" hidden="1">#REF!</definedName>
    <definedName name="Z_D840F8B1_668B_11D3_88E6_00104B2D4E50_.wvu.FilterData" localSheetId="19" hidden="1">#REF!</definedName>
    <definedName name="Z_D840F8B1_668B_11D3_88E6_00104B2D4E50_.wvu.FilterData" localSheetId="5" hidden="1">#REF!</definedName>
    <definedName name="Z_D840F8B1_668B_11D3_88E6_00104B2D4E50_.wvu.FilterData" localSheetId="11" hidden="1">#REF!</definedName>
    <definedName name="Z_D840F8B1_668B_11D3_88E6_00104B2D4E50_.wvu.FilterData" localSheetId="8" hidden="1">#REF!</definedName>
    <definedName name="Z_D840F8B1_668B_11D3_88E6_00104B2D4E50_.wvu.FilterData" localSheetId="20" hidden="1">#REF!</definedName>
    <definedName name="Z_D840F8B1_668B_11D3_88E6_00104B2D4E50_.wvu.FilterData" localSheetId="21" hidden="1">#REF!</definedName>
    <definedName name="Z_D840F8B1_668B_11D3_88E6_00104B2D4E50_.wvu.FilterData" localSheetId="22" hidden="1">#REF!</definedName>
    <definedName name="Z_D840F8B1_668B_11D3_88E6_00104B2D4E50_.wvu.FilterData" localSheetId="3" hidden="1">#REF!</definedName>
    <definedName name="Z_D840F8B1_668B_11D3_88E6_00104B2D4E50_.wvu.FilterData" localSheetId="18" hidden="1">#REF!</definedName>
    <definedName name="Z_D840F8B1_668B_11D3_88E6_00104B2D4E50_.wvu.FilterData" localSheetId="9" hidden="1">#REF!</definedName>
    <definedName name="Z_D840F8B1_668B_11D3_88E6_00104B2D4E50_.wvu.FilterData" localSheetId="6" hidden="1">#REF!</definedName>
    <definedName name="Z_D840F8B1_668B_11D3_88E6_00104B2D4E50_.wvu.FilterData" localSheetId="23" hidden="1">#REF!</definedName>
    <definedName name="Z_D840F8B1_668B_11D3_88E6_00104B2D4E50_.wvu.FilterData" localSheetId="24" hidden="1">#REF!</definedName>
    <definedName name="Z_D840F8B1_668B_11D3_88E6_00104B2D4E50_.wvu.FilterData" hidden="1">#REF!</definedName>
    <definedName name="Z_E61184E6_4A82_48AD_BD46_AD03682B9E61_.wvu.Rows" localSheetId="4" hidden="1">[33]Micro!#REF!</definedName>
    <definedName name="Z_E61184E6_4A82_48AD_BD46_AD03682B9E61_.wvu.Rows" localSheetId="7" hidden="1">[33]Micro!#REF!</definedName>
    <definedName name="Z_E61184E6_4A82_48AD_BD46_AD03682B9E61_.wvu.Rows" localSheetId="10" hidden="1">[33]Micro!#REF!</definedName>
    <definedName name="Z_E61184E6_4A82_48AD_BD46_AD03682B9E61_.wvu.Rows" localSheetId="19" hidden="1">[33]Micro!#REF!</definedName>
    <definedName name="Z_E61184E6_4A82_48AD_BD46_AD03682B9E61_.wvu.Rows" localSheetId="5" hidden="1">[33]Micro!#REF!</definedName>
    <definedName name="Z_E61184E6_4A82_48AD_BD46_AD03682B9E61_.wvu.Rows" localSheetId="11" hidden="1">[33]Micro!#REF!</definedName>
    <definedName name="Z_E61184E6_4A82_48AD_BD46_AD03682B9E61_.wvu.Rows" localSheetId="8" hidden="1">[33]Micro!#REF!</definedName>
    <definedName name="Z_E61184E6_4A82_48AD_BD46_AD03682B9E61_.wvu.Rows" localSheetId="20" hidden="1">[33]Micro!#REF!</definedName>
    <definedName name="Z_E61184E6_4A82_48AD_BD46_AD03682B9E61_.wvu.Rows" localSheetId="21" hidden="1">[33]Micro!#REF!</definedName>
    <definedName name="Z_E61184E6_4A82_48AD_BD46_AD03682B9E61_.wvu.Rows" localSheetId="22" hidden="1">[33]Micro!#REF!</definedName>
    <definedName name="Z_E61184E6_4A82_48AD_BD46_AD03682B9E61_.wvu.Rows" localSheetId="3" hidden="1">[33]Micro!#REF!</definedName>
    <definedName name="Z_E61184E6_4A82_48AD_BD46_AD03682B9E61_.wvu.Rows" localSheetId="18" hidden="1">[33]Micro!#REF!</definedName>
    <definedName name="Z_E61184E6_4A82_48AD_BD46_AD03682B9E61_.wvu.Rows" localSheetId="9" hidden="1">[33]Micro!#REF!</definedName>
    <definedName name="Z_E61184E6_4A82_48AD_BD46_AD03682B9E61_.wvu.Rows" localSheetId="6" hidden="1">[33]Micro!#REF!</definedName>
    <definedName name="Z_E61184E6_4A82_48AD_BD46_AD03682B9E61_.wvu.Rows" localSheetId="23" hidden="1">[33]Micro!#REF!</definedName>
    <definedName name="Z_E61184E6_4A82_48AD_BD46_AD03682B9E61_.wvu.Rows" localSheetId="24" hidden="1">[33]Micro!#REF!</definedName>
    <definedName name="Z_E61184E6_4A82_48AD_BD46_AD03682B9E61_.wvu.Rows" hidden="1">[33]Micro!#REF!</definedName>
    <definedName name="Z_EA424862_9DB5_4158_B57E_464B76E20666_.wvu.FilterData" localSheetId="4" hidden="1">#REF!</definedName>
    <definedName name="Z_EA424862_9DB5_4158_B57E_464B76E20666_.wvu.FilterData" localSheetId="7" hidden="1">#REF!</definedName>
    <definedName name="Z_EA424862_9DB5_4158_B57E_464B76E20666_.wvu.FilterData" localSheetId="10" hidden="1">#REF!</definedName>
    <definedName name="Z_EA424862_9DB5_4158_B57E_464B76E20666_.wvu.FilterData" localSheetId="13" hidden="1">#REF!</definedName>
    <definedName name="Z_EA424862_9DB5_4158_B57E_464B76E20666_.wvu.FilterData" localSheetId="19" hidden="1">#REF!</definedName>
    <definedName name="Z_EA424862_9DB5_4158_B57E_464B76E20666_.wvu.FilterData" localSheetId="5" hidden="1">#REF!</definedName>
    <definedName name="Z_EA424862_9DB5_4158_B57E_464B76E20666_.wvu.FilterData" localSheetId="11" hidden="1">#REF!</definedName>
    <definedName name="Z_EA424862_9DB5_4158_B57E_464B76E20666_.wvu.FilterData" localSheetId="8" hidden="1">#REF!</definedName>
    <definedName name="Z_EA424862_9DB5_4158_B57E_464B76E20666_.wvu.FilterData" localSheetId="14" hidden="1">#REF!</definedName>
    <definedName name="Z_EA424862_9DB5_4158_B57E_464B76E20666_.wvu.FilterData" localSheetId="20" hidden="1">#REF!</definedName>
    <definedName name="Z_EA424862_9DB5_4158_B57E_464B76E20666_.wvu.FilterData" localSheetId="21" hidden="1">#REF!</definedName>
    <definedName name="Z_EA424862_9DB5_4158_B57E_464B76E20666_.wvu.FilterData" localSheetId="22" hidden="1">#REF!</definedName>
    <definedName name="Z_EA424862_9DB5_4158_B57E_464B76E20666_.wvu.FilterData" localSheetId="3" hidden="1">#REF!</definedName>
    <definedName name="Z_EA424862_9DB5_4158_B57E_464B76E20666_.wvu.FilterData" localSheetId="12" hidden="1">#REF!</definedName>
    <definedName name="Z_EA424862_9DB5_4158_B57E_464B76E20666_.wvu.FilterData" localSheetId="18" hidden="1">#REF!</definedName>
    <definedName name="Z_EA424862_9DB5_4158_B57E_464B76E20666_.wvu.FilterData" localSheetId="9" hidden="1">#REF!</definedName>
    <definedName name="Z_EA424862_9DB5_4158_B57E_464B76E20666_.wvu.FilterData" localSheetId="6" hidden="1">#REF!</definedName>
    <definedName name="Z_EA424862_9DB5_4158_B57E_464B76E20666_.wvu.FilterData" localSheetId="23" hidden="1">#REF!</definedName>
    <definedName name="Z_EA424862_9DB5_4158_B57E_464B76E20666_.wvu.FilterData" localSheetId="24" hidden="1">#REF!</definedName>
    <definedName name="Z_EA424862_9DB5_4158_B57E_464B76E20666_.wvu.FilterData" hidden="1">#REF!</definedName>
    <definedName name="Z_F0339D6F_2232_11D3_88E4_00104B2D4E50_.wvu.FilterData" localSheetId="4" hidden="1">#REF!</definedName>
    <definedName name="Z_F0339D6F_2232_11D3_88E4_00104B2D4E50_.wvu.FilterData" localSheetId="7" hidden="1">#REF!</definedName>
    <definedName name="Z_F0339D6F_2232_11D3_88E4_00104B2D4E50_.wvu.FilterData" localSheetId="10" hidden="1">#REF!</definedName>
    <definedName name="Z_F0339D6F_2232_11D3_88E4_00104B2D4E50_.wvu.FilterData" localSheetId="19" hidden="1">#REF!</definedName>
    <definedName name="Z_F0339D6F_2232_11D3_88E4_00104B2D4E50_.wvu.FilterData" localSheetId="5" hidden="1">#REF!</definedName>
    <definedName name="Z_F0339D6F_2232_11D3_88E4_00104B2D4E50_.wvu.FilterData" localSheetId="11" hidden="1">#REF!</definedName>
    <definedName name="Z_F0339D6F_2232_11D3_88E4_00104B2D4E50_.wvu.FilterData" localSheetId="8" hidden="1">#REF!</definedName>
    <definedName name="Z_F0339D6F_2232_11D3_88E4_00104B2D4E50_.wvu.FilterData" localSheetId="20" hidden="1">#REF!</definedName>
    <definedName name="Z_F0339D6F_2232_11D3_88E4_00104B2D4E50_.wvu.FilterData" localSheetId="21" hidden="1">#REF!</definedName>
    <definedName name="Z_F0339D6F_2232_11D3_88E4_00104B2D4E50_.wvu.FilterData" localSheetId="22" hidden="1">#REF!</definedName>
    <definedName name="Z_F0339D6F_2232_11D3_88E4_00104B2D4E50_.wvu.FilterData" localSheetId="3" hidden="1">#REF!</definedName>
    <definedName name="Z_F0339D6F_2232_11D3_88E4_00104B2D4E50_.wvu.FilterData" localSheetId="18" hidden="1">#REF!</definedName>
    <definedName name="Z_F0339D6F_2232_11D3_88E4_00104B2D4E50_.wvu.FilterData" localSheetId="9" hidden="1">#REF!</definedName>
    <definedName name="Z_F0339D6F_2232_11D3_88E4_00104B2D4E50_.wvu.FilterData" localSheetId="6" hidden="1">#REF!</definedName>
    <definedName name="Z_F0339D6F_2232_11D3_88E4_00104B2D4E50_.wvu.FilterData" localSheetId="23" hidden="1">#REF!</definedName>
    <definedName name="Z_F0339D6F_2232_11D3_88E4_00104B2D4E50_.wvu.FilterData" localSheetId="24" hidden="1">#REF!</definedName>
    <definedName name="Z_F0339D6F_2232_11D3_88E4_00104B2D4E50_.wvu.FilterData" hidden="1">#REF!</definedName>
    <definedName name="Z_F56F135F_44F3_478B_BCC3_5E739B702BEF_.wvu.Cols" localSheetId="4" hidden="1">#REF!</definedName>
    <definedName name="Z_F56F135F_44F3_478B_BCC3_5E739B702BEF_.wvu.Cols" localSheetId="7" hidden="1">#REF!</definedName>
    <definedName name="Z_F56F135F_44F3_478B_BCC3_5E739B702BEF_.wvu.Cols" localSheetId="10" hidden="1">#REF!</definedName>
    <definedName name="Z_F56F135F_44F3_478B_BCC3_5E739B702BEF_.wvu.Cols" localSheetId="19" hidden="1">#REF!</definedName>
    <definedName name="Z_F56F135F_44F3_478B_BCC3_5E739B702BEF_.wvu.Cols" localSheetId="5" hidden="1">#REF!</definedName>
    <definedName name="Z_F56F135F_44F3_478B_BCC3_5E739B702BEF_.wvu.Cols" localSheetId="11" hidden="1">#REF!</definedName>
    <definedName name="Z_F56F135F_44F3_478B_BCC3_5E739B702BEF_.wvu.Cols" localSheetId="8" hidden="1">#REF!</definedName>
    <definedName name="Z_F56F135F_44F3_478B_BCC3_5E739B702BEF_.wvu.Cols" localSheetId="20" hidden="1">#REF!</definedName>
    <definedName name="Z_F56F135F_44F3_478B_BCC3_5E739B702BEF_.wvu.Cols" localSheetId="21" hidden="1">#REF!</definedName>
    <definedName name="Z_F56F135F_44F3_478B_BCC3_5E739B702BEF_.wvu.Cols" localSheetId="22" hidden="1">#REF!</definedName>
    <definedName name="Z_F56F135F_44F3_478B_BCC3_5E739B702BEF_.wvu.Cols" localSheetId="3" hidden="1">#REF!</definedName>
    <definedName name="Z_F56F135F_44F3_478B_BCC3_5E739B702BEF_.wvu.Cols" localSheetId="18" hidden="1">#REF!</definedName>
    <definedName name="Z_F56F135F_44F3_478B_BCC3_5E739B702BEF_.wvu.Cols" localSheetId="9" hidden="1">#REF!</definedName>
    <definedName name="Z_F56F135F_44F3_478B_BCC3_5E739B702BEF_.wvu.Cols" localSheetId="6" hidden="1">#REF!</definedName>
    <definedName name="Z_F56F135F_44F3_478B_BCC3_5E739B702BEF_.wvu.Cols" localSheetId="23" hidden="1">#REF!</definedName>
    <definedName name="Z_F56F135F_44F3_478B_BCC3_5E739B702BEF_.wvu.Cols" localSheetId="24" hidden="1">#REF!</definedName>
    <definedName name="Z_F56F135F_44F3_478B_BCC3_5E739B702BEF_.wvu.Cols" hidden="1">#REF!</definedName>
    <definedName name="Z_F56F135F_44F3_478B_BCC3_5E739B702BEF_.wvu.FilterData" localSheetId="4" hidden="1">#REF!</definedName>
    <definedName name="Z_F56F135F_44F3_478B_BCC3_5E739B702BEF_.wvu.FilterData" localSheetId="7" hidden="1">#REF!</definedName>
    <definedName name="Z_F56F135F_44F3_478B_BCC3_5E739B702BEF_.wvu.FilterData" localSheetId="10" hidden="1">#REF!</definedName>
    <definedName name="Z_F56F135F_44F3_478B_BCC3_5E739B702BEF_.wvu.FilterData" localSheetId="19" hidden="1">#REF!</definedName>
    <definedName name="Z_F56F135F_44F3_478B_BCC3_5E739B702BEF_.wvu.FilterData" localSheetId="5" hidden="1">#REF!</definedName>
    <definedName name="Z_F56F135F_44F3_478B_BCC3_5E739B702BEF_.wvu.FilterData" localSheetId="11" hidden="1">#REF!</definedName>
    <definedName name="Z_F56F135F_44F3_478B_BCC3_5E739B702BEF_.wvu.FilterData" localSheetId="8" hidden="1">#REF!</definedName>
    <definedName name="Z_F56F135F_44F3_478B_BCC3_5E739B702BEF_.wvu.FilterData" localSheetId="20" hidden="1">#REF!</definedName>
    <definedName name="Z_F56F135F_44F3_478B_BCC3_5E739B702BEF_.wvu.FilterData" localSheetId="21" hidden="1">#REF!</definedName>
    <definedName name="Z_F56F135F_44F3_478B_BCC3_5E739B702BEF_.wvu.FilterData" localSheetId="22" hidden="1">#REF!</definedName>
    <definedName name="Z_F56F135F_44F3_478B_BCC3_5E739B702BEF_.wvu.FilterData" localSheetId="3" hidden="1">#REF!</definedName>
    <definedName name="Z_F56F135F_44F3_478B_BCC3_5E739B702BEF_.wvu.FilterData" localSheetId="18" hidden="1">#REF!</definedName>
    <definedName name="Z_F56F135F_44F3_478B_BCC3_5E739B702BEF_.wvu.FilterData" localSheetId="9" hidden="1">#REF!</definedName>
    <definedName name="Z_F56F135F_44F3_478B_BCC3_5E739B702BEF_.wvu.FilterData" localSheetId="6" hidden="1">#REF!</definedName>
    <definedName name="Z_F56F135F_44F3_478B_BCC3_5E739B702BEF_.wvu.FilterData" localSheetId="23" hidden="1">#REF!</definedName>
    <definedName name="Z_F56F135F_44F3_478B_BCC3_5E739B702BEF_.wvu.FilterData" localSheetId="24" hidden="1">#REF!</definedName>
    <definedName name="Z_F56F135F_44F3_478B_BCC3_5E739B702BEF_.wvu.FilterData" hidden="1">#REF!</definedName>
    <definedName name="Z_F56F135F_44F3_478B_BCC3_5E739B702BEF_.wvu.PrintTitles" localSheetId="4" hidden="1">#REF!,#REF!</definedName>
    <definedName name="Z_F56F135F_44F3_478B_BCC3_5E739B702BEF_.wvu.PrintTitles" localSheetId="7" hidden="1">#REF!,#REF!</definedName>
    <definedName name="Z_F56F135F_44F3_478B_BCC3_5E739B702BEF_.wvu.PrintTitles" localSheetId="10" hidden="1">#REF!,#REF!</definedName>
    <definedName name="Z_F56F135F_44F3_478B_BCC3_5E739B702BEF_.wvu.PrintTitles" localSheetId="13" hidden="1">#REF!,#REF!</definedName>
    <definedName name="Z_F56F135F_44F3_478B_BCC3_5E739B702BEF_.wvu.PrintTitles" localSheetId="19" hidden="1">#REF!,#REF!</definedName>
    <definedName name="Z_F56F135F_44F3_478B_BCC3_5E739B702BEF_.wvu.PrintTitles" localSheetId="5" hidden="1">#REF!,#REF!</definedName>
    <definedName name="Z_F56F135F_44F3_478B_BCC3_5E739B702BEF_.wvu.PrintTitles" localSheetId="11" hidden="1">#REF!,#REF!</definedName>
    <definedName name="Z_F56F135F_44F3_478B_BCC3_5E739B702BEF_.wvu.PrintTitles" localSheetId="8" hidden="1">#REF!,#REF!</definedName>
    <definedName name="Z_F56F135F_44F3_478B_BCC3_5E739B702BEF_.wvu.PrintTitles" localSheetId="14" hidden="1">#REF!,#REF!</definedName>
    <definedName name="Z_F56F135F_44F3_478B_BCC3_5E739B702BEF_.wvu.PrintTitles" localSheetId="20" hidden="1">#REF!,#REF!</definedName>
    <definedName name="Z_F56F135F_44F3_478B_BCC3_5E739B702BEF_.wvu.PrintTitles" localSheetId="21" hidden="1">#REF!,#REF!</definedName>
    <definedName name="Z_F56F135F_44F3_478B_BCC3_5E739B702BEF_.wvu.PrintTitles" localSheetId="22" hidden="1">#REF!,#REF!</definedName>
    <definedName name="Z_F56F135F_44F3_478B_BCC3_5E739B702BEF_.wvu.PrintTitles" localSheetId="3" hidden="1">#REF!,#REF!</definedName>
    <definedName name="Z_F56F135F_44F3_478B_BCC3_5E739B702BEF_.wvu.PrintTitles" localSheetId="12" hidden="1">#REF!,#REF!</definedName>
    <definedName name="Z_F56F135F_44F3_478B_BCC3_5E739B702BEF_.wvu.PrintTitles" localSheetId="18" hidden="1">#REF!,#REF!</definedName>
    <definedName name="Z_F56F135F_44F3_478B_BCC3_5E739B702BEF_.wvu.PrintTitles" localSheetId="9" hidden="1">#REF!,#REF!</definedName>
    <definedName name="Z_F56F135F_44F3_478B_BCC3_5E739B702BEF_.wvu.PrintTitles" localSheetId="6" hidden="1">#REF!,#REF!</definedName>
    <definedName name="Z_F56F135F_44F3_478B_BCC3_5E739B702BEF_.wvu.PrintTitles" localSheetId="23" hidden="1">#REF!,#REF!</definedName>
    <definedName name="Z_F56F135F_44F3_478B_BCC3_5E739B702BEF_.wvu.PrintTitles" localSheetId="24" hidden="1">#REF!,#REF!</definedName>
    <definedName name="Z_F56F135F_44F3_478B_BCC3_5E739B702BEF_.wvu.PrintTitles" hidden="1">#REF!,#REF!</definedName>
    <definedName name="ZENANA" localSheetId="4" hidden="1">{#N/A,#N/A,TRUE,"Front";#N/A,#N/A,TRUE,"Simple Letter";#N/A,#N/A,TRUE,"Inside";#N/A,#N/A,TRUE,"Contents";#N/A,#N/A,TRUE,"Basis";#N/A,#N/A,TRUE,"Inclusions";#N/A,#N/A,TRUE,"Exclusions";#N/A,#N/A,TRUE,"Areas";#N/A,#N/A,TRUE,"Summary";#N/A,#N/A,TRUE,"Detail"}</definedName>
    <definedName name="ZENANA" localSheetId="7" hidden="1">{#N/A,#N/A,TRUE,"Front";#N/A,#N/A,TRUE,"Simple Letter";#N/A,#N/A,TRUE,"Inside";#N/A,#N/A,TRUE,"Contents";#N/A,#N/A,TRUE,"Basis";#N/A,#N/A,TRUE,"Inclusions";#N/A,#N/A,TRUE,"Exclusions";#N/A,#N/A,TRUE,"Areas";#N/A,#N/A,TRUE,"Summary";#N/A,#N/A,TRUE,"Detail"}</definedName>
    <definedName name="ZENANA" localSheetId="10" hidden="1">{#N/A,#N/A,TRUE,"Front";#N/A,#N/A,TRUE,"Simple Letter";#N/A,#N/A,TRUE,"Inside";#N/A,#N/A,TRUE,"Contents";#N/A,#N/A,TRUE,"Basis";#N/A,#N/A,TRUE,"Inclusions";#N/A,#N/A,TRUE,"Exclusions";#N/A,#N/A,TRUE,"Areas";#N/A,#N/A,TRUE,"Summary";#N/A,#N/A,TRUE,"Detail"}</definedName>
    <definedName name="ZENANA" localSheetId="13" hidden="1">{#N/A,#N/A,TRUE,"Front";#N/A,#N/A,TRUE,"Simple Letter";#N/A,#N/A,TRUE,"Inside";#N/A,#N/A,TRUE,"Contents";#N/A,#N/A,TRUE,"Basis";#N/A,#N/A,TRUE,"Inclusions";#N/A,#N/A,TRUE,"Exclusions";#N/A,#N/A,TRUE,"Areas";#N/A,#N/A,TRUE,"Summary";#N/A,#N/A,TRUE,"Detail"}</definedName>
    <definedName name="ZENANA" localSheetId="5" hidden="1">{#N/A,#N/A,TRUE,"Front";#N/A,#N/A,TRUE,"Simple Letter";#N/A,#N/A,TRUE,"Inside";#N/A,#N/A,TRUE,"Contents";#N/A,#N/A,TRUE,"Basis";#N/A,#N/A,TRUE,"Inclusions";#N/A,#N/A,TRUE,"Exclusions";#N/A,#N/A,TRUE,"Areas";#N/A,#N/A,TRUE,"Summary";#N/A,#N/A,TRUE,"Detail"}</definedName>
    <definedName name="ZENANA" localSheetId="11" hidden="1">{#N/A,#N/A,TRUE,"Front";#N/A,#N/A,TRUE,"Simple Letter";#N/A,#N/A,TRUE,"Inside";#N/A,#N/A,TRUE,"Contents";#N/A,#N/A,TRUE,"Basis";#N/A,#N/A,TRUE,"Inclusions";#N/A,#N/A,TRUE,"Exclusions";#N/A,#N/A,TRUE,"Areas";#N/A,#N/A,TRUE,"Summary";#N/A,#N/A,TRUE,"Detail"}</definedName>
    <definedName name="ZENANA" localSheetId="8" hidden="1">{#N/A,#N/A,TRUE,"Front";#N/A,#N/A,TRUE,"Simple Letter";#N/A,#N/A,TRUE,"Inside";#N/A,#N/A,TRUE,"Contents";#N/A,#N/A,TRUE,"Basis";#N/A,#N/A,TRUE,"Inclusions";#N/A,#N/A,TRUE,"Exclusions";#N/A,#N/A,TRUE,"Areas";#N/A,#N/A,TRUE,"Summary";#N/A,#N/A,TRUE,"Detail"}</definedName>
    <definedName name="ZENANA" localSheetId="14" hidden="1">{#N/A,#N/A,TRUE,"Front";#N/A,#N/A,TRUE,"Simple Letter";#N/A,#N/A,TRUE,"Inside";#N/A,#N/A,TRUE,"Contents";#N/A,#N/A,TRUE,"Basis";#N/A,#N/A,TRUE,"Inclusions";#N/A,#N/A,TRUE,"Exclusions";#N/A,#N/A,TRUE,"Areas";#N/A,#N/A,TRUE,"Summary";#N/A,#N/A,TRUE,"Detail"}</definedName>
    <definedName name="ZENANA" localSheetId="21" hidden="1">{#N/A,#N/A,TRUE,"Front";#N/A,#N/A,TRUE,"Simple Letter";#N/A,#N/A,TRUE,"Inside";#N/A,#N/A,TRUE,"Contents";#N/A,#N/A,TRUE,"Basis";#N/A,#N/A,TRUE,"Inclusions";#N/A,#N/A,TRUE,"Exclusions";#N/A,#N/A,TRUE,"Areas";#N/A,#N/A,TRUE,"Summary";#N/A,#N/A,TRUE,"Detail"}</definedName>
    <definedName name="ZENANA" localSheetId="22" hidden="1">{#N/A,#N/A,TRUE,"Front";#N/A,#N/A,TRUE,"Simple Letter";#N/A,#N/A,TRUE,"Inside";#N/A,#N/A,TRUE,"Contents";#N/A,#N/A,TRUE,"Basis";#N/A,#N/A,TRUE,"Inclusions";#N/A,#N/A,TRUE,"Exclusions";#N/A,#N/A,TRUE,"Areas";#N/A,#N/A,TRUE,"Summary";#N/A,#N/A,TRUE,"Detail"}</definedName>
    <definedName name="ZENANA" localSheetId="3" hidden="1">{#N/A,#N/A,TRUE,"Front";#N/A,#N/A,TRUE,"Simple Letter";#N/A,#N/A,TRUE,"Inside";#N/A,#N/A,TRUE,"Contents";#N/A,#N/A,TRUE,"Basis";#N/A,#N/A,TRUE,"Inclusions";#N/A,#N/A,TRUE,"Exclusions";#N/A,#N/A,TRUE,"Areas";#N/A,#N/A,TRUE,"Summary";#N/A,#N/A,TRUE,"Detail"}</definedName>
    <definedName name="ZENANA" localSheetId="12" hidden="1">{#N/A,#N/A,TRUE,"Front";#N/A,#N/A,TRUE,"Simple Letter";#N/A,#N/A,TRUE,"Inside";#N/A,#N/A,TRUE,"Contents";#N/A,#N/A,TRUE,"Basis";#N/A,#N/A,TRUE,"Inclusions";#N/A,#N/A,TRUE,"Exclusions";#N/A,#N/A,TRUE,"Areas";#N/A,#N/A,TRUE,"Summary";#N/A,#N/A,TRUE,"Detail"}</definedName>
    <definedName name="ZENANA" localSheetId="9" hidden="1">{#N/A,#N/A,TRUE,"Front";#N/A,#N/A,TRUE,"Simple Letter";#N/A,#N/A,TRUE,"Inside";#N/A,#N/A,TRUE,"Contents";#N/A,#N/A,TRUE,"Basis";#N/A,#N/A,TRUE,"Inclusions";#N/A,#N/A,TRUE,"Exclusions";#N/A,#N/A,TRUE,"Areas";#N/A,#N/A,TRUE,"Summary";#N/A,#N/A,TRUE,"Detail"}</definedName>
    <definedName name="ZENANA" localSheetId="6" hidden="1">{#N/A,#N/A,TRUE,"Front";#N/A,#N/A,TRUE,"Simple Letter";#N/A,#N/A,TRUE,"Inside";#N/A,#N/A,TRUE,"Contents";#N/A,#N/A,TRUE,"Basis";#N/A,#N/A,TRUE,"Inclusions";#N/A,#N/A,TRUE,"Exclusions";#N/A,#N/A,TRUE,"Areas";#N/A,#N/A,TRUE,"Summary";#N/A,#N/A,TRUE,"Detail"}</definedName>
    <definedName name="ZENANA" localSheetId="23" hidden="1">{#N/A,#N/A,TRUE,"Front";#N/A,#N/A,TRUE,"Simple Letter";#N/A,#N/A,TRUE,"Inside";#N/A,#N/A,TRUE,"Contents";#N/A,#N/A,TRUE,"Basis";#N/A,#N/A,TRUE,"Inclusions";#N/A,#N/A,TRUE,"Exclusions";#N/A,#N/A,TRUE,"Areas";#N/A,#N/A,TRUE,"Summary";#N/A,#N/A,TRUE,"Detail"}</definedName>
    <definedName name="ZENANA" localSheetId="24" hidden="1">{#N/A,#N/A,TRUE,"Front";#N/A,#N/A,TRUE,"Simple Letter";#N/A,#N/A,TRUE,"Inside";#N/A,#N/A,TRUE,"Contents";#N/A,#N/A,TRUE,"Basis";#N/A,#N/A,TRUE,"Inclusions";#N/A,#N/A,TRUE,"Exclusions";#N/A,#N/A,TRUE,"Areas";#N/A,#N/A,TRUE,"Summary";#N/A,#N/A,TRUE,"Detail"}</definedName>
    <definedName name="ZENANA" hidden="1">{#N/A,#N/A,TRUE,"Front";#N/A,#N/A,TRUE,"Simple Letter";#N/A,#N/A,TRUE,"Inside";#N/A,#N/A,TRUE,"Contents";#N/A,#N/A,TRUE,"Basis";#N/A,#N/A,TRUE,"Inclusions";#N/A,#N/A,TRUE,"Exclusions";#N/A,#N/A,TRUE,"Areas";#N/A,#N/A,TRUE,"Summary";#N/A,#N/A,TRUE,"Detail"}</definedName>
    <definedName name="Zip1" localSheetId="4" hidden="1">{#N/A,#N/A,TRUE,"Front";#N/A,#N/A,TRUE,"Simple Letter";#N/A,#N/A,TRUE,"Inside";#N/A,#N/A,TRUE,"Contents";#N/A,#N/A,TRUE,"Basis";#N/A,#N/A,TRUE,"Inclusions";#N/A,#N/A,TRUE,"Exclusions";#N/A,#N/A,TRUE,"Areas";#N/A,#N/A,TRUE,"Summary";#N/A,#N/A,TRUE,"Detail"}</definedName>
    <definedName name="Zip1" localSheetId="7" hidden="1">{#N/A,#N/A,TRUE,"Front";#N/A,#N/A,TRUE,"Simple Letter";#N/A,#N/A,TRUE,"Inside";#N/A,#N/A,TRUE,"Contents";#N/A,#N/A,TRUE,"Basis";#N/A,#N/A,TRUE,"Inclusions";#N/A,#N/A,TRUE,"Exclusions";#N/A,#N/A,TRUE,"Areas";#N/A,#N/A,TRUE,"Summary";#N/A,#N/A,TRUE,"Detail"}</definedName>
    <definedName name="Zip1" localSheetId="10" hidden="1">{#N/A,#N/A,TRUE,"Front";#N/A,#N/A,TRUE,"Simple Letter";#N/A,#N/A,TRUE,"Inside";#N/A,#N/A,TRUE,"Contents";#N/A,#N/A,TRUE,"Basis";#N/A,#N/A,TRUE,"Inclusions";#N/A,#N/A,TRUE,"Exclusions";#N/A,#N/A,TRUE,"Areas";#N/A,#N/A,TRUE,"Summary";#N/A,#N/A,TRUE,"Detail"}</definedName>
    <definedName name="Zip1" localSheetId="13" hidden="1">{#N/A,#N/A,TRUE,"Front";#N/A,#N/A,TRUE,"Simple Letter";#N/A,#N/A,TRUE,"Inside";#N/A,#N/A,TRUE,"Contents";#N/A,#N/A,TRUE,"Basis";#N/A,#N/A,TRUE,"Inclusions";#N/A,#N/A,TRUE,"Exclusions";#N/A,#N/A,TRUE,"Areas";#N/A,#N/A,TRUE,"Summary";#N/A,#N/A,TRUE,"Detail"}</definedName>
    <definedName name="Zip1" localSheetId="5" hidden="1">{#N/A,#N/A,TRUE,"Front";#N/A,#N/A,TRUE,"Simple Letter";#N/A,#N/A,TRUE,"Inside";#N/A,#N/A,TRUE,"Contents";#N/A,#N/A,TRUE,"Basis";#N/A,#N/A,TRUE,"Inclusions";#N/A,#N/A,TRUE,"Exclusions";#N/A,#N/A,TRUE,"Areas";#N/A,#N/A,TRUE,"Summary";#N/A,#N/A,TRUE,"Detail"}</definedName>
    <definedName name="Zip1" localSheetId="11" hidden="1">{#N/A,#N/A,TRUE,"Front";#N/A,#N/A,TRUE,"Simple Letter";#N/A,#N/A,TRUE,"Inside";#N/A,#N/A,TRUE,"Contents";#N/A,#N/A,TRUE,"Basis";#N/A,#N/A,TRUE,"Inclusions";#N/A,#N/A,TRUE,"Exclusions";#N/A,#N/A,TRUE,"Areas";#N/A,#N/A,TRUE,"Summary";#N/A,#N/A,TRUE,"Detail"}</definedName>
    <definedName name="Zip1" localSheetId="8" hidden="1">{#N/A,#N/A,TRUE,"Front";#N/A,#N/A,TRUE,"Simple Letter";#N/A,#N/A,TRUE,"Inside";#N/A,#N/A,TRUE,"Contents";#N/A,#N/A,TRUE,"Basis";#N/A,#N/A,TRUE,"Inclusions";#N/A,#N/A,TRUE,"Exclusions";#N/A,#N/A,TRUE,"Areas";#N/A,#N/A,TRUE,"Summary";#N/A,#N/A,TRUE,"Detail"}</definedName>
    <definedName name="Zip1" localSheetId="14" hidden="1">{#N/A,#N/A,TRUE,"Front";#N/A,#N/A,TRUE,"Simple Letter";#N/A,#N/A,TRUE,"Inside";#N/A,#N/A,TRUE,"Contents";#N/A,#N/A,TRUE,"Basis";#N/A,#N/A,TRUE,"Inclusions";#N/A,#N/A,TRUE,"Exclusions";#N/A,#N/A,TRUE,"Areas";#N/A,#N/A,TRUE,"Summary";#N/A,#N/A,TRUE,"Detail"}</definedName>
    <definedName name="Zip1" localSheetId="21" hidden="1">{#N/A,#N/A,TRUE,"Front";#N/A,#N/A,TRUE,"Simple Letter";#N/A,#N/A,TRUE,"Inside";#N/A,#N/A,TRUE,"Contents";#N/A,#N/A,TRUE,"Basis";#N/A,#N/A,TRUE,"Inclusions";#N/A,#N/A,TRUE,"Exclusions";#N/A,#N/A,TRUE,"Areas";#N/A,#N/A,TRUE,"Summary";#N/A,#N/A,TRUE,"Detail"}</definedName>
    <definedName name="Zip1" localSheetId="22" hidden="1">{#N/A,#N/A,TRUE,"Front";#N/A,#N/A,TRUE,"Simple Letter";#N/A,#N/A,TRUE,"Inside";#N/A,#N/A,TRUE,"Contents";#N/A,#N/A,TRUE,"Basis";#N/A,#N/A,TRUE,"Inclusions";#N/A,#N/A,TRUE,"Exclusions";#N/A,#N/A,TRUE,"Areas";#N/A,#N/A,TRUE,"Summary";#N/A,#N/A,TRUE,"Detail"}</definedName>
    <definedName name="Zip1" localSheetId="3" hidden="1">{#N/A,#N/A,TRUE,"Front";#N/A,#N/A,TRUE,"Simple Letter";#N/A,#N/A,TRUE,"Inside";#N/A,#N/A,TRUE,"Contents";#N/A,#N/A,TRUE,"Basis";#N/A,#N/A,TRUE,"Inclusions";#N/A,#N/A,TRUE,"Exclusions";#N/A,#N/A,TRUE,"Areas";#N/A,#N/A,TRUE,"Summary";#N/A,#N/A,TRUE,"Detail"}</definedName>
    <definedName name="Zip1" localSheetId="12" hidden="1">{#N/A,#N/A,TRUE,"Front";#N/A,#N/A,TRUE,"Simple Letter";#N/A,#N/A,TRUE,"Inside";#N/A,#N/A,TRUE,"Contents";#N/A,#N/A,TRUE,"Basis";#N/A,#N/A,TRUE,"Inclusions";#N/A,#N/A,TRUE,"Exclusions";#N/A,#N/A,TRUE,"Areas";#N/A,#N/A,TRUE,"Summary";#N/A,#N/A,TRUE,"Detail"}</definedName>
    <definedName name="Zip1" localSheetId="9" hidden="1">{#N/A,#N/A,TRUE,"Front";#N/A,#N/A,TRUE,"Simple Letter";#N/A,#N/A,TRUE,"Inside";#N/A,#N/A,TRUE,"Contents";#N/A,#N/A,TRUE,"Basis";#N/A,#N/A,TRUE,"Inclusions";#N/A,#N/A,TRUE,"Exclusions";#N/A,#N/A,TRUE,"Areas";#N/A,#N/A,TRUE,"Summary";#N/A,#N/A,TRUE,"Detail"}</definedName>
    <definedName name="Zip1" localSheetId="6" hidden="1">{#N/A,#N/A,TRUE,"Front";#N/A,#N/A,TRUE,"Simple Letter";#N/A,#N/A,TRUE,"Inside";#N/A,#N/A,TRUE,"Contents";#N/A,#N/A,TRUE,"Basis";#N/A,#N/A,TRUE,"Inclusions";#N/A,#N/A,TRUE,"Exclusions";#N/A,#N/A,TRUE,"Areas";#N/A,#N/A,TRUE,"Summary";#N/A,#N/A,TRUE,"Detail"}</definedName>
    <definedName name="Zip1" localSheetId="23" hidden="1">{#N/A,#N/A,TRUE,"Front";#N/A,#N/A,TRUE,"Simple Letter";#N/A,#N/A,TRUE,"Inside";#N/A,#N/A,TRUE,"Contents";#N/A,#N/A,TRUE,"Basis";#N/A,#N/A,TRUE,"Inclusions";#N/A,#N/A,TRUE,"Exclusions";#N/A,#N/A,TRUE,"Areas";#N/A,#N/A,TRUE,"Summary";#N/A,#N/A,TRUE,"Detail"}</definedName>
    <definedName name="Zip1" localSheetId="24" hidden="1">{#N/A,#N/A,TRUE,"Front";#N/A,#N/A,TRUE,"Simple Letter";#N/A,#N/A,TRUE,"Inside";#N/A,#N/A,TRUE,"Contents";#N/A,#N/A,TRUE,"Basis";#N/A,#N/A,TRUE,"Inclusions";#N/A,#N/A,TRUE,"Exclusions";#N/A,#N/A,TRUE,"Areas";#N/A,#N/A,TRUE,"Summary";#N/A,#N/A,TRUE,"Detail"}</definedName>
    <definedName name="Zip1" hidden="1">{#N/A,#N/A,TRUE,"Front";#N/A,#N/A,TRUE,"Simple Letter";#N/A,#N/A,TRUE,"Inside";#N/A,#N/A,TRUE,"Contents";#N/A,#N/A,TRUE,"Basis";#N/A,#N/A,TRUE,"Inclusions";#N/A,#N/A,TRUE,"Exclusions";#N/A,#N/A,TRUE,"Areas";#N/A,#N/A,TRUE,"Summary";#N/A,#N/A,TRUE,"Detail"}</definedName>
    <definedName name="zsfs" localSheetId="4" hidden="1">{#N/A,#N/A,FALSE,"VARIATIONS";#N/A,#N/A,FALSE,"BUDGET";#N/A,#N/A,FALSE,"CIVIL QNTY VAR";#N/A,#N/A,FALSE,"SUMMARY";#N/A,#N/A,FALSE,"MATERIAL VAR"}</definedName>
    <definedName name="zsfs" localSheetId="7" hidden="1">{#N/A,#N/A,FALSE,"VARIATIONS";#N/A,#N/A,FALSE,"BUDGET";#N/A,#N/A,FALSE,"CIVIL QNTY VAR";#N/A,#N/A,FALSE,"SUMMARY";#N/A,#N/A,FALSE,"MATERIAL VAR"}</definedName>
    <definedName name="zsfs" localSheetId="10" hidden="1">{#N/A,#N/A,FALSE,"VARIATIONS";#N/A,#N/A,FALSE,"BUDGET";#N/A,#N/A,FALSE,"CIVIL QNTY VAR";#N/A,#N/A,FALSE,"SUMMARY";#N/A,#N/A,FALSE,"MATERIAL VAR"}</definedName>
    <definedName name="zsfs" localSheetId="13" hidden="1">{#N/A,#N/A,FALSE,"VARIATIONS";#N/A,#N/A,FALSE,"BUDGET";#N/A,#N/A,FALSE,"CIVIL QNTY VAR";#N/A,#N/A,FALSE,"SUMMARY";#N/A,#N/A,FALSE,"MATERIAL VAR"}</definedName>
    <definedName name="zsfs" localSheetId="5" hidden="1">{#N/A,#N/A,FALSE,"VARIATIONS";#N/A,#N/A,FALSE,"BUDGET";#N/A,#N/A,FALSE,"CIVIL QNTY VAR";#N/A,#N/A,FALSE,"SUMMARY";#N/A,#N/A,FALSE,"MATERIAL VAR"}</definedName>
    <definedName name="zsfs" localSheetId="11" hidden="1">{#N/A,#N/A,FALSE,"VARIATIONS";#N/A,#N/A,FALSE,"BUDGET";#N/A,#N/A,FALSE,"CIVIL QNTY VAR";#N/A,#N/A,FALSE,"SUMMARY";#N/A,#N/A,FALSE,"MATERIAL VAR"}</definedName>
    <definedName name="zsfs" localSheetId="8" hidden="1">{#N/A,#N/A,FALSE,"VARIATIONS";#N/A,#N/A,FALSE,"BUDGET";#N/A,#N/A,FALSE,"CIVIL QNTY VAR";#N/A,#N/A,FALSE,"SUMMARY";#N/A,#N/A,FALSE,"MATERIAL VAR"}</definedName>
    <definedName name="zsfs" localSheetId="14" hidden="1">{#N/A,#N/A,FALSE,"VARIATIONS";#N/A,#N/A,FALSE,"BUDGET";#N/A,#N/A,FALSE,"CIVIL QNTY VAR";#N/A,#N/A,FALSE,"SUMMARY";#N/A,#N/A,FALSE,"MATERIAL VAR"}</definedName>
    <definedName name="zsfs" localSheetId="21" hidden="1">{#N/A,#N/A,FALSE,"VARIATIONS";#N/A,#N/A,FALSE,"BUDGET";#N/A,#N/A,FALSE,"CIVIL QNTY VAR";#N/A,#N/A,FALSE,"SUMMARY";#N/A,#N/A,FALSE,"MATERIAL VAR"}</definedName>
    <definedName name="zsfs" localSheetId="22" hidden="1">{#N/A,#N/A,FALSE,"VARIATIONS";#N/A,#N/A,FALSE,"BUDGET";#N/A,#N/A,FALSE,"CIVIL QNTY VAR";#N/A,#N/A,FALSE,"SUMMARY";#N/A,#N/A,FALSE,"MATERIAL VAR"}</definedName>
    <definedName name="zsfs" localSheetId="3" hidden="1">{#N/A,#N/A,FALSE,"VARIATIONS";#N/A,#N/A,FALSE,"BUDGET";#N/A,#N/A,FALSE,"CIVIL QNTY VAR";#N/A,#N/A,FALSE,"SUMMARY";#N/A,#N/A,FALSE,"MATERIAL VAR"}</definedName>
    <definedName name="zsfs" localSheetId="12" hidden="1">{#N/A,#N/A,FALSE,"VARIATIONS";#N/A,#N/A,FALSE,"BUDGET";#N/A,#N/A,FALSE,"CIVIL QNTY VAR";#N/A,#N/A,FALSE,"SUMMARY";#N/A,#N/A,FALSE,"MATERIAL VAR"}</definedName>
    <definedName name="zsfs" localSheetId="9" hidden="1">{#N/A,#N/A,FALSE,"VARIATIONS";#N/A,#N/A,FALSE,"BUDGET";#N/A,#N/A,FALSE,"CIVIL QNTY VAR";#N/A,#N/A,FALSE,"SUMMARY";#N/A,#N/A,FALSE,"MATERIAL VAR"}</definedName>
    <definedName name="zsfs" localSheetId="6" hidden="1">{#N/A,#N/A,FALSE,"VARIATIONS";#N/A,#N/A,FALSE,"BUDGET";#N/A,#N/A,FALSE,"CIVIL QNTY VAR";#N/A,#N/A,FALSE,"SUMMARY";#N/A,#N/A,FALSE,"MATERIAL VAR"}</definedName>
    <definedName name="zsfs" localSheetId="23" hidden="1">{#N/A,#N/A,FALSE,"VARIATIONS";#N/A,#N/A,FALSE,"BUDGET";#N/A,#N/A,FALSE,"CIVIL QNTY VAR";#N/A,#N/A,FALSE,"SUMMARY";#N/A,#N/A,FALSE,"MATERIAL VAR"}</definedName>
    <definedName name="zsfs" localSheetId="24" hidden="1">{#N/A,#N/A,FALSE,"VARIATIONS";#N/A,#N/A,FALSE,"BUDGET";#N/A,#N/A,FALSE,"CIVIL QNTY VAR";#N/A,#N/A,FALSE,"SUMMARY";#N/A,#N/A,FALSE,"MATERIAL VAR"}</definedName>
    <definedName name="zsfs" hidden="1">{#N/A,#N/A,FALSE,"VARIATIONS";#N/A,#N/A,FALSE,"BUDGET";#N/A,#N/A,FALSE,"CIVIL QNTY VAR";#N/A,#N/A,FALSE,"SUMMARY";#N/A,#N/A,FALSE,"MATERIAL VAR"}</definedName>
    <definedName name="zx" localSheetId="4" hidden="1">{#N/A,#N/A,FALSE,"VARIATIONS";#N/A,#N/A,FALSE,"BUDGET";#N/A,#N/A,FALSE,"CIVIL QNTY VAR";#N/A,#N/A,FALSE,"SUMMARY";#N/A,#N/A,FALSE,"MATERIAL VAR"}</definedName>
    <definedName name="zx" localSheetId="7" hidden="1">{#N/A,#N/A,FALSE,"VARIATIONS";#N/A,#N/A,FALSE,"BUDGET";#N/A,#N/A,FALSE,"CIVIL QNTY VAR";#N/A,#N/A,FALSE,"SUMMARY";#N/A,#N/A,FALSE,"MATERIAL VAR"}</definedName>
    <definedName name="zx" localSheetId="10" hidden="1">{#N/A,#N/A,FALSE,"VARIATIONS";#N/A,#N/A,FALSE,"BUDGET";#N/A,#N/A,FALSE,"CIVIL QNTY VAR";#N/A,#N/A,FALSE,"SUMMARY";#N/A,#N/A,FALSE,"MATERIAL VAR"}</definedName>
    <definedName name="zx" localSheetId="13" hidden="1">{#N/A,#N/A,FALSE,"VARIATIONS";#N/A,#N/A,FALSE,"BUDGET";#N/A,#N/A,FALSE,"CIVIL QNTY VAR";#N/A,#N/A,FALSE,"SUMMARY";#N/A,#N/A,FALSE,"MATERIAL VAR"}</definedName>
    <definedName name="zx" localSheetId="5" hidden="1">{#N/A,#N/A,FALSE,"VARIATIONS";#N/A,#N/A,FALSE,"BUDGET";#N/A,#N/A,FALSE,"CIVIL QNTY VAR";#N/A,#N/A,FALSE,"SUMMARY";#N/A,#N/A,FALSE,"MATERIAL VAR"}</definedName>
    <definedName name="zx" localSheetId="11" hidden="1">{#N/A,#N/A,FALSE,"VARIATIONS";#N/A,#N/A,FALSE,"BUDGET";#N/A,#N/A,FALSE,"CIVIL QNTY VAR";#N/A,#N/A,FALSE,"SUMMARY";#N/A,#N/A,FALSE,"MATERIAL VAR"}</definedName>
    <definedName name="zx" localSheetId="8" hidden="1">{#N/A,#N/A,FALSE,"VARIATIONS";#N/A,#N/A,FALSE,"BUDGET";#N/A,#N/A,FALSE,"CIVIL QNTY VAR";#N/A,#N/A,FALSE,"SUMMARY";#N/A,#N/A,FALSE,"MATERIAL VAR"}</definedName>
    <definedName name="zx" localSheetId="14" hidden="1">{#N/A,#N/A,FALSE,"VARIATIONS";#N/A,#N/A,FALSE,"BUDGET";#N/A,#N/A,FALSE,"CIVIL QNTY VAR";#N/A,#N/A,FALSE,"SUMMARY";#N/A,#N/A,FALSE,"MATERIAL VAR"}</definedName>
    <definedName name="zx" localSheetId="21" hidden="1">{#N/A,#N/A,FALSE,"VARIATIONS";#N/A,#N/A,FALSE,"BUDGET";#N/A,#N/A,FALSE,"CIVIL QNTY VAR";#N/A,#N/A,FALSE,"SUMMARY";#N/A,#N/A,FALSE,"MATERIAL VAR"}</definedName>
    <definedName name="zx" localSheetId="22" hidden="1">{#N/A,#N/A,FALSE,"VARIATIONS";#N/A,#N/A,FALSE,"BUDGET";#N/A,#N/A,FALSE,"CIVIL QNTY VAR";#N/A,#N/A,FALSE,"SUMMARY";#N/A,#N/A,FALSE,"MATERIAL VAR"}</definedName>
    <definedName name="zx" localSheetId="3" hidden="1">{#N/A,#N/A,FALSE,"VARIATIONS";#N/A,#N/A,FALSE,"BUDGET";#N/A,#N/A,FALSE,"CIVIL QNTY VAR";#N/A,#N/A,FALSE,"SUMMARY";#N/A,#N/A,FALSE,"MATERIAL VAR"}</definedName>
    <definedName name="zx" localSheetId="12" hidden="1">{#N/A,#N/A,FALSE,"VARIATIONS";#N/A,#N/A,FALSE,"BUDGET";#N/A,#N/A,FALSE,"CIVIL QNTY VAR";#N/A,#N/A,FALSE,"SUMMARY";#N/A,#N/A,FALSE,"MATERIAL VAR"}</definedName>
    <definedName name="zx" localSheetId="9" hidden="1">{#N/A,#N/A,FALSE,"VARIATIONS";#N/A,#N/A,FALSE,"BUDGET";#N/A,#N/A,FALSE,"CIVIL QNTY VAR";#N/A,#N/A,FALSE,"SUMMARY";#N/A,#N/A,FALSE,"MATERIAL VAR"}</definedName>
    <definedName name="zx" localSheetId="6" hidden="1">{#N/A,#N/A,FALSE,"VARIATIONS";#N/A,#N/A,FALSE,"BUDGET";#N/A,#N/A,FALSE,"CIVIL QNTY VAR";#N/A,#N/A,FALSE,"SUMMARY";#N/A,#N/A,FALSE,"MATERIAL VAR"}</definedName>
    <definedName name="zx" localSheetId="23" hidden="1">{#N/A,#N/A,FALSE,"VARIATIONS";#N/A,#N/A,FALSE,"BUDGET";#N/A,#N/A,FALSE,"CIVIL QNTY VAR";#N/A,#N/A,FALSE,"SUMMARY";#N/A,#N/A,FALSE,"MATERIAL VAR"}</definedName>
    <definedName name="zx" localSheetId="24" hidden="1">{#N/A,#N/A,FALSE,"VARIATIONS";#N/A,#N/A,FALSE,"BUDGET";#N/A,#N/A,FALSE,"CIVIL QNTY VAR";#N/A,#N/A,FALSE,"SUMMARY";#N/A,#N/A,FALSE,"MATERIAL VAR"}</definedName>
    <definedName name="zx" hidden="1">{#N/A,#N/A,FALSE,"VARIATIONS";#N/A,#N/A,FALSE,"BUDGET";#N/A,#N/A,FALSE,"CIVIL QNTY VAR";#N/A,#N/A,FALSE,"SUMMARY";#N/A,#N/A,FALSE,"MATERIAL VAR"}</definedName>
    <definedName name="zxgsdfg" localSheetId="4" hidden="1">{"'Bill No. 7'!$A$1:$G$32"}</definedName>
    <definedName name="zxgsdfg" localSheetId="7" hidden="1">{"'Bill No. 7'!$A$1:$G$32"}</definedName>
    <definedName name="zxgsdfg" localSheetId="10" hidden="1">{"'Bill No. 7'!$A$1:$G$32"}</definedName>
    <definedName name="zxgsdfg" localSheetId="13" hidden="1">{"'Bill No. 7'!$A$1:$G$32"}</definedName>
    <definedName name="zxgsdfg" localSheetId="5" hidden="1">{"'Bill No. 7'!$A$1:$G$32"}</definedName>
    <definedName name="zxgsdfg" localSheetId="11" hidden="1">{"'Bill No. 7'!$A$1:$G$32"}</definedName>
    <definedName name="zxgsdfg" localSheetId="8" hidden="1">{"'Bill No. 7'!$A$1:$G$32"}</definedName>
    <definedName name="zxgsdfg" localSheetId="14" hidden="1">{"'Bill No. 7'!$A$1:$G$32"}</definedName>
    <definedName name="zxgsdfg" localSheetId="21" hidden="1">{"'Bill No. 7'!$A$1:$G$32"}</definedName>
    <definedName name="zxgsdfg" localSheetId="22" hidden="1">{"'Bill No. 7'!$A$1:$G$32"}</definedName>
    <definedName name="zxgsdfg" localSheetId="3" hidden="1">{"'Bill No. 7'!$A$1:$G$32"}</definedName>
    <definedName name="zxgsdfg" localSheetId="12" hidden="1">{"'Bill No. 7'!$A$1:$G$32"}</definedName>
    <definedName name="zxgsdfg" localSheetId="9" hidden="1">{"'Bill No. 7'!$A$1:$G$32"}</definedName>
    <definedName name="zxgsdfg" localSheetId="6" hidden="1">{"'Bill No. 7'!$A$1:$G$32"}</definedName>
    <definedName name="zxgsdfg" localSheetId="23" hidden="1">{"'Bill No. 7'!$A$1:$G$32"}</definedName>
    <definedName name="zxgsdfg" localSheetId="24" hidden="1">{"'Bill No. 7'!$A$1:$G$32"}</definedName>
    <definedName name="zxgsdfg" hidden="1">{"'Bill No. 7'!$A$1:$G$32"}</definedName>
    <definedName name="ZZZZZZZZZZZZZZ" localSheetId="4" hidden="1">#REF!</definedName>
    <definedName name="ZZZZZZZZZZZZZZ" localSheetId="7" hidden="1">#REF!</definedName>
    <definedName name="ZZZZZZZZZZZZZZ" localSheetId="10" hidden="1">#REF!</definedName>
    <definedName name="ZZZZZZZZZZZZZZ" localSheetId="19" hidden="1">#REF!</definedName>
    <definedName name="ZZZZZZZZZZZZZZ" localSheetId="5" hidden="1">#REF!</definedName>
    <definedName name="ZZZZZZZZZZZZZZ" localSheetId="11" hidden="1">#REF!</definedName>
    <definedName name="ZZZZZZZZZZZZZZ" localSheetId="8" hidden="1">#REF!</definedName>
    <definedName name="ZZZZZZZZZZZZZZ" localSheetId="20" hidden="1">#REF!</definedName>
    <definedName name="ZZZZZZZZZZZZZZ" localSheetId="21" hidden="1">#REF!</definedName>
    <definedName name="ZZZZZZZZZZZZZZ" localSheetId="22" hidden="1">#REF!</definedName>
    <definedName name="ZZZZZZZZZZZZZZ" localSheetId="3" hidden="1">#REF!</definedName>
    <definedName name="ZZZZZZZZZZZZZZ" localSheetId="18" hidden="1">#REF!</definedName>
    <definedName name="ZZZZZZZZZZZZZZ" localSheetId="9" hidden="1">#REF!</definedName>
    <definedName name="ZZZZZZZZZZZZZZ" localSheetId="6" hidden="1">#REF!</definedName>
    <definedName name="ZZZZZZZZZZZZZZ" localSheetId="23" hidden="1">#REF!</definedName>
    <definedName name="ZZZZZZZZZZZZZZ" localSheetId="24" hidden="1">#REF!</definedName>
    <definedName name="ZZZZZZZZZZZZZZ" hidden="1">#REF!</definedName>
    <definedName name="구조물공" localSheetId="4" hidden="1">{#N/A,#N/A,FALSE,"이정표"}</definedName>
    <definedName name="구조물공" localSheetId="7" hidden="1">{#N/A,#N/A,FALSE,"이정표"}</definedName>
    <definedName name="구조물공" localSheetId="10" hidden="1">{#N/A,#N/A,FALSE,"이정표"}</definedName>
    <definedName name="구조물공" localSheetId="13" hidden="1">{#N/A,#N/A,FALSE,"이정표"}</definedName>
    <definedName name="구조물공" localSheetId="5" hidden="1">{#N/A,#N/A,FALSE,"이정표"}</definedName>
    <definedName name="구조물공" localSheetId="11" hidden="1">{#N/A,#N/A,FALSE,"이정표"}</definedName>
    <definedName name="구조물공" localSheetId="8" hidden="1">{#N/A,#N/A,FALSE,"이정표"}</definedName>
    <definedName name="구조물공" localSheetId="14" hidden="1">{#N/A,#N/A,FALSE,"이정표"}</definedName>
    <definedName name="구조물공" localSheetId="21" hidden="1">{#N/A,#N/A,FALSE,"이정표"}</definedName>
    <definedName name="구조물공" localSheetId="22" hidden="1">{#N/A,#N/A,FALSE,"이정표"}</definedName>
    <definedName name="구조물공" localSheetId="3" hidden="1">{#N/A,#N/A,FALSE,"이정표"}</definedName>
    <definedName name="구조물공" localSheetId="12" hidden="1">{#N/A,#N/A,FALSE,"이정표"}</definedName>
    <definedName name="구조물공" localSheetId="9" hidden="1">{#N/A,#N/A,FALSE,"이정표"}</definedName>
    <definedName name="구조물공" localSheetId="6" hidden="1">{#N/A,#N/A,FALSE,"이정표"}</definedName>
    <definedName name="구조물공" localSheetId="23" hidden="1">{#N/A,#N/A,FALSE,"이정표"}</definedName>
    <definedName name="구조물공" localSheetId="24" hidden="1">{#N/A,#N/A,FALSE,"이정표"}</definedName>
    <definedName name="구조물공" hidden="1">{#N/A,#N/A,FALSE,"이정표"}</definedName>
    <definedName name="구조물공_1" localSheetId="4" hidden="1">{#N/A,#N/A,FALSE,"이정표"}</definedName>
    <definedName name="구조물공_1" localSheetId="7" hidden="1">{#N/A,#N/A,FALSE,"이정표"}</definedName>
    <definedName name="구조물공_1" localSheetId="10" hidden="1">{#N/A,#N/A,FALSE,"이정표"}</definedName>
    <definedName name="구조물공_1" localSheetId="13" hidden="1">{#N/A,#N/A,FALSE,"이정표"}</definedName>
    <definedName name="구조물공_1" localSheetId="5" hidden="1">{#N/A,#N/A,FALSE,"이정표"}</definedName>
    <definedName name="구조물공_1" localSheetId="11" hidden="1">{#N/A,#N/A,FALSE,"이정표"}</definedName>
    <definedName name="구조물공_1" localSheetId="8" hidden="1">{#N/A,#N/A,FALSE,"이정표"}</definedName>
    <definedName name="구조물공_1" localSheetId="14" hidden="1">{#N/A,#N/A,FALSE,"이정표"}</definedName>
    <definedName name="구조물공_1" localSheetId="21" hidden="1">{#N/A,#N/A,FALSE,"이정표"}</definedName>
    <definedName name="구조물공_1" localSheetId="22" hidden="1">{#N/A,#N/A,FALSE,"이정표"}</definedName>
    <definedName name="구조물공_1" localSheetId="3" hidden="1">{#N/A,#N/A,FALSE,"이정표"}</definedName>
    <definedName name="구조물공_1" localSheetId="12" hidden="1">{#N/A,#N/A,FALSE,"이정표"}</definedName>
    <definedName name="구조물공_1" localSheetId="9" hidden="1">{#N/A,#N/A,FALSE,"이정표"}</definedName>
    <definedName name="구조물공_1" localSheetId="6" hidden="1">{#N/A,#N/A,FALSE,"이정표"}</definedName>
    <definedName name="구조물공_1" localSheetId="23" hidden="1">{#N/A,#N/A,FALSE,"이정표"}</definedName>
    <definedName name="구조물공_1" localSheetId="24" hidden="1">{#N/A,#N/A,FALSE,"이정표"}</definedName>
    <definedName name="구조물공_1" hidden="1">{#N/A,#N/A,FALSE,"이정표"}</definedName>
    <definedName name="배수공" localSheetId="4" hidden="1">{#N/A,#N/A,FALSE,"부대1"}</definedName>
    <definedName name="배수공" localSheetId="7" hidden="1">{#N/A,#N/A,FALSE,"부대1"}</definedName>
    <definedName name="배수공" localSheetId="10" hidden="1">{#N/A,#N/A,FALSE,"부대1"}</definedName>
    <definedName name="배수공" localSheetId="13" hidden="1">{#N/A,#N/A,FALSE,"부대1"}</definedName>
    <definedName name="배수공" localSheetId="5" hidden="1">{#N/A,#N/A,FALSE,"부대1"}</definedName>
    <definedName name="배수공" localSheetId="11" hidden="1">{#N/A,#N/A,FALSE,"부대1"}</definedName>
    <definedName name="배수공" localSheetId="8" hidden="1">{#N/A,#N/A,FALSE,"부대1"}</definedName>
    <definedName name="배수공" localSheetId="14" hidden="1">{#N/A,#N/A,FALSE,"부대1"}</definedName>
    <definedName name="배수공" localSheetId="21" hidden="1">{#N/A,#N/A,FALSE,"부대1"}</definedName>
    <definedName name="배수공" localSheetId="22" hidden="1">{#N/A,#N/A,FALSE,"부대1"}</definedName>
    <definedName name="배수공" localSheetId="3" hidden="1">{#N/A,#N/A,FALSE,"부대1"}</definedName>
    <definedName name="배수공" localSheetId="12" hidden="1">{#N/A,#N/A,FALSE,"부대1"}</definedName>
    <definedName name="배수공" localSheetId="9" hidden="1">{#N/A,#N/A,FALSE,"부대1"}</definedName>
    <definedName name="배수공" localSheetId="6" hidden="1">{#N/A,#N/A,FALSE,"부대1"}</definedName>
    <definedName name="배수공" localSheetId="23" hidden="1">{#N/A,#N/A,FALSE,"부대1"}</definedName>
    <definedName name="배수공" localSheetId="24" hidden="1">{#N/A,#N/A,FALSE,"부대1"}</definedName>
    <definedName name="배수공" hidden="1">{#N/A,#N/A,FALSE,"부대1"}</definedName>
    <definedName name="배수공_1" localSheetId="4" hidden="1">{#N/A,#N/A,FALSE,"부대1"}</definedName>
    <definedName name="배수공_1" localSheetId="7" hidden="1">{#N/A,#N/A,FALSE,"부대1"}</definedName>
    <definedName name="배수공_1" localSheetId="10" hidden="1">{#N/A,#N/A,FALSE,"부대1"}</definedName>
    <definedName name="배수공_1" localSheetId="13" hidden="1">{#N/A,#N/A,FALSE,"부대1"}</definedName>
    <definedName name="배수공_1" localSheetId="5" hidden="1">{#N/A,#N/A,FALSE,"부대1"}</definedName>
    <definedName name="배수공_1" localSheetId="11" hidden="1">{#N/A,#N/A,FALSE,"부대1"}</definedName>
    <definedName name="배수공_1" localSheetId="8" hidden="1">{#N/A,#N/A,FALSE,"부대1"}</definedName>
    <definedName name="배수공_1" localSheetId="14" hidden="1">{#N/A,#N/A,FALSE,"부대1"}</definedName>
    <definedName name="배수공_1" localSheetId="21" hidden="1">{#N/A,#N/A,FALSE,"부대1"}</definedName>
    <definedName name="배수공_1" localSheetId="22" hidden="1">{#N/A,#N/A,FALSE,"부대1"}</definedName>
    <definedName name="배수공_1" localSheetId="3" hidden="1">{#N/A,#N/A,FALSE,"부대1"}</definedName>
    <definedName name="배수공_1" localSheetId="12" hidden="1">{#N/A,#N/A,FALSE,"부대1"}</definedName>
    <definedName name="배수공_1" localSheetId="9" hidden="1">{#N/A,#N/A,FALSE,"부대1"}</definedName>
    <definedName name="배수공_1" localSheetId="6" hidden="1">{#N/A,#N/A,FALSE,"부대1"}</definedName>
    <definedName name="배수공_1" localSheetId="23" hidden="1">{#N/A,#N/A,FALSE,"부대1"}</definedName>
    <definedName name="배수공_1" localSheetId="24" hidden="1">{#N/A,#N/A,FALSE,"부대1"}</definedName>
    <definedName name="배수공_1" hidden="1">{#N/A,#N/A,FALSE,"부대1"}</definedName>
  </definedNames>
  <calcPr calcId="181029" iterate="1"/>
</workbook>
</file>

<file path=xl/calcChain.xml><?xml version="1.0" encoding="utf-8"?>
<calcChain xmlns="http://schemas.openxmlformats.org/spreadsheetml/2006/main">
  <c r="N31" i="10" l="1"/>
  <c r="O31" i="10"/>
  <c r="E32" i="10"/>
  <c r="F32" i="10"/>
  <c r="G32" i="10"/>
  <c r="H32" i="10"/>
  <c r="I32" i="10"/>
  <c r="J32" i="10"/>
  <c r="K32" i="10"/>
  <c r="L32" i="10"/>
  <c r="M32" i="10"/>
  <c r="N32" i="10"/>
  <c r="O32" i="10"/>
  <c r="E33" i="10"/>
  <c r="N33" i="10"/>
  <c r="O33" i="10"/>
  <c r="D32" i="10"/>
  <c r="D33" i="10"/>
  <c r="E26" i="10"/>
  <c r="F26" i="10"/>
  <c r="G26" i="10"/>
  <c r="H26" i="10"/>
  <c r="I26" i="10"/>
  <c r="J26" i="10"/>
  <c r="K26" i="10"/>
  <c r="L26" i="10"/>
  <c r="M26" i="10"/>
  <c r="N26" i="10"/>
  <c r="O26" i="10"/>
  <c r="D26" i="10"/>
  <c r="E21" i="10"/>
  <c r="D21" i="10"/>
  <c r="D20" i="10"/>
  <c r="E12" i="10"/>
  <c r="E13" i="10"/>
  <c r="E14" i="10"/>
  <c r="N14" i="10"/>
  <c r="O14" i="10"/>
  <c r="E15" i="10"/>
  <c r="F15" i="10"/>
  <c r="G15" i="10"/>
  <c r="H15" i="10"/>
  <c r="I15" i="10"/>
  <c r="J15" i="10"/>
  <c r="K15" i="10"/>
  <c r="L15" i="10"/>
  <c r="M15" i="10"/>
  <c r="N15" i="10"/>
  <c r="O15" i="10"/>
  <c r="F16" i="10"/>
  <c r="G16" i="10"/>
  <c r="H16" i="10"/>
  <c r="I16" i="10"/>
  <c r="J16" i="10"/>
  <c r="K16" i="10"/>
  <c r="L16" i="10"/>
  <c r="M16" i="10"/>
  <c r="N16" i="10"/>
  <c r="O16" i="10"/>
  <c r="E17" i="10"/>
  <c r="E18" i="10"/>
  <c r="F18" i="10"/>
  <c r="G18" i="10"/>
  <c r="H18" i="10"/>
  <c r="I18" i="10"/>
  <c r="J18" i="10"/>
  <c r="K18" i="10"/>
  <c r="L18" i="10"/>
  <c r="M18" i="10"/>
  <c r="N18" i="10"/>
  <c r="O18" i="10"/>
  <c r="D13" i="10"/>
  <c r="D14" i="10"/>
  <c r="D15" i="10"/>
  <c r="D16" i="10"/>
  <c r="D17" i="10"/>
  <c r="D18" i="10"/>
  <c r="D12" i="10"/>
  <c r="G34" i="9"/>
  <c r="H34" i="9"/>
  <c r="I34" i="9"/>
  <c r="J34" i="9"/>
  <c r="K34" i="9"/>
  <c r="L34" i="9"/>
  <c r="M34" i="9"/>
  <c r="N34" i="9"/>
  <c r="O34" i="9"/>
  <c r="F34" i="9"/>
  <c r="E29" i="9"/>
  <c r="E31" i="9"/>
  <c r="E32" i="9"/>
  <c r="F32" i="9"/>
  <c r="G32" i="9"/>
  <c r="H32" i="9"/>
  <c r="I32" i="9"/>
  <c r="J32" i="9"/>
  <c r="K32" i="9"/>
  <c r="L32" i="9"/>
  <c r="M32" i="9"/>
  <c r="N32" i="9"/>
  <c r="O32" i="9"/>
  <c r="D30" i="9"/>
  <c r="D31" i="9"/>
  <c r="D32" i="9"/>
  <c r="D29" i="9"/>
  <c r="O17" i="9"/>
  <c r="N17" i="9"/>
  <c r="M17" i="9"/>
  <c r="L17" i="9"/>
  <c r="K17" i="9"/>
  <c r="J17" i="9"/>
  <c r="I17" i="9"/>
  <c r="H17" i="9"/>
  <c r="G17" i="9"/>
  <c r="F17" i="9"/>
  <c r="M16" i="9"/>
  <c r="N16" i="9"/>
  <c r="O16" i="9"/>
  <c r="D16" i="9"/>
  <c r="G15" i="9"/>
  <c r="H15" i="9"/>
  <c r="I15" i="9"/>
  <c r="J15" i="9"/>
  <c r="K15" i="9"/>
  <c r="L15" i="9"/>
  <c r="M15" i="9"/>
  <c r="N15" i="9"/>
  <c r="O15" i="9"/>
  <c r="F15" i="9"/>
  <c r="N37" i="8"/>
  <c r="O37" i="8"/>
  <c r="N23" i="8"/>
  <c r="O23" i="8"/>
  <c r="G24" i="8"/>
  <c r="H24" i="8"/>
  <c r="I24" i="8"/>
  <c r="J24" i="8"/>
  <c r="K24" i="8"/>
  <c r="L24" i="8"/>
  <c r="M24" i="8"/>
  <c r="N24" i="8"/>
  <c r="O24" i="8"/>
  <c r="F24" i="8"/>
  <c r="G13" i="8"/>
  <c r="H13" i="8"/>
  <c r="I13" i="8"/>
  <c r="J13" i="8"/>
  <c r="K13" i="8"/>
  <c r="L13" i="8"/>
  <c r="M13" i="8"/>
  <c r="N13" i="8"/>
  <c r="O13" i="8"/>
  <c r="G14" i="8"/>
  <c r="H14" i="8"/>
  <c r="I14" i="8"/>
  <c r="J14" i="8"/>
  <c r="K14" i="8"/>
  <c r="L14" i="8"/>
  <c r="M14" i="8"/>
  <c r="N14" i="8"/>
  <c r="O14" i="8"/>
  <c r="G15" i="8"/>
  <c r="H15" i="8"/>
  <c r="I15" i="8"/>
  <c r="J15" i="8"/>
  <c r="K15" i="8"/>
  <c r="L15" i="8"/>
  <c r="M15" i="8"/>
  <c r="N15" i="8"/>
  <c r="O15" i="8"/>
  <c r="G16" i="8"/>
  <c r="H16" i="8"/>
  <c r="I16" i="8"/>
  <c r="J16" i="8"/>
  <c r="K16" i="8"/>
  <c r="L16" i="8"/>
  <c r="M16" i="8"/>
  <c r="N16" i="8"/>
  <c r="O16" i="8"/>
  <c r="G17" i="8"/>
  <c r="H17" i="8"/>
  <c r="I17" i="8"/>
  <c r="J17" i="8"/>
  <c r="K17" i="8"/>
  <c r="L17" i="8"/>
  <c r="M17" i="8"/>
  <c r="N17" i="8"/>
  <c r="O17" i="8"/>
  <c r="F14" i="8"/>
  <c r="F15" i="8"/>
  <c r="F16" i="8"/>
  <c r="F17" i="8"/>
  <c r="F13" i="8"/>
  <c r="G11" i="8"/>
  <c r="H11" i="8"/>
  <c r="I11" i="8"/>
  <c r="J11" i="8"/>
  <c r="K11" i="8"/>
  <c r="L11" i="8"/>
  <c r="M11" i="8"/>
  <c r="N11" i="8"/>
  <c r="O11" i="8"/>
  <c r="F11" i="8"/>
  <c r="E14" i="27" l="1"/>
  <c r="D14" i="27"/>
  <c r="E51" i="15"/>
  <c r="D51" i="15"/>
  <c r="E50" i="15"/>
  <c r="D50" i="15"/>
  <c r="E49" i="15"/>
  <c r="D49" i="15"/>
  <c r="E12" i="27" l="1"/>
  <c r="D12" i="27"/>
  <c r="E10" i="27"/>
  <c r="D10" i="27"/>
  <c r="D51" i="27"/>
  <c r="D52" i="27" s="1"/>
  <c r="D46" i="27"/>
  <c r="D45" i="27"/>
  <c r="D47" i="27" s="1"/>
  <c r="D48" i="27" s="1"/>
  <c r="F37" i="27"/>
  <c r="D23" i="27"/>
  <c r="C11" i="27"/>
  <c r="E9" i="27"/>
  <c r="E23" i="27" s="1"/>
  <c r="H8" i="27"/>
  <c r="G8" i="27"/>
  <c r="G37" i="27" s="1"/>
  <c r="F7" i="27"/>
  <c r="F9" i="27" s="1"/>
  <c r="D7" i="27"/>
  <c r="B2" i="27"/>
  <c r="D49" i="27" l="1"/>
  <c r="D54" i="27" s="1"/>
  <c r="D18" i="27" s="1"/>
  <c r="D20" i="27" s="1"/>
  <c r="D11" i="27"/>
  <c r="D13" i="27" s="1"/>
  <c r="F23" i="27"/>
  <c r="G23" i="27" s="1"/>
  <c r="H23" i="27" s="1"/>
  <c r="I23" i="27" s="1"/>
  <c r="J23" i="27" s="1"/>
  <c r="K23" i="27" s="1"/>
  <c r="L23" i="27" s="1"/>
  <c r="M23" i="27" s="1"/>
  <c r="N23" i="27" s="1"/>
  <c r="O23" i="27" s="1"/>
  <c r="E11" i="27"/>
  <c r="E13" i="27" s="1"/>
  <c r="H37" i="27"/>
  <c r="I8" i="27"/>
  <c r="G7" i="27"/>
  <c r="M24" i="27" l="1"/>
  <c r="K24" i="27"/>
  <c r="F24" i="27"/>
  <c r="I24" i="27"/>
  <c r="G24" i="27"/>
  <c r="L24" i="27"/>
  <c r="E24" i="27"/>
  <c r="N24" i="27"/>
  <c r="H24" i="27"/>
  <c r="O24" i="27"/>
  <c r="J24" i="27"/>
  <c r="D24" i="27"/>
  <c r="J8" i="27"/>
  <c r="I37" i="27"/>
  <c r="H7" i="27"/>
  <c r="G9" i="27"/>
  <c r="H9" i="27" l="1"/>
  <c r="I7" i="27"/>
  <c r="K8" i="27"/>
  <c r="J37" i="27"/>
  <c r="K37" i="27" l="1"/>
  <c r="L8" i="27"/>
  <c r="J7" i="27"/>
  <c r="I9" i="27"/>
  <c r="J9" i="27" l="1"/>
  <c r="K7" i="27"/>
  <c r="L37" i="27"/>
  <c r="M8" i="27"/>
  <c r="L7" i="27" l="1"/>
  <c r="K9" i="27"/>
  <c r="N8" i="27"/>
  <c r="M37" i="27"/>
  <c r="O8" i="27" l="1"/>
  <c r="O37" i="27" s="1"/>
  <c r="N37" i="27"/>
  <c r="L9" i="27"/>
  <c r="M7" i="27"/>
  <c r="N7" i="27" l="1"/>
  <c r="M9" i="27"/>
  <c r="N9" i="27" l="1"/>
  <c r="O7" i="27"/>
  <c r="O9" i="27" l="1"/>
  <c r="C45" i="26" l="1"/>
  <c r="O16" i="15" l="1"/>
  <c r="N16" i="15"/>
  <c r="M16" i="15"/>
  <c r="L16" i="15"/>
  <c r="K16" i="15"/>
  <c r="J16" i="15"/>
  <c r="F9" i="25" l="1"/>
  <c r="G9" i="25" s="1"/>
  <c r="H9" i="25" s="1"/>
  <c r="I9" i="25" s="1"/>
  <c r="J9" i="25" s="1"/>
  <c r="K9" i="25" s="1"/>
  <c r="L9" i="25" s="1"/>
  <c r="M9" i="25" s="1"/>
  <c r="N9" i="25" s="1"/>
  <c r="O9" i="25" s="1"/>
  <c r="O22" i="14"/>
  <c r="N22" i="14"/>
  <c r="M22" i="14"/>
  <c r="L22" i="14"/>
  <c r="K22" i="14"/>
  <c r="H22" i="14"/>
  <c r="E4" i="24"/>
  <c r="E9" i="24" s="1"/>
  <c r="E29" i="24" s="1"/>
  <c r="D31" i="24"/>
  <c r="D9" i="24"/>
  <c r="E13" i="25" s="1"/>
  <c r="D10" i="24"/>
  <c r="D29" i="24"/>
  <c r="I17" i="24"/>
  <c r="I27" i="24" s="1"/>
  <c r="H17" i="24"/>
  <c r="I22" i="14" s="1"/>
  <c r="G17" i="24"/>
  <c r="F17" i="24"/>
  <c r="F27" i="24" s="1"/>
  <c r="E17" i="24"/>
  <c r="F22" i="14" s="1"/>
  <c r="F91" i="25"/>
  <c r="F37" i="16"/>
  <c r="B13" i="15"/>
  <c r="G27" i="14"/>
  <c r="H27" i="14"/>
  <c r="I27" i="14"/>
  <c r="J27" i="14"/>
  <c r="K27" i="14"/>
  <c r="L27" i="14"/>
  <c r="M27" i="14"/>
  <c r="N27" i="14"/>
  <c r="O27" i="14"/>
  <c r="F27" i="14"/>
  <c r="L48" i="26"/>
  <c r="K48" i="26"/>
  <c r="L45" i="26" s="1"/>
  <c r="J48" i="26"/>
  <c r="K45" i="26" s="1"/>
  <c r="I48" i="26"/>
  <c r="H48" i="26"/>
  <c r="I45" i="26" s="1"/>
  <c r="G48" i="26"/>
  <c r="H45" i="26" s="1"/>
  <c r="F48" i="26"/>
  <c r="E48" i="26"/>
  <c r="D48" i="26"/>
  <c r="C48" i="26"/>
  <c r="J45" i="26"/>
  <c r="E45" i="26"/>
  <c r="D45" i="26"/>
  <c r="L37" i="26"/>
  <c r="K37" i="26"/>
  <c r="J37" i="26"/>
  <c r="I37" i="26"/>
  <c r="H37" i="26"/>
  <c r="G37" i="26"/>
  <c r="F37" i="26"/>
  <c r="E37" i="26"/>
  <c r="D37" i="26"/>
  <c r="C37" i="26"/>
  <c r="L36" i="26"/>
  <c r="K36" i="26"/>
  <c r="J36" i="26"/>
  <c r="I36" i="26"/>
  <c r="H36" i="26"/>
  <c r="G36" i="26"/>
  <c r="F36" i="26"/>
  <c r="E36" i="26"/>
  <c r="D36" i="26"/>
  <c r="C36" i="26"/>
  <c r="D34" i="26"/>
  <c r="D40" i="26" s="1"/>
  <c r="C34" i="26"/>
  <c r="L28" i="26"/>
  <c r="K28" i="26"/>
  <c r="J28" i="26"/>
  <c r="I28" i="26"/>
  <c r="H28" i="26"/>
  <c r="G28" i="26"/>
  <c r="F28" i="26"/>
  <c r="E28" i="26"/>
  <c r="D28" i="26"/>
  <c r="C28" i="26"/>
  <c r="L27" i="26"/>
  <c r="K27" i="26"/>
  <c r="J27" i="26"/>
  <c r="I27" i="26"/>
  <c r="H27" i="26"/>
  <c r="G27" i="26"/>
  <c r="F27" i="26"/>
  <c r="E27" i="26"/>
  <c r="D27" i="26"/>
  <c r="C27" i="26"/>
  <c r="L19" i="26"/>
  <c r="K19" i="26"/>
  <c r="J19" i="26"/>
  <c r="I19" i="26"/>
  <c r="H19" i="26"/>
  <c r="G19" i="26"/>
  <c r="F19" i="26"/>
  <c r="E19" i="26"/>
  <c r="D19" i="26"/>
  <c r="C19" i="26"/>
  <c r="L17" i="26"/>
  <c r="K17" i="26"/>
  <c r="J17" i="26"/>
  <c r="I17" i="26"/>
  <c r="H17" i="26"/>
  <c r="G17" i="26"/>
  <c r="F17" i="26"/>
  <c r="E17" i="26"/>
  <c r="D17" i="26"/>
  <c r="C17" i="26"/>
  <c r="L16" i="26"/>
  <c r="K16" i="26"/>
  <c r="J16" i="26"/>
  <c r="I16" i="26"/>
  <c r="H16" i="26"/>
  <c r="G16" i="26"/>
  <c r="F16" i="26"/>
  <c r="E16" i="26"/>
  <c r="D16" i="26"/>
  <c r="C16" i="26"/>
  <c r="K15" i="26"/>
  <c r="L14" i="26"/>
  <c r="K14" i="26"/>
  <c r="J14" i="26"/>
  <c r="I14" i="26"/>
  <c r="H14" i="26"/>
  <c r="G14" i="26"/>
  <c r="F14" i="26"/>
  <c r="E14" i="26"/>
  <c r="D14" i="26"/>
  <c r="C14" i="26"/>
  <c r="L13" i="26"/>
  <c r="K13" i="26"/>
  <c r="J13" i="26"/>
  <c r="I13" i="26"/>
  <c r="H13" i="26"/>
  <c r="G13" i="26"/>
  <c r="F13" i="26"/>
  <c r="E13" i="26"/>
  <c r="D13" i="26"/>
  <c r="C13" i="26"/>
  <c r="L12" i="26"/>
  <c r="K12" i="26"/>
  <c r="J12" i="26"/>
  <c r="I12" i="26"/>
  <c r="H12" i="26"/>
  <c r="G12" i="26"/>
  <c r="F12" i="26"/>
  <c r="E12" i="26"/>
  <c r="D12" i="26"/>
  <c r="C12" i="26"/>
  <c r="L11" i="26"/>
  <c r="K11" i="26"/>
  <c r="J11" i="26"/>
  <c r="I11" i="26"/>
  <c r="H11" i="26"/>
  <c r="G11" i="26"/>
  <c r="F11" i="26"/>
  <c r="E11" i="26"/>
  <c r="D11" i="26"/>
  <c r="C11" i="26"/>
  <c r="L9" i="26"/>
  <c r="L26" i="26" s="1"/>
  <c r="K9" i="26"/>
  <c r="K26" i="26" s="1"/>
  <c r="J9" i="26"/>
  <c r="J26" i="26" s="1"/>
  <c r="I9" i="26"/>
  <c r="I26" i="26" s="1"/>
  <c r="H9" i="26"/>
  <c r="H26" i="26" s="1"/>
  <c r="G9" i="26"/>
  <c r="G26" i="26" s="1"/>
  <c r="F9" i="26"/>
  <c r="F26" i="26" s="1"/>
  <c r="E9" i="26"/>
  <c r="E26" i="26" s="1"/>
  <c r="D9" i="26"/>
  <c r="D26" i="26" s="1"/>
  <c r="C9" i="26"/>
  <c r="C26" i="26" s="1"/>
  <c r="L8" i="26"/>
  <c r="L15" i="26" s="1"/>
  <c r="K8" i="26"/>
  <c r="J8" i="26"/>
  <c r="J15" i="26" s="1"/>
  <c r="I8" i="26"/>
  <c r="I15" i="26" s="1"/>
  <c r="H8" i="26"/>
  <c r="H15" i="26" s="1"/>
  <c r="G8" i="26"/>
  <c r="G15" i="26" s="1"/>
  <c r="F8" i="26"/>
  <c r="F15" i="26" s="1"/>
  <c r="E8" i="26"/>
  <c r="E15" i="26" s="1"/>
  <c r="D8" i="26"/>
  <c r="D15" i="26" s="1"/>
  <c r="C8" i="26"/>
  <c r="C15" i="26" s="1"/>
  <c r="L7" i="26"/>
  <c r="L34" i="26" s="1"/>
  <c r="L40" i="26" s="1"/>
  <c r="K7" i="26"/>
  <c r="K34" i="26" s="1"/>
  <c r="J7" i="26"/>
  <c r="J34" i="26" s="1"/>
  <c r="J40" i="26" s="1"/>
  <c r="I7" i="26"/>
  <c r="I34" i="26" s="1"/>
  <c r="I40" i="26" s="1"/>
  <c r="H7" i="26"/>
  <c r="H34" i="26" s="1"/>
  <c r="G7" i="26"/>
  <c r="G34" i="26" s="1"/>
  <c r="F7" i="26"/>
  <c r="F34" i="26" s="1"/>
  <c r="F40" i="26" s="1"/>
  <c r="E7" i="26"/>
  <c r="E34" i="26" s="1"/>
  <c r="D7" i="26"/>
  <c r="C7" i="26"/>
  <c r="L6" i="26"/>
  <c r="L24" i="26" s="1"/>
  <c r="L30" i="26" s="1"/>
  <c r="K6" i="26"/>
  <c r="K24" i="26" s="1"/>
  <c r="J6" i="26"/>
  <c r="J24" i="26" s="1"/>
  <c r="I6" i="26"/>
  <c r="I24" i="26" s="1"/>
  <c r="H6" i="26"/>
  <c r="H24" i="26" s="1"/>
  <c r="H30" i="26" s="1"/>
  <c r="G6" i="26"/>
  <c r="G24" i="26" s="1"/>
  <c r="F6" i="26"/>
  <c r="F24" i="26" s="1"/>
  <c r="E6" i="26"/>
  <c r="D6" i="26"/>
  <c r="D24" i="26" s="1"/>
  <c r="C6" i="26"/>
  <c r="C24" i="26" s="1"/>
  <c r="L5" i="26"/>
  <c r="K5" i="26"/>
  <c r="K10" i="26" s="1"/>
  <c r="J5" i="26"/>
  <c r="J10" i="26" s="1"/>
  <c r="J18" i="26" s="1"/>
  <c r="J20" i="26" s="1"/>
  <c r="I5" i="26"/>
  <c r="H5" i="26"/>
  <c r="G5" i="26"/>
  <c r="F5" i="26"/>
  <c r="E5" i="26"/>
  <c r="D5" i="26"/>
  <c r="C5" i="26"/>
  <c r="I142" i="25"/>
  <c r="E142" i="25"/>
  <c r="O141" i="25"/>
  <c r="O142" i="25" s="1"/>
  <c r="N141" i="25"/>
  <c r="N142" i="25" s="1"/>
  <c r="M141" i="25"/>
  <c r="M142" i="25" s="1"/>
  <c r="L141" i="25"/>
  <c r="L142" i="25" s="1"/>
  <c r="K141" i="25"/>
  <c r="K142" i="25" s="1"/>
  <c r="J141" i="25"/>
  <c r="J142" i="25" s="1"/>
  <c r="I141" i="25"/>
  <c r="H141" i="25"/>
  <c r="H142" i="25" s="1"/>
  <c r="G141" i="25"/>
  <c r="G142" i="25" s="1"/>
  <c r="F141" i="25"/>
  <c r="F142" i="25" s="1"/>
  <c r="E141" i="25"/>
  <c r="O134" i="25"/>
  <c r="O136" i="25" s="1"/>
  <c r="N134" i="25"/>
  <c r="N136" i="25" s="1"/>
  <c r="M134" i="25"/>
  <c r="L134" i="25"/>
  <c r="K134" i="25"/>
  <c r="J134" i="25"/>
  <c r="I134" i="25"/>
  <c r="O133" i="25"/>
  <c r="N133" i="25"/>
  <c r="M133" i="25"/>
  <c r="L133" i="25"/>
  <c r="K133" i="25"/>
  <c r="J133" i="25"/>
  <c r="J128" i="25"/>
  <c r="F127" i="25"/>
  <c r="E124" i="25"/>
  <c r="O123" i="25"/>
  <c r="N123" i="25"/>
  <c r="M123" i="25"/>
  <c r="L123" i="25"/>
  <c r="K123" i="25"/>
  <c r="J123" i="25"/>
  <c r="I123" i="25"/>
  <c r="H123" i="25"/>
  <c r="G123" i="25"/>
  <c r="F123" i="25"/>
  <c r="O122" i="25"/>
  <c r="O128" i="25" s="1"/>
  <c r="N122" i="25"/>
  <c r="N128" i="25" s="1"/>
  <c r="M122" i="25"/>
  <c r="M128" i="25" s="1"/>
  <c r="L122" i="25"/>
  <c r="L128" i="25" s="1"/>
  <c r="K122" i="25"/>
  <c r="K128" i="25" s="1"/>
  <c r="J122" i="25"/>
  <c r="I122" i="25"/>
  <c r="I128" i="25" s="1"/>
  <c r="H122" i="25"/>
  <c r="H128" i="25" s="1"/>
  <c r="G122" i="25"/>
  <c r="F122" i="25"/>
  <c r="F128" i="25" s="1"/>
  <c r="O121" i="25"/>
  <c r="N121" i="25"/>
  <c r="M121" i="25"/>
  <c r="L121" i="25"/>
  <c r="K121" i="25"/>
  <c r="J121" i="25"/>
  <c r="I121" i="25"/>
  <c r="H121" i="25"/>
  <c r="G121" i="25"/>
  <c r="O117" i="25"/>
  <c r="N117" i="25"/>
  <c r="M117" i="25"/>
  <c r="L117" i="25"/>
  <c r="K117" i="25"/>
  <c r="J117" i="25"/>
  <c r="I117" i="25"/>
  <c r="H117" i="25"/>
  <c r="G117" i="25"/>
  <c r="F117" i="25"/>
  <c r="O116" i="25"/>
  <c r="N116" i="25"/>
  <c r="M116" i="25"/>
  <c r="L116" i="25"/>
  <c r="K116" i="25"/>
  <c r="J116" i="25"/>
  <c r="I116" i="25"/>
  <c r="H116" i="25"/>
  <c r="G116" i="25"/>
  <c r="F116" i="25"/>
  <c r="E105" i="25"/>
  <c r="F105" i="25" s="1"/>
  <c r="G105" i="25" s="1"/>
  <c r="H105" i="25" s="1"/>
  <c r="I105" i="25" s="1"/>
  <c r="J105" i="25" s="1"/>
  <c r="K105" i="25" s="1"/>
  <c r="L105" i="25" s="1"/>
  <c r="M105" i="25" s="1"/>
  <c r="N105" i="25" s="1"/>
  <c r="O105" i="25" s="1"/>
  <c r="D105" i="25"/>
  <c r="E103" i="25"/>
  <c r="F103" i="25" s="1"/>
  <c r="G103" i="25" s="1"/>
  <c r="H103" i="25" s="1"/>
  <c r="I103" i="25" s="1"/>
  <c r="J103" i="25" s="1"/>
  <c r="K103" i="25" s="1"/>
  <c r="L103" i="25" s="1"/>
  <c r="M103" i="25" s="1"/>
  <c r="N103" i="25" s="1"/>
  <c r="O103" i="25" s="1"/>
  <c r="E102" i="25"/>
  <c r="F102" i="25" s="1"/>
  <c r="G102" i="25" s="1"/>
  <c r="H102" i="25" s="1"/>
  <c r="I102" i="25" s="1"/>
  <c r="J102" i="25" s="1"/>
  <c r="K102" i="25" s="1"/>
  <c r="L102" i="25" s="1"/>
  <c r="M102" i="25" s="1"/>
  <c r="N102" i="25" s="1"/>
  <c r="O102" i="25" s="1"/>
  <c r="E101" i="25"/>
  <c r="F101" i="25" s="1"/>
  <c r="E99" i="25"/>
  <c r="E95" i="25"/>
  <c r="F95" i="25" s="1"/>
  <c r="D95" i="25"/>
  <c r="E94" i="25"/>
  <c r="E96" i="25" s="1"/>
  <c r="C90" i="25"/>
  <c r="D91" i="25" s="1"/>
  <c r="E88" i="25"/>
  <c r="M87" i="25"/>
  <c r="F87" i="25"/>
  <c r="E87" i="25"/>
  <c r="E82" i="25"/>
  <c r="F81" i="25"/>
  <c r="G81" i="25" s="1"/>
  <c r="H81" i="25" s="1"/>
  <c r="I81" i="25" s="1"/>
  <c r="J81" i="25" s="1"/>
  <c r="K81" i="25" s="1"/>
  <c r="L81" i="25" s="1"/>
  <c r="M81" i="25" s="1"/>
  <c r="N81" i="25" s="1"/>
  <c r="O81" i="25" s="1"/>
  <c r="D81" i="25"/>
  <c r="F80" i="25"/>
  <c r="G80" i="25" s="1"/>
  <c r="H80" i="25" s="1"/>
  <c r="I80" i="25" s="1"/>
  <c r="J80" i="25" s="1"/>
  <c r="K80" i="25" s="1"/>
  <c r="L80" i="25" s="1"/>
  <c r="M80" i="25" s="1"/>
  <c r="N80" i="25" s="1"/>
  <c r="O80" i="25" s="1"/>
  <c r="F79" i="25"/>
  <c r="F78" i="25"/>
  <c r="F74" i="25"/>
  <c r="G74" i="25" s="1"/>
  <c r="H74" i="25" s="1"/>
  <c r="I74" i="25" s="1"/>
  <c r="J74" i="25" s="1"/>
  <c r="K74" i="25" s="1"/>
  <c r="L74" i="25" s="1"/>
  <c r="M74" i="25" s="1"/>
  <c r="N74" i="25" s="1"/>
  <c r="O74" i="25" s="1"/>
  <c r="F73" i="25"/>
  <c r="G73" i="25" s="1"/>
  <c r="H73" i="25" s="1"/>
  <c r="I73" i="25" s="1"/>
  <c r="C73" i="25"/>
  <c r="D74" i="25" s="1"/>
  <c r="E72" i="25"/>
  <c r="F68" i="25"/>
  <c r="G68" i="25" s="1"/>
  <c r="H68" i="25" s="1"/>
  <c r="I68" i="25" s="1"/>
  <c r="J68" i="25" s="1"/>
  <c r="K68" i="25" s="1"/>
  <c r="L68" i="25" s="1"/>
  <c r="M68" i="25" s="1"/>
  <c r="N68" i="25" s="1"/>
  <c r="O68" i="25" s="1"/>
  <c r="E68" i="25"/>
  <c r="D68" i="25"/>
  <c r="E67" i="25"/>
  <c r="F67" i="25" s="1"/>
  <c r="G67" i="25" s="1"/>
  <c r="E66" i="25"/>
  <c r="F121" i="25" s="1"/>
  <c r="O65" i="25"/>
  <c r="N65" i="25"/>
  <c r="M65" i="25"/>
  <c r="L65" i="25"/>
  <c r="K65" i="25"/>
  <c r="J65" i="25"/>
  <c r="I65" i="25"/>
  <c r="H65" i="25"/>
  <c r="G65" i="25"/>
  <c r="F65" i="25"/>
  <c r="E65" i="25"/>
  <c r="E59" i="25"/>
  <c r="D59" i="25"/>
  <c r="F58" i="25"/>
  <c r="G58" i="25" s="1"/>
  <c r="G13" i="15" s="1"/>
  <c r="O54" i="25"/>
  <c r="O11" i="15" s="1"/>
  <c r="N54" i="25"/>
  <c r="N11" i="15" s="1"/>
  <c r="M54" i="25"/>
  <c r="M11" i="15" s="1"/>
  <c r="L54" i="25"/>
  <c r="L11" i="15" s="1"/>
  <c r="K54" i="25"/>
  <c r="K11" i="15" s="1"/>
  <c r="J54" i="25"/>
  <c r="J11" i="15" s="1"/>
  <c r="I54" i="25"/>
  <c r="I11" i="15" s="1"/>
  <c r="H54" i="25"/>
  <c r="H11" i="15" s="1"/>
  <c r="G54" i="25"/>
  <c r="G11" i="15" s="1"/>
  <c r="F54" i="25"/>
  <c r="F11" i="15" s="1"/>
  <c r="E54" i="25"/>
  <c r="D54" i="25"/>
  <c r="E48" i="25"/>
  <c r="D48" i="25"/>
  <c r="F45" i="25"/>
  <c r="D45" i="25"/>
  <c r="E41" i="25"/>
  <c r="M40" i="25"/>
  <c r="M10" i="25" s="1"/>
  <c r="I40" i="25"/>
  <c r="I10" i="25" s="1"/>
  <c r="H40" i="25"/>
  <c r="H10" i="25" s="1"/>
  <c r="D40" i="25"/>
  <c r="G38" i="25"/>
  <c r="H38" i="25" s="1"/>
  <c r="I38" i="25" s="1"/>
  <c r="J38" i="25" s="1"/>
  <c r="K38" i="25" s="1"/>
  <c r="L38" i="25" s="1"/>
  <c r="M38" i="25" s="1"/>
  <c r="N38" i="25" s="1"/>
  <c r="O38" i="25" s="1"/>
  <c r="O41" i="25" s="1"/>
  <c r="O50" i="25" s="1"/>
  <c r="F37" i="25"/>
  <c r="F41" i="25" s="1"/>
  <c r="J29" i="25"/>
  <c r="K29" i="25" s="1"/>
  <c r="I29" i="25"/>
  <c r="H29" i="25"/>
  <c r="G29" i="25"/>
  <c r="F29" i="25"/>
  <c r="D29" i="25"/>
  <c r="F24" i="25"/>
  <c r="I23" i="25"/>
  <c r="G23" i="25"/>
  <c r="E22" i="25"/>
  <c r="E21" i="25"/>
  <c r="E26" i="25" s="1"/>
  <c r="C21" i="25"/>
  <c r="D25" i="25" s="1"/>
  <c r="F20" i="25"/>
  <c r="G20" i="25" s="1"/>
  <c r="H20" i="25" s="1"/>
  <c r="I20" i="25" s="1"/>
  <c r="J20" i="25" s="1"/>
  <c r="K20" i="25" s="1"/>
  <c r="L20" i="25" s="1"/>
  <c r="M20" i="25" s="1"/>
  <c r="N20" i="25" s="1"/>
  <c r="O20" i="25" s="1"/>
  <c r="F19" i="25"/>
  <c r="G19" i="25" s="1"/>
  <c r="H19" i="25" s="1"/>
  <c r="I19" i="25" s="1"/>
  <c r="J19" i="25" s="1"/>
  <c r="K19" i="25" s="1"/>
  <c r="L19" i="25" s="1"/>
  <c r="M19" i="25" s="1"/>
  <c r="N19" i="25" s="1"/>
  <c r="O19" i="25" s="1"/>
  <c r="F18" i="25"/>
  <c r="G18" i="25" s="1"/>
  <c r="H18" i="25" s="1"/>
  <c r="I18" i="25" s="1"/>
  <c r="J18" i="25" s="1"/>
  <c r="K18" i="25" s="1"/>
  <c r="L18" i="25" s="1"/>
  <c r="M18" i="25" s="1"/>
  <c r="N18" i="25" s="1"/>
  <c r="O18" i="25" s="1"/>
  <c r="D13" i="25"/>
  <c r="O10" i="25"/>
  <c r="N10" i="25"/>
  <c r="L10" i="25"/>
  <c r="K10" i="25"/>
  <c r="J10" i="25"/>
  <c r="G10" i="25"/>
  <c r="F10" i="25"/>
  <c r="E10" i="25"/>
  <c r="D10" i="25"/>
  <c r="E11" i="25"/>
  <c r="G44" i="24"/>
  <c r="F43" i="24"/>
  <c r="N39" i="24"/>
  <c r="M39" i="24"/>
  <c r="L39" i="24"/>
  <c r="K39" i="24"/>
  <c r="J39" i="24"/>
  <c r="I39" i="24"/>
  <c r="F37" i="24"/>
  <c r="H36" i="24"/>
  <c r="F36" i="24"/>
  <c r="H35" i="24"/>
  <c r="N32" i="24"/>
  <c r="M32" i="24"/>
  <c r="L32" i="24"/>
  <c r="K32" i="24"/>
  <c r="J32" i="24"/>
  <c r="I32" i="24"/>
  <c r="H32" i="24"/>
  <c r="G32" i="24"/>
  <c r="F32" i="24"/>
  <c r="E32" i="24"/>
  <c r="N27" i="24"/>
  <c r="M27" i="24"/>
  <c r="L27" i="24"/>
  <c r="K27" i="24"/>
  <c r="J27" i="24"/>
  <c r="H27" i="24"/>
  <c r="N21" i="24"/>
  <c r="M21" i="24"/>
  <c r="L21" i="24"/>
  <c r="K21" i="24"/>
  <c r="J21" i="24"/>
  <c r="I21" i="24"/>
  <c r="H21" i="24"/>
  <c r="G21" i="24"/>
  <c r="F21" i="24"/>
  <c r="E21" i="24"/>
  <c r="D21" i="24"/>
  <c r="N33" i="24"/>
  <c r="M33" i="24"/>
  <c r="L33" i="24"/>
  <c r="K33" i="24"/>
  <c r="J33" i="24"/>
  <c r="I33" i="24"/>
  <c r="H33" i="24"/>
  <c r="G33" i="24"/>
  <c r="D20" i="24"/>
  <c r="D33" i="24" s="1"/>
  <c r="G39" i="24"/>
  <c r="F39" i="24"/>
  <c r="E39" i="24"/>
  <c r="D39" i="24"/>
  <c r="G27" i="24"/>
  <c r="D27" i="24"/>
  <c r="D16" i="24"/>
  <c r="D32" i="24" s="1"/>
  <c r="N14" i="24"/>
  <c r="N41" i="24" s="1"/>
  <c r="M14" i="24"/>
  <c r="M41" i="24" s="1"/>
  <c r="L14" i="24"/>
  <c r="L41" i="24" s="1"/>
  <c r="K14" i="24"/>
  <c r="K41" i="24" s="1"/>
  <c r="J14" i="24"/>
  <c r="J41" i="24" s="1"/>
  <c r="I14" i="24"/>
  <c r="I41" i="24" s="1"/>
  <c r="H14" i="24"/>
  <c r="H41" i="24" s="1"/>
  <c r="G14" i="24"/>
  <c r="G41" i="24" s="1"/>
  <c r="F14" i="24"/>
  <c r="F41" i="24" s="1"/>
  <c r="E14" i="24"/>
  <c r="E41" i="24" s="1"/>
  <c r="D14" i="24"/>
  <c r="D41" i="24" s="1"/>
  <c r="C13" i="24"/>
  <c r="E11" i="24"/>
  <c r="E31" i="24" s="1"/>
  <c r="E10" i="24"/>
  <c r="E30" i="24" s="1"/>
  <c r="D30" i="24"/>
  <c r="D7" i="24"/>
  <c r="D6" i="24"/>
  <c r="D26" i="24"/>
  <c r="E18" i="15"/>
  <c r="E20" i="15"/>
  <c r="D20" i="15"/>
  <c r="D18" i="15"/>
  <c r="O32" i="23"/>
  <c r="N32" i="23"/>
  <c r="M32" i="23"/>
  <c r="L32" i="23"/>
  <c r="K32" i="23"/>
  <c r="J32" i="23"/>
  <c r="I32" i="23"/>
  <c r="H32" i="23"/>
  <c r="G32" i="23"/>
  <c r="F32" i="23"/>
  <c r="E32" i="23"/>
  <c r="D32" i="23"/>
  <c r="B32" i="23"/>
  <c r="O31" i="23"/>
  <c r="N31" i="23"/>
  <c r="B31" i="23"/>
  <c r="B30" i="23"/>
  <c r="O26" i="23"/>
  <c r="N26" i="23"/>
  <c r="M26" i="23"/>
  <c r="L26" i="23"/>
  <c r="K26" i="23"/>
  <c r="J26" i="23"/>
  <c r="I26" i="23"/>
  <c r="H26" i="23"/>
  <c r="G26" i="23"/>
  <c r="F26" i="23"/>
  <c r="E26" i="23"/>
  <c r="D26" i="23"/>
  <c r="E21" i="23"/>
  <c r="D21" i="23"/>
  <c r="D20" i="23"/>
  <c r="O18" i="23"/>
  <c r="N18" i="23"/>
  <c r="M18" i="23"/>
  <c r="L18" i="23"/>
  <c r="K18" i="23"/>
  <c r="J18" i="23"/>
  <c r="I18" i="23"/>
  <c r="H18" i="23"/>
  <c r="G18" i="23"/>
  <c r="F18" i="23"/>
  <c r="E18" i="23"/>
  <c r="D18" i="23"/>
  <c r="E17" i="23"/>
  <c r="D17" i="23"/>
  <c r="O16" i="23"/>
  <c r="N16" i="23"/>
  <c r="M16" i="23"/>
  <c r="L16" i="23"/>
  <c r="K16" i="23"/>
  <c r="J16" i="23"/>
  <c r="I16" i="23"/>
  <c r="H16" i="23"/>
  <c r="G16" i="23"/>
  <c r="F16" i="23"/>
  <c r="D16" i="23"/>
  <c r="O15" i="23"/>
  <c r="N15" i="23"/>
  <c r="M15" i="23"/>
  <c r="L15" i="23"/>
  <c r="K15" i="23"/>
  <c r="J15" i="23"/>
  <c r="I15" i="23"/>
  <c r="H15" i="23"/>
  <c r="G15" i="23"/>
  <c r="F15" i="23"/>
  <c r="E15" i="23"/>
  <c r="D15" i="23"/>
  <c r="O14" i="23"/>
  <c r="O33" i="23" s="1"/>
  <c r="N14" i="23"/>
  <c r="N33" i="23" s="1"/>
  <c r="E14" i="23"/>
  <c r="E33" i="23" s="1"/>
  <c r="D14" i="23"/>
  <c r="D33" i="23" s="1"/>
  <c r="E13" i="23"/>
  <c r="D13" i="23"/>
  <c r="E12" i="23"/>
  <c r="D12" i="23"/>
  <c r="G8" i="23"/>
  <c r="H8" i="23" s="1"/>
  <c r="I8" i="23" s="1"/>
  <c r="J8" i="23" s="1"/>
  <c r="K8" i="23" s="1"/>
  <c r="L8" i="23" s="1"/>
  <c r="M8" i="23" s="1"/>
  <c r="N8" i="23" s="1"/>
  <c r="O8" i="23" s="1"/>
  <c r="E7" i="23"/>
  <c r="F7" i="23" s="1"/>
  <c r="G7" i="23" s="1"/>
  <c r="D7" i="23"/>
  <c r="D9" i="23" s="1"/>
  <c r="E9" i="23" s="1"/>
  <c r="B4" i="23"/>
  <c r="B2" i="23" s="1"/>
  <c r="O34" i="22"/>
  <c r="N34" i="22"/>
  <c r="M34" i="22"/>
  <c r="L34" i="22"/>
  <c r="K34" i="22"/>
  <c r="J34" i="22"/>
  <c r="I34" i="22"/>
  <c r="H34" i="22"/>
  <c r="G34" i="22"/>
  <c r="F34" i="22"/>
  <c r="F32" i="22"/>
  <c r="G32" i="22" s="1"/>
  <c r="H32" i="22" s="1"/>
  <c r="I32" i="22" s="1"/>
  <c r="J32" i="22" s="1"/>
  <c r="K32" i="22" s="1"/>
  <c r="L32" i="22" s="1"/>
  <c r="M32" i="22" s="1"/>
  <c r="N32" i="22" s="1"/>
  <c r="O32" i="22" s="1"/>
  <c r="E32" i="22"/>
  <c r="D32" i="22"/>
  <c r="B32" i="22"/>
  <c r="D30" i="22"/>
  <c r="E29" i="22"/>
  <c r="D29" i="22"/>
  <c r="O17" i="22"/>
  <c r="N17" i="22"/>
  <c r="M17" i="22"/>
  <c r="L17" i="22"/>
  <c r="K17" i="22"/>
  <c r="J17" i="22"/>
  <c r="I17" i="22"/>
  <c r="H17" i="22"/>
  <c r="G17" i="22"/>
  <c r="F17" i="22"/>
  <c r="O16" i="22"/>
  <c r="N16" i="22"/>
  <c r="M16" i="22"/>
  <c r="D16" i="22"/>
  <c r="O15" i="22"/>
  <c r="N15" i="22"/>
  <c r="M15" i="22"/>
  <c r="L15" i="22"/>
  <c r="K15" i="22"/>
  <c r="J15" i="22"/>
  <c r="I15" i="22"/>
  <c r="H15" i="22"/>
  <c r="G15" i="22"/>
  <c r="F15" i="22"/>
  <c r="G8" i="22"/>
  <c r="H8" i="22" s="1"/>
  <c r="I8" i="22" s="1"/>
  <c r="J8" i="22" s="1"/>
  <c r="K8" i="22" s="1"/>
  <c r="L8" i="22" s="1"/>
  <c r="M8" i="22" s="1"/>
  <c r="N8" i="22" s="1"/>
  <c r="O8" i="22" s="1"/>
  <c r="E7" i="22"/>
  <c r="F7" i="22" s="1"/>
  <c r="D7" i="22"/>
  <c r="D9" i="22" s="1"/>
  <c r="E9" i="22" s="1"/>
  <c r="B4" i="22"/>
  <c r="B2" i="22" s="1"/>
  <c r="O37" i="21"/>
  <c r="N37" i="21"/>
  <c r="O24" i="21"/>
  <c r="N24" i="21"/>
  <c r="M24" i="21"/>
  <c r="L24" i="21"/>
  <c r="K24" i="21"/>
  <c r="J24" i="21"/>
  <c r="I24" i="21"/>
  <c r="H24" i="21"/>
  <c r="G24" i="21"/>
  <c r="F24" i="21"/>
  <c r="O23" i="21"/>
  <c r="N23" i="21"/>
  <c r="O17" i="21"/>
  <c r="N17" i="21"/>
  <c r="M17" i="21"/>
  <c r="L17" i="21"/>
  <c r="K17" i="21"/>
  <c r="J17" i="21"/>
  <c r="I17" i="21"/>
  <c r="H17" i="21"/>
  <c r="G17" i="21"/>
  <c r="F17" i="21"/>
  <c r="O16" i="21"/>
  <c r="N16" i="21"/>
  <c r="M16" i="21"/>
  <c r="L16" i="21"/>
  <c r="K16" i="21"/>
  <c r="J16" i="21"/>
  <c r="I16" i="21"/>
  <c r="H16" i="21"/>
  <c r="G16" i="21"/>
  <c r="F16" i="21"/>
  <c r="O15" i="21"/>
  <c r="N15" i="21"/>
  <c r="M15" i="21"/>
  <c r="L15" i="21"/>
  <c r="K15" i="21"/>
  <c r="J15" i="21"/>
  <c r="I15" i="21"/>
  <c r="H15" i="21"/>
  <c r="G15" i="21"/>
  <c r="F15" i="21"/>
  <c r="O14" i="21"/>
  <c r="N14" i="21"/>
  <c r="M14" i="21"/>
  <c r="L14" i="21"/>
  <c r="K14" i="21"/>
  <c r="J14" i="21"/>
  <c r="I14" i="21"/>
  <c r="H14" i="21"/>
  <c r="G14" i="21"/>
  <c r="F14" i="21"/>
  <c r="O13" i="21"/>
  <c r="N13" i="21"/>
  <c r="M13" i="21"/>
  <c r="L13" i="21"/>
  <c r="K13" i="21"/>
  <c r="J13" i="21"/>
  <c r="I13" i="21"/>
  <c r="H13" i="21"/>
  <c r="G13" i="21"/>
  <c r="F13" i="21"/>
  <c r="O11" i="21"/>
  <c r="O42" i="21" s="1"/>
  <c r="N11" i="21"/>
  <c r="N42" i="21" s="1"/>
  <c r="M11" i="21"/>
  <c r="M42" i="21" s="1"/>
  <c r="L11" i="21"/>
  <c r="L42" i="21" s="1"/>
  <c r="K11" i="21"/>
  <c r="K42" i="21" s="1"/>
  <c r="J11" i="21"/>
  <c r="J42" i="21" s="1"/>
  <c r="I11" i="21"/>
  <c r="I42" i="21" s="1"/>
  <c r="H11" i="21"/>
  <c r="H42" i="21" s="1"/>
  <c r="G11" i="21"/>
  <c r="G42" i="21" s="1"/>
  <c r="F11" i="21"/>
  <c r="F42" i="21" s="1"/>
  <c r="G8" i="21"/>
  <c r="H8" i="21" s="1"/>
  <c r="I8" i="21" s="1"/>
  <c r="J8" i="21" s="1"/>
  <c r="K8" i="21" s="1"/>
  <c r="L8" i="21" s="1"/>
  <c r="M8" i="21" s="1"/>
  <c r="N8" i="21" s="1"/>
  <c r="O8" i="21" s="1"/>
  <c r="E7" i="21"/>
  <c r="F7" i="21" s="1"/>
  <c r="D7" i="21"/>
  <c r="D9" i="21" s="1"/>
  <c r="E9" i="21" s="1"/>
  <c r="B4" i="21"/>
  <c r="B2" i="21" s="1"/>
  <c r="C19" i="20"/>
  <c r="C18" i="20"/>
  <c r="F31" i="13"/>
  <c r="N31" i="13"/>
  <c r="O31" i="13"/>
  <c r="F32" i="13"/>
  <c r="G32" i="13"/>
  <c r="H32" i="13"/>
  <c r="I32" i="13"/>
  <c r="J32" i="13"/>
  <c r="K32" i="13"/>
  <c r="L32" i="13"/>
  <c r="M32" i="13"/>
  <c r="N32" i="13"/>
  <c r="O32" i="13"/>
  <c r="N33" i="13"/>
  <c r="O33" i="13"/>
  <c r="E32" i="13"/>
  <c r="E33" i="13"/>
  <c r="F26" i="13"/>
  <c r="G26" i="13"/>
  <c r="H26" i="13"/>
  <c r="I26" i="13"/>
  <c r="J26" i="13"/>
  <c r="K26" i="13"/>
  <c r="L26" i="13"/>
  <c r="M26" i="13"/>
  <c r="N26" i="13"/>
  <c r="O26" i="13"/>
  <c r="E26" i="13"/>
  <c r="E21" i="13"/>
  <c r="N14" i="13"/>
  <c r="O14" i="13"/>
  <c r="F15" i="13"/>
  <c r="G15" i="13"/>
  <c r="H15" i="13"/>
  <c r="I15" i="13"/>
  <c r="J15" i="13"/>
  <c r="K15" i="13"/>
  <c r="L15" i="13"/>
  <c r="M15" i="13"/>
  <c r="N15" i="13"/>
  <c r="O15" i="13"/>
  <c r="F16" i="13"/>
  <c r="G16" i="13"/>
  <c r="H16" i="13"/>
  <c r="I16" i="13"/>
  <c r="J16" i="13"/>
  <c r="K16" i="13"/>
  <c r="L16" i="13"/>
  <c r="M16" i="13"/>
  <c r="N16" i="13"/>
  <c r="O16" i="13"/>
  <c r="F18" i="13"/>
  <c r="G18" i="13"/>
  <c r="H18" i="13"/>
  <c r="I18" i="13"/>
  <c r="J18" i="13"/>
  <c r="K18" i="13"/>
  <c r="L18" i="13"/>
  <c r="M18" i="13"/>
  <c r="N18" i="13"/>
  <c r="O18" i="13"/>
  <c r="E13" i="13"/>
  <c r="E14" i="13"/>
  <c r="E15" i="13"/>
  <c r="E17" i="13"/>
  <c r="E18" i="13"/>
  <c r="E12" i="13"/>
  <c r="G34" i="12"/>
  <c r="H34" i="12"/>
  <c r="I34" i="12"/>
  <c r="J34" i="12"/>
  <c r="K34" i="12"/>
  <c r="L34" i="12"/>
  <c r="M34" i="12"/>
  <c r="N34" i="12"/>
  <c r="O34" i="12"/>
  <c r="F34" i="12"/>
  <c r="F32" i="12"/>
  <c r="G32" i="12"/>
  <c r="H32" i="12"/>
  <c r="I32" i="12"/>
  <c r="J32" i="12"/>
  <c r="K32" i="12"/>
  <c r="L32" i="12"/>
  <c r="M32" i="12"/>
  <c r="N32" i="12"/>
  <c r="O32" i="12"/>
  <c r="E31" i="12"/>
  <c r="E32" i="12"/>
  <c r="E29" i="12"/>
  <c r="D11" i="12"/>
  <c r="G17" i="12"/>
  <c r="H17" i="12"/>
  <c r="I17" i="12"/>
  <c r="J17" i="12"/>
  <c r="K17" i="12"/>
  <c r="L17" i="12"/>
  <c r="M17" i="12"/>
  <c r="N17" i="12"/>
  <c r="O17" i="12"/>
  <c r="F17" i="12"/>
  <c r="E16" i="12"/>
  <c r="M16" i="12"/>
  <c r="N16" i="12"/>
  <c r="O16" i="12"/>
  <c r="D16" i="12"/>
  <c r="G15" i="12"/>
  <c r="H15" i="12"/>
  <c r="I15" i="12"/>
  <c r="J15" i="12"/>
  <c r="K15" i="12"/>
  <c r="L15" i="12"/>
  <c r="M15" i="12"/>
  <c r="N15" i="12"/>
  <c r="O15" i="12"/>
  <c r="F15" i="12"/>
  <c r="D13" i="12"/>
  <c r="N37" i="11"/>
  <c r="O37" i="11"/>
  <c r="F37" i="11"/>
  <c r="N23" i="11"/>
  <c r="O23" i="11"/>
  <c r="G24" i="11"/>
  <c r="H24" i="11"/>
  <c r="I24" i="11"/>
  <c r="J24" i="11"/>
  <c r="K24" i="11"/>
  <c r="L24" i="11"/>
  <c r="M24" i="11"/>
  <c r="N24" i="11"/>
  <c r="O24" i="11"/>
  <c r="F24" i="11"/>
  <c r="G11" i="11"/>
  <c r="H11" i="11"/>
  <c r="I11" i="11"/>
  <c r="J11" i="11"/>
  <c r="K11" i="11"/>
  <c r="L11" i="11"/>
  <c r="M11" i="11"/>
  <c r="N11" i="11"/>
  <c r="O11" i="11"/>
  <c r="G13" i="11"/>
  <c r="H13" i="11"/>
  <c r="I13" i="11"/>
  <c r="J13" i="11"/>
  <c r="K13" i="11"/>
  <c r="L13" i="11"/>
  <c r="M13" i="11"/>
  <c r="N13" i="11"/>
  <c r="O13" i="11"/>
  <c r="G14" i="11"/>
  <c r="H14" i="11"/>
  <c r="I14" i="11"/>
  <c r="J14" i="11"/>
  <c r="K14" i="11"/>
  <c r="L14" i="11"/>
  <c r="M14" i="11"/>
  <c r="N14" i="11"/>
  <c r="O14" i="11"/>
  <c r="G15" i="11"/>
  <c r="H15" i="11"/>
  <c r="I15" i="11"/>
  <c r="J15" i="11"/>
  <c r="K15" i="11"/>
  <c r="L15" i="11"/>
  <c r="M15" i="11"/>
  <c r="N15" i="11"/>
  <c r="O15" i="11"/>
  <c r="G16" i="11"/>
  <c r="H16" i="11"/>
  <c r="I16" i="11"/>
  <c r="J16" i="11"/>
  <c r="K16" i="11"/>
  <c r="L16" i="11"/>
  <c r="M16" i="11"/>
  <c r="N16" i="11"/>
  <c r="O16" i="11"/>
  <c r="G17" i="11"/>
  <c r="H17" i="11"/>
  <c r="I17" i="11"/>
  <c r="J17" i="11"/>
  <c r="K17" i="11"/>
  <c r="L17" i="11"/>
  <c r="M17" i="11"/>
  <c r="N17" i="11"/>
  <c r="O17" i="11"/>
  <c r="F14" i="11"/>
  <c r="F15" i="11"/>
  <c r="F16" i="11"/>
  <c r="F17" i="11"/>
  <c r="F13" i="11"/>
  <c r="F11" i="11"/>
  <c r="C40" i="26" l="1"/>
  <c r="C21" i="20"/>
  <c r="G78" i="25"/>
  <c r="K18" i="26"/>
  <c r="K20" i="26" s="1"/>
  <c r="F29" i="15"/>
  <c r="G29" i="15" s="1"/>
  <c r="H29" i="15" s="1"/>
  <c r="I29" i="15" s="1"/>
  <c r="J29" i="15" s="1"/>
  <c r="K29" i="15" s="1"/>
  <c r="L29" i="15" s="1"/>
  <c r="M29" i="15" s="1"/>
  <c r="N29" i="15" s="1"/>
  <c r="O29" i="15" s="1"/>
  <c r="H10" i="26"/>
  <c r="J30" i="26"/>
  <c r="J44" i="26" s="1"/>
  <c r="J46" i="26" s="1"/>
  <c r="F40" i="15"/>
  <c r="J22" i="14"/>
  <c r="G37" i="25"/>
  <c r="G41" i="25" s="1"/>
  <c r="G45" i="25"/>
  <c r="F16" i="15"/>
  <c r="G22" i="14"/>
  <c r="M124" i="25"/>
  <c r="N124" i="25"/>
  <c r="J135" i="25"/>
  <c r="J129" i="25" s="1"/>
  <c r="K135" i="25"/>
  <c r="K129" i="25" s="1"/>
  <c r="M135" i="25"/>
  <c r="M129" i="25" s="1"/>
  <c r="F13" i="15"/>
  <c r="L135" i="25"/>
  <c r="L129" i="25" s="1"/>
  <c r="F50" i="25"/>
  <c r="K11" i="25"/>
  <c r="L11" i="25"/>
  <c r="M11" i="25"/>
  <c r="N11" i="25"/>
  <c r="O11" i="25"/>
  <c r="F11" i="25"/>
  <c r="G11" i="25"/>
  <c r="F4" i="24"/>
  <c r="F9" i="24" s="1"/>
  <c r="F29" i="24" s="1"/>
  <c r="E26" i="24"/>
  <c r="E8" i="24"/>
  <c r="F13" i="25" s="1"/>
  <c r="E108" i="24"/>
  <c r="E109" i="24" s="1"/>
  <c r="F107" i="24" s="1"/>
  <c r="J19" i="24"/>
  <c r="D12" i="24"/>
  <c r="E27" i="24"/>
  <c r="N25" i="21"/>
  <c r="H48" i="21"/>
  <c r="K18" i="21"/>
  <c r="L18" i="21"/>
  <c r="N18" i="21"/>
  <c r="N19" i="21" s="1"/>
  <c r="D108" i="24"/>
  <c r="D109" i="24" s="1"/>
  <c r="E107" i="24" s="1"/>
  <c r="F9" i="23"/>
  <c r="E94" i="24"/>
  <c r="E95" i="24" s="1"/>
  <c r="F93" i="24" s="1"/>
  <c r="E12" i="24"/>
  <c r="F18" i="14" s="1"/>
  <c r="F72" i="25"/>
  <c r="G133" i="25" s="1"/>
  <c r="E75" i="25"/>
  <c r="J48" i="21"/>
  <c r="G91" i="25"/>
  <c r="G40" i="15" s="1"/>
  <c r="M18" i="21"/>
  <c r="D50" i="25"/>
  <c r="O18" i="21"/>
  <c r="O19" i="21" s="1"/>
  <c r="E40" i="26"/>
  <c r="H37" i="25"/>
  <c r="H41" i="25" s="1"/>
  <c r="L48" i="21"/>
  <c r="G18" i="21"/>
  <c r="G19" i="21" s="1"/>
  <c r="I19" i="24"/>
  <c r="I11" i="25"/>
  <c r="J11" i="25"/>
  <c r="H18" i="26"/>
  <c r="H20" i="26" s="1"/>
  <c r="H44" i="26" s="1"/>
  <c r="H46" i="26" s="1"/>
  <c r="M19" i="24"/>
  <c r="I124" i="25"/>
  <c r="O135" i="25"/>
  <c r="O129" i="25" s="1"/>
  <c r="D30" i="26"/>
  <c r="D19" i="23"/>
  <c r="D22" i="23" s="1"/>
  <c r="O48" i="21"/>
  <c r="N19" i="24"/>
  <c r="D19" i="24"/>
  <c r="H58" i="25"/>
  <c r="D107" i="25"/>
  <c r="H18" i="21"/>
  <c r="H19" i="21" s="1"/>
  <c r="E33" i="24"/>
  <c r="E19" i="24"/>
  <c r="F124" i="25"/>
  <c r="G4" i="24"/>
  <c r="H4" i="24" s="1"/>
  <c r="F33" i="24"/>
  <c r="F19" i="24"/>
  <c r="D31" i="25"/>
  <c r="D62" i="25" s="1"/>
  <c r="L136" i="25"/>
  <c r="F10" i="26"/>
  <c r="F18" i="26" s="1"/>
  <c r="F20" i="26" s="1"/>
  <c r="M136" i="25"/>
  <c r="G10" i="26"/>
  <c r="G18" i="26" s="1"/>
  <c r="G20" i="26" s="1"/>
  <c r="I30" i="26"/>
  <c r="K40" i="26"/>
  <c r="F18" i="21"/>
  <c r="F19" i="21" s="1"/>
  <c r="H19" i="24"/>
  <c r="H11" i="25"/>
  <c r="H124" i="25"/>
  <c r="J124" i="25"/>
  <c r="N135" i="25"/>
  <c r="N129" i="25" s="1"/>
  <c r="L10" i="26"/>
  <c r="L18" i="26" s="1"/>
  <c r="L20" i="26" s="1"/>
  <c r="L44" i="26" s="1"/>
  <c r="L46" i="26" s="1"/>
  <c r="I18" i="21"/>
  <c r="I19" i="21" s="1"/>
  <c r="O25" i="21"/>
  <c r="E50" i="25"/>
  <c r="J136" i="25"/>
  <c r="C10" i="26"/>
  <c r="C18" i="26" s="1"/>
  <c r="C20" i="26" s="1"/>
  <c r="E10" i="26"/>
  <c r="E18" i="26" s="1"/>
  <c r="E20" i="26" s="1"/>
  <c r="G40" i="26"/>
  <c r="J18" i="21"/>
  <c r="J19" i="21" s="1"/>
  <c r="L19" i="24"/>
  <c r="D83" i="25"/>
  <c r="L124" i="25"/>
  <c r="K136" i="25"/>
  <c r="D10" i="26"/>
  <c r="D18" i="26" s="1"/>
  <c r="D20" i="26" s="1"/>
  <c r="F30" i="26"/>
  <c r="H40" i="26"/>
  <c r="F8" i="24"/>
  <c r="D86" i="24"/>
  <c r="G30" i="26"/>
  <c r="K30" i="26"/>
  <c r="C30" i="26"/>
  <c r="I10" i="26"/>
  <c r="I18" i="26" s="1"/>
  <c r="I20" i="26" s="1"/>
  <c r="I44" i="26" s="1"/>
  <c r="I46" i="26" s="1"/>
  <c r="E24" i="26"/>
  <c r="E30" i="26" s="1"/>
  <c r="E31" i="25"/>
  <c r="L29" i="25"/>
  <c r="N41" i="25"/>
  <c r="N50" i="25" s="1"/>
  <c r="J73" i="25"/>
  <c r="I75" i="25"/>
  <c r="F96" i="25"/>
  <c r="F43" i="15" s="1"/>
  <c r="G95" i="25"/>
  <c r="G101" i="25"/>
  <c r="F107" i="25"/>
  <c r="E61" i="25"/>
  <c r="H67" i="25"/>
  <c r="I67" i="25" s="1"/>
  <c r="J67" i="25" s="1"/>
  <c r="G69" i="25"/>
  <c r="G79" i="25"/>
  <c r="H79" i="25" s="1"/>
  <c r="I79" i="25" s="1"/>
  <c r="J79" i="25" s="1"/>
  <c r="K79" i="25" s="1"/>
  <c r="L79" i="25" s="1"/>
  <c r="M79" i="25" s="1"/>
  <c r="N79" i="25" s="1"/>
  <c r="O79" i="25" s="1"/>
  <c r="F82" i="25"/>
  <c r="F69" i="25"/>
  <c r="E69" i="25"/>
  <c r="F115" i="25"/>
  <c r="F118" i="25" s="1"/>
  <c r="G115" i="25" s="1"/>
  <c r="G118" i="25" s="1"/>
  <c r="H115" i="25" s="1"/>
  <c r="H118" i="25" s="1"/>
  <c r="I115" i="25" s="1"/>
  <c r="I118" i="25" s="1"/>
  <c r="J115" i="25" s="1"/>
  <c r="J118" i="25" s="1"/>
  <c r="K115" i="25" s="1"/>
  <c r="K118" i="25" s="1"/>
  <c r="L115" i="25" s="1"/>
  <c r="L118" i="25" s="1"/>
  <c r="M115" i="25" s="1"/>
  <c r="M118" i="25" s="1"/>
  <c r="N115" i="25" s="1"/>
  <c r="N118" i="25" s="1"/>
  <c r="O115" i="25" s="1"/>
  <c r="O118" i="25" s="1"/>
  <c r="G124" i="25"/>
  <c r="K124" i="25"/>
  <c r="O124" i="25"/>
  <c r="E107" i="25"/>
  <c r="F133" i="25"/>
  <c r="E13" i="24"/>
  <c r="E15" i="24" s="1"/>
  <c r="F11" i="24"/>
  <c r="F31" i="24" s="1"/>
  <c r="G19" i="24"/>
  <c r="K19" i="24"/>
  <c r="F26" i="24"/>
  <c r="D28" i="24"/>
  <c r="D34" i="24" s="1"/>
  <c r="D45" i="24" s="1"/>
  <c r="D94" i="24"/>
  <c r="F10" i="24"/>
  <c r="F30" i="24" s="1"/>
  <c r="E28" i="24"/>
  <c r="F108" i="24"/>
  <c r="F109" i="24" s="1"/>
  <c r="G107" i="24" s="1"/>
  <c r="D13" i="24"/>
  <c r="D15" i="24" s="1"/>
  <c r="D18" i="24" s="1"/>
  <c r="G9" i="23"/>
  <c r="H7" i="23"/>
  <c r="F9" i="22"/>
  <c r="G7" i="22"/>
  <c r="I48" i="21"/>
  <c r="M48" i="21"/>
  <c r="F9" i="21"/>
  <c r="G7" i="21"/>
  <c r="N48" i="21"/>
  <c r="G48" i="21"/>
  <c r="K48" i="21"/>
  <c r="M19" i="21"/>
  <c r="K19" i="21"/>
  <c r="L19" i="21"/>
  <c r="J49" i="26" l="1"/>
  <c r="M90" i="25"/>
  <c r="H49" i="26"/>
  <c r="K90" i="25"/>
  <c r="F28" i="24"/>
  <c r="G13" i="25"/>
  <c r="L49" i="26"/>
  <c r="O90" i="25"/>
  <c r="H45" i="25"/>
  <c r="G16" i="15"/>
  <c r="I49" i="26"/>
  <c r="L90" i="25"/>
  <c r="I36" i="15"/>
  <c r="H50" i="25"/>
  <c r="G50" i="25"/>
  <c r="H78" i="25"/>
  <c r="G82" i="25"/>
  <c r="G72" i="25"/>
  <c r="H72" i="25" s="1"/>
  <c r="D109" i="25"/>
  <c r="D111" i="25" s="1"/>
  <c r="F75" i="25"/>
  <c r="F36" i="15" s="1"/>
  <c r="E83" i="25"/>
  <c r="I37" i="25"/>
  <c r="I41" i="25" s="1"/>
  <c r="E110" i="24"/>
  <c r="E112" i="24" s="1"/>
  <c r="E18" i="24"/>
  <c r="E22" i="24" s="1"/>
  <c r="F59" i="25" s="1"/>
  <c r="E34" i="24"/>
  <c r="E45" i="24" s="1"/>
  <c r="D110" i="24"/>
  <c r="D112" i="24" s="1"/>
  <c r="D22" i="24"/>
  <c r="K44" i="26"/>
  <c r="K46" i="26" s="1"/>
  <c r="G44" i="26"/>
  <c r="G8" i="24"/>
  <c r="F12" i="24"/>
  <c r="G18" i="14" s="1"/>
  <c r="H91" i="25"/>
  <c r="H40" i="15" s="1"/>
  <c r="G9" i="24"/>
  <c r="G29" i="24" s="1"/>
  <c r="I69" i="25"/>
  <c r="G11" i="24"/>
  <c r="G31" i="24" s="1"/>
  <c r="E109" i="25"/>
  <c r="G108" i="24"/>
  <c r="G109" i="24" s="1"/>
  <c r="H107" i="24" s="1"/>
  <c r="F134" i="25"/>
  <c r="E44" i="26"/>
  <c r="E46" i="26" s="1"/>
  <c r="D44" i="26"/>
  <c r="D46" i="26" s="1"/>
  <c r="I58" i="25"/>
  <c r="H13" i="15"/>
  <c r="C44" i="26"/>
  <c r="C46" i="26" s="1"/>
  <c r="G26" i="24"/>
  <c r="G10" i="24"/>
  <c r="G30" i="24" s="1"/>
  <c r="F135" i="25"/>
  <c r="F129" i="25" s="1"/>
  <c r="F130" i="25" s="1"/>
  <c r="G127" i="25" s="1"/>
  <c r="F44" i="26"/>
  <c r="K67" i="25"/>
  <c r="J69" i="25"/>
  <c r="H69" i="25"/>
  <c r="M29" i="25"/>
  <c r="G134" i="25"/>
  <c r="G136" i="25" s="1"/>
  <c r="H133" i="25"/>
  <c r="J37" i="25"/>
  <c r="F61" i="25"/>
  <c r="F136" i="25"/>
  <c r="E62" i="25"/>
  <c r="G96" i="25"/>
  <c r="G43" i="15" s="1"/>
  <c r="H95" i="25"/>
  <c r="F83" i="25"/>
  <c r="H82" i="25"/>
  <c r="G107" i="25"/>
  <c r="H101" i="25"/>
  <c r="J75" i="25"/>
  <c r="J36" i="15" s="1"/>
  <c r="K73" i="25"/>
  <c r="D95" i="24"/>
  <c r="E93" i="24" s="1"/>
  <c r="E100" i="24" s="1"/>
  <c r="F110" i="24"/>
  <c r="F112" i="24" s="1"/>
  <c r="F13" i="24"/>
  <c r="F15" i="24" s="1"/>
  <c r="F94" i="24"/>
  <c r="H26" i="24"/>
  <c r="H11" i="24"/>
  <c r="H31" i="24" s="1"/>
  <c r="H8" i="24"/>
  <c r="I4" i="24"/>
  <c r="H9" i="24"/>
  <c r="H29" i="24" s="1"/>
  <c r="H108" i="24"/>
  <c r="H109" i="24" s="1"/>
  <c r="I107" i="24" s="1"/>
  <c r="H10" i="24"/>
  <c r="H30" i="24" s="1"/>
  <c r="F34" i="24"/>
  <c r="H9" i="23"/>
  <c r="I7" i="23"/>
  <c r="G9" i="22"/>
  <c r="H7" i="22"/>
  <c r="G9" i="21"/>
  <c r="H7" i="21"/>
  <c r="P48" i="21"/>
  <c r="N31" i="7"/>
  <c r="O31" i="7"/>
  <c r="E32" i="7"/>
  <c r="F32" i="7"/>
  <c r="G32" i="7"/>
  <c r="H32" i="7"/>
  <c r="I32" i="7"/>
  <c r="J32" i="7"/>
  <c r="K32" i="7"/>
  <c r="L32" i="7"/>
  <c r="M32" i="7"/>
  <c r="N32" i="7"/>
  <c r="O32" i="7"/>
  <c r="E33" i="7"/>
  <c r="N33" i="7"/>
  <c r="O33" i="7"/>
  <c r="D32" i="7"/>
  <c r="D33" i="7"/>
  <c r="E26" i="7"/>
  <c r="F26" i="7"/>
  <c r="G26" i="7"/>
  <c r="H26" i="7"/>
  <c r="I26" i="7"/>
  <c r="J26" i="7"/>
  <c r="K26" i="7"/>
  <c r="L26" i="7"/>
  <c r="M26" i="7"/>
  <c r="N26" i="7"/>
  <c r="O26" i="7"/>
  <c r="D26" i="7"/>
  <c r="E21" i="7"/>
  <c r="D21" i="7"/>
  <c r="D20" i="7"/>
  <c r="E12" i="7"/>
  <c r="E13" i="7"/>
  <c r="E14" i="7"/>
  <c r="N14" i="7"/>
  <c r="O14" i="7"/>
  <c r="E15" i="7"/>
  <c r="F15" i="7"/>
  <c r="G15" i="7"/>
  <c r="H15" i="7"/>
  <c r="I15" i="7"/>
  <c r="J15" i="7"/>
  <c r="K15" i="7"/>
  <c r="L15" i="7"/>
  <c r="M15" i="7"/>
  <c r="N15" i="7"/>
  <c r="O15" i="7"/>
  <c r="F16" i="7"/>
  <c r="G16" i="7"/>
  <c r="H16" i="7"/>
  <c r="I16" i="7"/>
  <c r="J16" i="7"/>
  <c r="K16" i="7"/>
  <c r="L16" i="7"/>
  <c r="M16" i="7"/>
  <c r="N16" i="7"/>
  <c r="O16" i="7"/>
  <c r="E17" i="7"/>
  <c r="E18" i="7"/>
  <c r="F18" i="7"/>
  <c r="G18" i="7"/>
  <c r="H18" i="7"/>
  <c r="I18" i="7"/>
  <c r="J18" i="7"/>
  <c r="K18" i="7"/>
  <c r="L18" i="7"/>
  <c r="M18" i="7"/>
  <c r="N18" i="7"/>
  <c r="O18" i="7"/>
  <c r="D13" i="7"/>
  <c r="D14" i="7"/>
  <c r="D15" i="7"/>
  <c r="D16" i="7"/>
  <c r="D17" i="7"/>
  <c r="D18" i="7"/>
  <c r="D12" i="7"/>
  <c r="G34" i="6"/>
  <c r="H34" i="6"/>
  <c r="I34" i="6"/>
  <c r="J34" i="6"/>
  <c r="K34" i="6"/>
  <c r="L34" i="6"/>
  <c r="M34" i="6"/>
  <c r="N34" i="6"/>
  <c r="O34" i="6"/>
  <c r="F34" i="6"/>
  <c r="E29" i="6"/>
  <c r="E31" i="6"/>
  <c r="E32" i="6"/>
  <c r="F32" i="6"/>
  <c r="G32" i="6"/>
  <c r="H32" i="6"/>
  <c r="I32" i="6"/>
  <c r="J32" i="6"/>
  <c r="K32" i="6"/>
  <c r="L32" i="6"/>
  <c r="M32" i="6"/>
  <c r="N32" i="6"/>
  <c r="O32" i="6"/>
  <c r="D30" i="6"/>
  <c r="D31" i="6"/>
  <c r="D32" i="6"/>
  <c r="D29" i="6"/>
  <c r="G17" i="6"/>
  <c r="H17" i="6"/>
  <c r="I17" i="6"/>
  <c r="J17" i="6"/>
  <c r="K17" i="6"/>
  <c r="L17" i="6"/>
  <c r="M17" i="6"/>
  <c r="N17" i="6"/>
  <c r="O17" i="6"/>
  <c r="F17" i="6"/>
  <c r="M16" i="6"/>
  <c r="N16" i="6"/>
  <c r="O16" i="6"/>
  <c r="D16" i="6"/>
  <c r="G15" i="6"/>
  <c r="H15" i="6"/>
  <c r="I15" i="6"/>
  <c r="J15" i="6"/>
  <c r="K15" i="6"/>
  <c r="L15" i="6"/>
  <c r="M15" i="6"/>
  <c r="N15" i="6"/>
  <c r="O15" i="6"/>
  <c r="F15" i="6"/>
  <c r="N37" i="5"/>
  <c r="O37" i="5"/>
  <c r="N23" i="5"/>
  <c r="O23" i="5"/>
  <c r="G24" i="5"/>
  <c r="H24" i="5"/>
  <c r="I24" i="5"/>
  <c r="J24" i="5"/>
  <c r="K24" i="5"/>
  <c r="L24" i="5"/>
  <c r="M24" i="5"/>
  <c r="N24" i="5"/>
  <c r="O24" i="5"/>
  <c r="F24" i="5"/>
  <c r="G13" i="5"/>
  <c r="H13" i="5"/>
  <c r="I13" i="5"/>
  <c r="J13" i="5"/>
  <c r="K13" i="5"/>
  <c r="L13" i="5"/>
  <c r="M13" i="5"/>
  <c r="N13" i="5"/>
  <c r="O13" i="5"/>
  <c r="G14" i="5"/>
  <c r="H14" i="5"/>
  <c r="I14" i="5"/>
  <c r="J14" i="5"/>
  <c r="K14" i="5"/>
  <c r="L14" i="5"/>
  <c r="M14" i="5"/>
  <c r="N14" i="5"/>
  <c r="O14" i="5"/>
  <c r="G15" i="5"/>
  <c r="H15" i="5"/>
  <c r="I15" i="5"/>
  <c r="J15" i="5"/>
  <c r="K15" i="5"/>
  <c r="L15" i="5"/>
  <c r="M15" i="5"/>
  <c r="N15" i="5"/>
  <c r="O15" i="5"/>
  <c r="G16" i="5"/>
  <c r="H16" i="5"/>
  <c r="I16" i="5"/>
  <c r="J16" i="5"/>
  <c r="K16" i="5"/>
  <c r="L16" i="5"/>
  <c r="M16" i="5"/>
  <c r="N16" i="5"/>
  <c r="O16" i="5"/>
  <c r="G17" i="5"/>
  <c r="H17" i="5"/>
  <c r="I17" i="5"/>
  <c r="J17" i="5"/>
  <c r="K17" i="5"/>
  <c r="L17" i="5"/>
  <c r="M17" i="5"/>
  <c r="N17" i="5"/>
  <c r="O17" i="5"/>
  <c r="F15" i="5"/>
  <c r="F16" i="5"/>
  <c r="F17" i="5"/>
  <c r="F14" i="5"/>
  <c r="F13" i="5"/>
  <c r="G11" i="5"/>
  <c r="H11" i="5"/>
  <c r="I11" i="5"/>
  <c r="J11" i="5"/>
  <c r="K11" i="5"/>
  <c r="L11" i="5"/>
  <c r="M11" i="5"/>
  <c r="N11" i="5"/>
  <c r="O11" i="5"/>
  <c r="F11" i="5"/>
  <c r="I13" i="25" l="1"/>
  <c r="H13" i="25"/>
  <c r="I78" i="25"/>
  <c r="G75" i="25"/>
  <c r="E49" i="26"/>
  <c r="H90" i="25"/>
  <c r="F45" i="26"/>
  <c r="F46" i="26" s="1"/>
  <c r="I90" i="25" s="1"/>
  <c r="D49" i="26"/>
  <c r="G90" i="25"/>
  <c r="K49" i="26"/>
  <c r="N90" i="25"/>
  <c r="I45" i="25"/>
  <c r="I16" i="15" s="1"/>
  <c r="H16" i="15"/>
  <c r="C49" i="26"/>
  <c r="F90" i="25"/>
  <c r="F17" i="25"/>
  <c r="F26" i="25" s="1"/>
  <c r="E111" i="25"/>
  <c r="D100" i="24"/>
  <c r="F18" i="24"/>
  <c r="F22" i="24" s="1"/>
  <c r="G59" i="25" s="1"/>
  <c r="G110" i="24"/>
  <c r="G112" i="24" s="1"/>
  <c r="G12" i="24"/>
  <c r="H18" i="14" s="1"/>
  <c r="G13" i="24"/>
  <c r="G15" i="24" s="1"/>
  <c r="G28" i="24"/>
  <c r="G34" i="24" s="1"/>
  <c r="G45" i="24" s="1"/>
  <c r="I13" i="15"/>
  <c r="J58" i="25"/>
  <c r="G94" i="24"/>
  <c r="G95" i="24" s="1"/>
  <c r="H93" i="24" s="1"/>
  <c r="H12" i="24"/>
  <c r="I18" i="14" s="1"/>
  <c r="G135" i="25"/>
  <c r="G129" i="25" s="1"/>
  <c r="G130" i="25" s="1"/>
  <c r="F109" i="25"/>
  <c r="I91" i="25"/>
  <c r="I40" i="15" s="1"/>
  <c r="H110" i="24"/>
  <c r="H112" i="24" s="1"/>
  <c r="G45" i="26"/>
  <c r="G46" i="26" s="1"/>
  <c r="F49" i="26"/>
  <c r="H107" i="25"/>
  <c r="H43" i="15" s="1"/>
  <c r="I101" i="25"/>
  <c r="K37" i="25"/>
  <c r="J41" i="25"/>
  <c r="J50" i="25" s="1"/>
  <c r="L67" i="25"/>
  <c r="K69" i="25"/>
  <c r="I95" i="25"/>
  <c r="H96" i="25"/>
  <c r="N29" i="25"/>
  <c r="H75" i="25"/>
  <c r="H36" i="15" s="1"/>
  <c r="H134" i="25"/>
  <c r="H136" i="25" s="1"/>
  <c r="I133" i="25"/>
  <c r="K75" i="25"/>
  <c r="K36" i="15" s="1"/>
  <c r="L73" i="25"/>
  <c r="H83" i="25"/>
  <c r="F45" i="24"/>
  <c r="F38" i="24"/>
  <c r="I8" i="24"/>
  <c r="J13" i="25" s="1"/>
  <c r="J4" i="24"/>
  <c r="I11" i="24"/>
  <c r="I31" i="24" s="1"/>
  <c r="I9" i="24"/>
  <c r="I29" i="24" s="1"/>
  <c r="I26" i="24"/>
  <c r="I108" i="24"/>
  <c r="I109" i="24" s="1"/>
  <c r="I10" i="24"/>
  <c r="I30" i="24" s="1"/>
  <c r="H13" i="24"/>
  <c r="H15" i="24" s="1"/>
  <c r="H94" i="24"/>
  <c r="H95" i="24" s="1"/>
  <c r="I93" i="24" s="1"/>
  <c r="H28" i="24"/>
  <c r="H34" i="24" s="1"/>
  <c r="F95" i="24"/>
  <c r="G93" i="24" s="1"/>
  <c r="I9" i="23"/>
  <c r="J7" i="23"/>
  <c r="I7" i="22"/>
  <c r="H9" i="22"/>
  <c r="H9" i="21"/>
  <c r="I7" i="21"/>
  <c r="N31" i="4"/>
  <c r="N31" i="16" s="1"/>
  <c r="O31" i="4"/>
  <c r="O31" i="16" s="1"/>
  <c r="E32" i="4"/>
  <c r="E32" i="16" s="1"/>
  <c r="F32" i="4"/>
  <c r="F32" i="16" s="1"/>
  <c r="G32" i="4"/>
  <c r="G32" i="16" s="1"/>
  <c r="H32" i="4"/>
  <c r="H32" i="16" s="1"/>
  <c r="I32" i="4"/>
  <c r="I32" i="16" s="1"/>
  <c r="J32" i="4"/>
  <c r="J32" i="16" s="1"/>
  <c r="K32" i="4"/>
  <c r="K32" i="16" s="1"/>
  <c r="L32" i="4"/>
  <c r="L32" i="16" s="1"/>
  <c r="M32" i="4"/>
  <c r="M32" i="16" s="1"/>
  <c r="N32" i="4"/>
  <c r="N32" i="16" s="1"/>
  <c r="O32" i="4"/>
  <c r="O32" i="16" s="1"/>
  <c r="E33" i="4"/>
  <c r="E33" i="16" s="1"/>
  <c r="N33" i="4"/>
  <c r="N33" i="16" s="1"/>
  <c r="O33" i="4"/>
  <c r="O33" i="16" s="1"/>
  <c r="D32" i="4"/>
  <c r="D32" i="16" s="1"/>
  <c r="D33" i="4"/>
  <c r="D33" i="16" s="1"/>
  <c r="E26" i="4"/>
  <c r="E26" i="16" s="1"/>
  <c r="F26" i="4"/>
  <c r="F26" i="16" s="1"/>
  <c r="G26" i="4"/>
  <c r="G26" i="16" s="1"/>
  <c r="H26" i="4"/>
  <c r="H26" i="16" s="1"/>
  <c r="I26" i="4"/>
  <c r="I26" i="16" s="1"/>
  <c r="J26" i="4"/>
  <c r="J26" i="16" s="1"/>
  <c r="K26" i="4"/>
  <c r="K26" i="16" s="1"/>
  <c r="L26" i="4"/>
  <c r="L26" i="16" s="1"/>
  <c r="M26" i="4"/>
  <c r="M26" i="16" s="1"/>
  <c r="N26" i="4"/>
  <c r="N26" i="16" s="1"/>
  <c r="O26" i="4"/>
  <c r="O26" i="16" s="1"/>
  <c r="D26" i="4"/>
  <c r="D26" i="16" s="1"/>
  <c r="E21" i="4"/>
  <c r="E21" i="16" s="1"/>
  <c r="D21" i="4"/>
  <c r="D21" i="16" s="1"/>
  <c r="D20" i="4"/>
  <c r="D20" i="16" s="1"/>
  <c r="E12" i="4"/>
  <c r="E12" i="16" s="1"/>
  <c r="E13" i="4"/>
  <c r="E13" i="16" s="1"/>
  <c r="E14" i="4"/>
  <c r="E14" i="16" s="1"/>
  <c r="N14" i="4"/>
  <c r="N14" i="16" s="1"/>
  <c r="O14" i="4"/>
  <c r="O14" i="16" s="1"/>
  <c r="E15" i="4"/>
  <c r="E15" i="16" s="1"/>
  <c r="F15" i="4"/>
  <c r="F15" i="16" s="1"/>
  <c r="G15" i="4"/>
  <c r="G15" i="16" s="1"/>
  <c r="H15" i="4"/>
  <c r="H15" i="16" s="1"/>
  <c r="I15" i="4"/>
  <c r="I15" i="16" s="1"/>
  <c r="J15" i="4"/>
  <c r="J15" i="16" s="1"/>
  <c r="K15" i="4"/>
  <c r="K15" i="16" s="1"/>
  <c r="L15" i="4"/>
  <c r="L15" i="16" s="1"/>
  <c r="M15" i="4"/>
  <c r="M15" i="16" s="1"/>
  <c r="N15" i="4"/>
  <c r="N15" i="16" s="1"/>
  <c r="O15" i="4"/>
  <c r="O15" i="16" s="1"/>
  <c r="F16" i="4"/>
  <c r="F16" i="16" s="1"/>
  <c r="G16" i="4"/>
  <c r="G16" i="16" s="1"/>
  <c r="H16" i="4"/>
  <c r="H16" i="16" s="1"/>
  <c r="I16" i="4"/>
  <c r="I16" i="16" s="1"/>
  <c r="J16" i="4"/>
  <c r="J16" i="16" s="1"/>
  <c r="K16" i="4"/>
  <c r="K16" i="16" s="1"/>
  <c r="L16" i="4"/>
  <c r="L16" i="16" s="1"/>
  <c r="M16" i="4"/>
  <c r="M16" i="16" s="1"/>
  <c r="N16" i="4"/>
  <c r="N16" i="16" s="1"/>
  <c r="O16" i="4"/>
  <c r="O16" i="16" s="1"/>
  <c r="E17" i="4"/>
  <c r="E17" i="16" s="1"/>
  <c r="E18" i="4"/>
  <c r="E18" i="16" s="1"/>
  <c r="F18" i="4"/>
  <c r="F18" i="16" s="1"/>
  <c r="G18" i="4"/>
  <c r="G18" i="16" s="1"/>
  <c r="H18" i="4"/>
  <c r="H18" i="16" s="1"/>
  <c r="I18" i="4"/>
  <c r="I18" i="16" s="1"/>
  <c r="J18" i="4"/>
  <c r="J18" i="16" s="1"/>
  <c r="K18" i="4"/>
  <c r="K18" i="16" s="1"/>
  <c r="L18" i="4"/>
  <c r="L18" i="16" s="1"/>
  <c r="M18" i="4"/>
  <c r="M18" i="16" s="1"/>
  <c r="N18" i="4"/>
  <c r="N18" i="16" s="1"/>
  <c r="O18" i="4"/>
  <c r="O18" i="16" s="1"/>
  <c r="D13" i="4"/>
  <c r="D13" i="16" s="1"/>
  <c r="D14" i="4"/>
  <c r="D14" i="16" s="1"/>
  <c r="D15" i="4"/>
  <c r="D15" i="16" s="1"/>
  <c r="D16" i="4"/>
  <c r="D16" i="16" s="1"/>
  <c r="D17" i="4"/>
  <c r="D17" i="16" s="1"/>
  <c r="D18" i="4"/>
  <c r="D18" i="16" s="1"/>
  <c r="D12" i="4"/>
  <c r="D12" i="16" s="1"/>
  <c r="G34" i="3"/>
  <c r="G38" i="15" s="1"/>
  <c r="G49" i="15" s="1"/>
  <c r="H34" i="3"/>
  <c r="H38" i="15" s="1"/>
  <c r="H49" i="15" s="1"/>
  <c r="I34" i="3"/>
  <c r="I38" i="15" s="1"/>
  <c r="I49" i="15" s="1"/>
  <c r="J34" i="3"/>
  <c r="J38" i="15" s="1"/>
  <c r="J49" i="15" s="1"/>
  <c r="K34" i="3"/>
  <c r="K38" i="15" s="1"/>
  <c r="K49" i="15" s="1"/>
  <c r="L34" i="3"/>
  <c r="L38" i="15" s="1"/>
  <c r="L49" i="15" s="1"/>
  <c r="M34" i="3"/>
  <c r="M38" i="15" s="1"/>
  <c r="M49" i="15" s="1"/>
  <c r="N34" i="3"/>
  <c r="N38" i="15" s="1"/>
  <c r="N49" i="15" s="1"/>
  <c r="O34" i="3"/>
  <c r="O38" i="15" s="1"/>
  <c r="O49" i="15" s="1"/>
  <c r="F34" i="3"/>
  <c r="F38" i="15" s="1"/>
  <c r="F49" i="15" s="1"/>
  <c r="E29" i="3"/>
  <c r="E33" i="15" s="1"/>
  <c r="E31" i="3"/>
  <c r="E34" i="15" s="1"/>
  <c r="E32" i="3"/>
  <c r="E35" i="15" s="1"/>
  <c r="F32" i="3"/>
  <c r="F35" i="15" s="1"/>
  <c r="G32" i="3"/>
  <c r="G35" i="15" s="1"/>
  <c r="H32" i="3"/>
  <c r="H35" i="15" s="1"/>
  <c r="I32" i="3"/>
  <c r="I35" i="15" s="1"/>
  <c r="J32" i="3"/>
  <c r="J35" i="15" s="1"/>
  <c r="K32" i="3"/>
  <c r="K35" i="15" s="1"/>
  <c r="L32" i="3"/>
  <c r="L35" i="15" s="1"/>
  <c r="M32" i="3"/>
  <c r="M35" i="15" s="1"/>
  <c r="N32" i="3"/>
  <c r="N35" i="15" s="1"/>
  <c r="O32" i="3"/>
  <c r="O35" i="15" s="1"/>
  <c r="D30" i="3"/>
  <c r="D41" i="15" s="1"/>
  <c r="D31" i="3"/>
  <c r="D34" i="15" s="1"/>
  <c r="D32" i="3"/>
  <c r="D35" i="15" s="1"/>
  <c r="D29" i="3"/>
  <c r="D33" i="15" s="1"/>
  <c r="G17" i="3"/>
  <c r="G20" i="15" s="1"/>
  <c r="H17" i="3"/>
  <c r="H20" i="15" s="1"/>
  <c r="I17" i="3"/>
  <c r="I20" i="15" s="1"/>
  <c r="J17" i="3"/>
  <c r="J20" i="15" s="1"/>
  <c r="K17" i="3"/>
  <c r="K20" i="15" s="1"/>
  <c r="L17" i="3"/>
  <c r="L20" i="15" s="1"/>
  <c r="M17" i="3"/>
  <c r="M20" i="15" s="1"/>
  <c r="N17" i="3"/>
  <c r="N20" i="15" s="1"/>
  <c r="O17" i="3"/>
  <c r="O20" i="15" s="1"/>
  <c r="F17" i="3"/>
  <c r="F20" i="15" s="1"/>
  <c r="M16" i="3"/>
  <c r="N16" i="3"/>
  <c r="O16" i="3"/>
  <c r="O19" i="15" s="1"/>
  <c r="D16" i="3"/>
  <c r="D19" i="15" s="1"/>
  <c r="G15" i="3"/>
  <c r="G18" i="15" s="1"/>
  <c r="G50" i="15" s="1"/>
  <c r="G51" i="15" s="1"/>
  <c r="H15" i="3"/>
  <c r="H18" i="15" s="1"/>
  <c r="H50" i="15" s="1"/>
  <c r="H51" i="15" s="1"/>
  <c r="H52" i="15" s="1"/>
  <c r="H14" i="27" s="1"/>
  <c r="I15" i="3"/>
  <c r="I18" i="15" s="1"/>
  <c r="I50" i="15" s="1"/>
  <c r="J15" i="3"/>
  <c r="J18" i="15" s="1"/>
  <c r="J50" i="15" s="1"/>
  <c r="J51" i="15" s="1"/>
  <c r="K15" i="3"/>
  <c r="L15" i="3"/>
  <c r="M15" i="3"/>
  <c r="N15" i="3"/>
  <c r="O15" i="3"/>
  <c r="F15" i="3"/>
  <c r="F18" i="15" s="1"/>
  <c r="F50" i="15" s="1"/>
  <c r="N37" i="2"/>
  <c r="N40" i="14" s="1"/>
  <c r="O37" i="2"/>
  <c r="O40" i="14" s="1"/>
  <c r="N23" i="2"/>
  <c r="N25" i="14" s="1"/>
  <c r="O23" i="2"/>
  <c r="O25" i="14" s="1"/>
  <c r="G24" i="2"/>
  <c r="G26" i="14" s="1"/>
  <c r="H24" i="2"/>
  <c r="H26" i="14" s="1"/>
  <c r="I24" i="2"/>
  <c r="I26" i="14" s="1"/>
  <c r="J24" i="2"/>
  <c r="J26" i="14" s="1"/>
  <c r="K24" i="2"/>
  <c r="K26" i="14" s="1"/>
  <c r="L24" i="2"/>
  <c r="L26" i="14" s="1"/>
  <c r="M24" i="2"/>
  <c r="M26" i="14" s="1"/>
  <c r="N24" i="2"/>
  <c r="N26" i="14" s="1"/>
  <c r="O24" i="2"/>
  <c r="O26" i="14" s="1"/>
  <c r="F24" i="2"/>
  <c r="F26" i="14" s="1"/>
  <c r="G13" i="2"/>
  <c r="G13" i="14" s="1"/>
  <c r="H13" i="2"/>
  <c r="H13" i="14" s="1"/>
  <c r="I13" i="2"/>
  <c r="I13" i="14" s="1"/>
  <c r="J13" i="2"/>
  <c r="J13" i="14" s="1"/>
  <c r="K13" i="2"/>
  <c r="K13" i="14" s="1"/>
  <c r="L13" i="2"/>
  <c r="L13" i="14" s="1"/>
  <c r="M13" i="2"/>
  <c r="M13" i="14" s="1"/>
  <c r="N13" i="2"/>
  <c r="N13" i="14" s="1"/>
  <c r="O13" i="2"/>
  <c r="O13" i="14" s="1"/>
  <c r="G14" i="2"/>
  <c r="G14" i="14" s="1"/>
  <c r="H14" i="2"/>
  <c r="H14" i="14" s="1"/>
  <c r="I14" i="2"/>
  <c r="I14" i="14" s="1"/>
  <c r="J14" i="2"/>
  <c r="J14" i="14" s="1"/>
  <c r="K14" i="2"/>
  <c r="K14" i="14" s="1"/>
  <c r="L14" i="2"/>
  <c r="L14" i="14" s="1"/>
  <c r="M14" i="2"/>
  <c r="M14" i="14" s="1"/>
  <c r="N14" i="2"/>
  <c r="N14" i="14" s="1"/>
  <c r="O14" i="2"/>
  <c r="O14" i="14" s="1"/>
  <c r="G15" i="2"/>
  <c r="G15" i="14" s="1"/>
  <c r="H15" i="2"/>
  <c r="H15" i="14" s="1"/>
  <c r="I15" i="2"/>
  <c r="I15" i="14" s="1"/>
  <c r="J15" i="2"/>
  <c r="J15" i="14" s="1"/>
  <c r="K15" i="2"/>
  <c r="K15" i="14" s="1"/>
  <c r="L15" i="2"/>
  <c r="L15" i="14" s="1"/>
  <c r="M15" i="2"/>
  <c r="M15" i="14" s="1"/>
  <c r="N15" i="2"/>
  <c r="N15" i="14" s="1"/>
  <c r="O15" i="2"/>
  <c r="O15" i="14" s="1"/>
  <c r="G16" i="2"/>
  <c r="G16" i="14" s="1"/>
  <c r="H16" i="2"/>
  <c r="H16" i="14" s="1"/>
  <c r="I16" i="2"/>
  <c r="I16" i="14" s="1"/>
  <c r="J16" i="2"/>
  <c r="J16" i="14" s="1"/>
  <c r="K16" i="2"/>
  <c r="K16" i="14" s="1"/>
  <c r="L16" i="2"/>
  <c r="L16" i="14" s="1"/>
  <c r="M16" i="2"/>
  <c r="M16" i="14" s="1"/>
  <c r="N16" i="2"/>
  <c r="N16" i="14" s="1"/>
  <c r="O16" i="2"/>
  <c r="O16" i="14" s="1"/>
  <c r="G17" i="2"/>
  <c r="G17" i="14" s="1"/>
  <c r="G12" i="19" s="1"/>
  <c r="H17" i="2"/>
  <c r="H17" i="14" s="1"/>
  <c r="H12" i="19" s="1"/>
  <c r="I17" i="2"/>
  <c r="I17" i="14" s="1"/>
  <c r="I12" i="19" s="1"/>
  <c r="J17" i="2"/>
  <c r="J17" i="14" s="1"/>
  <c r="K17" i="2"/>
  <c r="K17" i="14" s="1"/>
  <c r="L17" i="2"/>
  <c r="L17" i="14" s="1"/>
  <c r="M17" i="2"/>
  <c r="M17" i="14" s="1"/>
  <c r="N17" i="2"/>
  <c r="N17" i="14" s="1"/>
  <c r="O17" i="2"/>
  <c r="O17" i="14" s="1"/>
  <c r="F14" i="2"/>
  <c r="F14" i="14" s="1"/>
  <c r="F15" i="2"/>
  <c r="F15" i="14" s="1"/>
  <c r="F16" i="2"/>
  <c r="F16" i="14" s="1"/>
  <c r="F17" i="2"/>
  <c r="F17" i="14" s="1"/>
  <c r="F12" i="19" s="1"/>
  <c r="F13" i="2"/>
  <c r="F13" i="14" s="1"/>
  <c r="G11" i="2"/>
  <c r="G11" i="14" s="1"/>
  <c r="H11" i="2"/>
  <c r="H11" i="14" s="1"/>
  <c r="I11" i="2"/>
  <c r="I11" i="14" s="1"/>
  <c r="J11" i="2"/>
  <c r="J11" i="14" s="1"/>
  <c r="K11" i="2"/>
  <c r="L11" i="2"/>
  <c r="M11" i="2"/>
  <c r="N11" i="2"/>
  <c r="O11" i="2"/>
  <c r="F11" i="2"/>
  <c r="F11" i="14" s="1"/>
  <c r="I51" i="15" l="1"/>
  <c r="F51" i="15"/>
  <c r="J52" i="15"/>
  <c r="J14" i="27" s="1"/>
  <c r="I52" i="15"/>
  <c r="I14" i="27" s="1"/>
  <c r="F52" i="15"/>
  <c r="F14" i="27" s="1"/>
  <c r="G52" i="15"/>
  <c r="G14" i="27" s="1"/>
  <c r="G61" i="25"/>
  <c r="N19" i="15"/>
  <c r="O16" i="17" s="1"/>
  <c r="M19" i="15"/>
  <c r="N16" i="17" s="1"/>
  <c r="G83" i="25"/>
  <c r="G109" i="25" s="1"/>
  <c r="G36" i="15"/>
  <c r="G49" i="26"/>
  <c r="J90" i="25"/>
  <c r="J78" i="25"/>
  <c r="I82" i="25"/>
  <c r="I83" i="25" s="1"/>
  <c r="I50" i="25"/>
  <c r="F31" i="25"/>
  <c r="F62" i="25" s="1"/>
  <c r="F111" i="25" s="1"/>
  <c r="F21" i="15"/>
  <c r="G18" i="24"/>
  <c r="G22" i="24" s="1"/>
  <c r="H59" i="25" s="1"/>
  <c r="H18" i="24"/>
  <c r="H22" i="24" s="1"/>
  <c r="F100" i="24"/>
  <c r="I110" i="24"/>
  <c r="I112" i="24" s="1"/>
  <c r="I12" i="24"/>
  <c r="J18" i="14" s="1"/>
  <c r="J19" i="14" s="1"/>
  <c r="G100" i="24"/>
  <c r="J12" i="19"/>
  <c r="G38" i="24"/>
  <c r="H14" i="19"/>
  <c r="H19" i="14"/>
  <c r="H135" i="25"/>
  <c r="H129" i="25" s="1"/>
  <c r="J13" i="15"/>
  <c r="K58" i="25"/>
  <c r="J14" i="19"/>
  <c r="F14" i="19"/>
  <c r="F19" i="14"/>
  <c r="N28" i="14"/>
  <c r="N11" i="17"/>
  <c r="N14" i="17" s="1"/>
  <c r="I14" i="19"/>
  <c r="I19" i="14"/>
  <c r="O28" i="14"/>
  <c r="O11" i="17"/>
  <c r="O14" i="17" s="1"/>
  <c r="G14" i="19"/>
  <c r="G19" i="14"/>
  <c r="J91" i="25"/>
  <c r="J40" i="15" s="1"/>
  <c r="K11" i="14"/>
  <c r="H100" i="24"/>
  <c r="M67" i="25"/>
  <c r="L69" i="25"/>
  <c r="I135" i="25"/>
  <c r="I136" i="25"/>
  <c r="H109" i="25"/>
  <c r="J95" i="25"/>
  <c r="I96" i="25"/>
  <c r="I43" i="15" s="1"/>
  <c r="I107" i="25"/>
  <c r="J101" i="25"/>
  <c r="H127" i="25"/>
  <c r="G17" i="25"/>
  <c r="G26" i="25" s="1"/>
  <c r="O29" i="25"/>
  <c r="L75" i="25"/>
  <c r="L36" i="15" s="1"/>
  <c r="M73" i="25"/>
  <c r="K41" i="25"/>
  <c r="K50" i="25" s="1"/>
  <c r="L37" i="25"/>
  <c r="H38" i="24"/>
  <c r="H45" i="24"/>
  <c r="I13" i="24"/>
  <c r="I15" i="24" s="1"/>
  <c r="J9" i="24"/>
  <c r="J29" i="24" s="1"/>
  <c r="J8" i="24"/>
  <c r="K4" i="24"/>
  <c r="L11" i="14" s="1"/>
  <c r="J10" i="24"/>
  <c r="J30" i="24" s="1"/>
  <c r="J26" i="24"/>
  <c r="J11" i="24"/>
  <c r="J31" i="24" s="1"/>
  <c r="I94" i="24"/>
  <c r="I95" i="24" s="1"/>
  <c r="I28" i="24"/>
  <c r="I34" i="24" s="1"/>
  <c r="I45" i="24" s="1"/>
  <c r="K7" i="23"/>
  <c r="J9" i="23"/>
  <c r="I9" i="22"/>
  <c r="J7" i="22"/>
  <c r="I9" i="21"/>
  <c r="J7" i="21"/>
  <c r="E9" i="19"/>
  <c r="G8" i="19"/>
  <c r="H8" i="19" s="1"/>
  <c r="I8" i="19" s="1"/>
  <c r="J8" i="19" s="1"/>
  <c r="K8" i="19" s="1"/>
  <c r="L8" i="19" s="1"/>
  <c r="M8" i="19" s="1"/>
  <c r="N8" i="19" s="1"/>
  <c r="O8" i="19" s="1"/>
  <c r="F7" i="19"/>
  <c r="G7" i="19" s="1"/>
  <c r="D7" i="19"/>
  <c r="E9" i="17"/>
  <c r="G8" i="17"/>
  <c r="H8" i="17" s="1"/>
  <c r="I8" i="17" s="1"/>
  <c r="J8" i="17" s="1"/>
  <c r="K8" i="17" s="1"/>
  <c r="L8" i="17" s="1"/>
  <c r="M8" i="17" s="1"/>
  <c r="N8" i="17" s="1"/>
  <c r="O8" i="17" s="1"/>
  <c r="F7" i="17"/>
  <c r="G7" i="17" s="1"/>
  <c r="D7" i="17"/>
  <c r="E9" i="16"/>
  <c r="G8" i="16"/>
  <c r="H8" i="16" s="1"/>
  <c r="I8" i="16" s="1"/>
  <c r="J8" i="16" s="1"/>
  <c r="K8" i="16" s="1"/>
  <c r="L8" i="16" s="1"/>
  <c r="M8" i="16" s="1"/>
  <c r="N8" i="16" s="1"/>
  <c r="O8" i="16" s="1"/>
  <c r="F7" i="16"/>
  <c r="G7" i="16" s="1"/>
  <c r="D7" i="16"/>
  <c r="E9" i="15"/>
  <c r="G8" i="15"/>
  <c r="H8" i="15" s="1"/>
  <c r="I8" i="15" s="1"/>
  <c r="J8" i="15" s="1"/>
  <c r="K8" i="15" s="1"/>
  <c r="L8" i="15" s="1"/>
  <c r="M8" i="15" s="1"/>
  <c r="N8" i="15" s="1"/>
  <c r="O8" i="15" s="1"/>
  <c r="F7" i="15"/>
  <c r="G7" i="15" s="1"/>
  <c r="D7" i="15"/>
  <c r="I59" i="25" l="1"/>
  <c r="H61" i="25"/>
  <c r="K13" i="25"/>
  <c r="K18" i="15" s="1"/>
  <c r="K50" i="15" s="1"/>
  <c r="K51" i="15" s="1"/>
  <c r="K52" i="15" s="1"/>
  <c r="K14" i="27" s="1"/>
  <c r="J82" i="25"/>
  <c r="J83" i="25" s="1"/>
  <c r="K78" i="25"/>
  <c r="G31" i="25"/>
  <c r="G62" i="25" s="1"/>
  <c r="G111" i="25" s="1"/>
  <c r="G21" i="15"/>
  <c r="H130" i="25"/>
  <c r="H17" i="25" s="1"/>
  <c r="H26" i="25" s="1"/>
  <c r="I18" i="24"/>
  <c r="I22" i="24" s="1"/>
  <c r="K12" i="19"/>
  <c r="K14" i="19"/>
  <c r="K91" i="25"/>
  <c r="K40" i="15" s="1"/>
  <c r="I109" i="25"/>
  <c r="K13" i="15"/>
  <c r="L58" i="25"/>
  <c r="J28" i="24"/>
  <c r="J34" i="24" s="1"/>
  <c r="J45" i="24" s="1"/>
  <c r="J12" i="24"/>
  <c r="K18" i="14" s="1"/>
  <c r="K19" i="14" s="1"/>
  <c r="I61" i="25"/>
  <c r="I127" i="25"/>
  <c r="I130" i="25" s="1"/>
  <c r="K101" i="25"/>
  <c r="J107" i="25"/>
  <c r="N67" i="25"/>
  <c r="M69" i="25"/>
  <c r="N73" i="25"/>
  <c r="M75" i="25"/>
  <c r="M36" i="15" s="1"/>
  <c r="J96" i="25"/>
  <c r="J43" i="15" s="1"/>
  <c r="K95" i="25"/>
  <c r="L41" i="25"/>
  <c r="L50" i="25" s="1"/>
  <c r="M37" i="25"/>
  <c r="M41" i="25" s="1"/>
  <c r="M50" i="25" s="1"/>
  <c r="K10" i="24"/>
  <c r="K30" i="24" s="1"/>
  <c r="K9" i="24"/>
  <c r="K29" i="24" s="1"/>
  <c r="K26" i="24"/>
  <c r="K11" i="24"/>
  <c r="K8" i="24"/>
  <c r="L4" i="24"/>
  <c r="M11" i="14" s="1"/>
  <c r="I100" i="24"/>
  <c r="J13" i="24"/>
  <c r="J15" i="24" s="1"/>
  <c r="L7" i="23"/>
  <c r="K9" i="23"/>
  <c r="J9" i="22"/>
  <c r="K7" i="22"/>
  <c r="J9" i="21"/>
  <c r="K7" i="21"/>
  <c r="G9" i="19"/>
  <c r="H7" i="19"/>
  <c r="F9" i="19"/>
  <c r="G9" i="17"/>
  <c r="H7" i="17"/>
  <c r="F9" i="17"/>
  <c r="G9" i="16"/>
  <c r="H7" i="16"/>
  <c r="F9" i="16"/>
  <c r="G9" i="15"/>
  <c r="H7" i="15"/>
  <c r="F9" i="15"/>
  <c r="F7" i="14"/>
  <c r="L13" i="25" l="1"/>
  <c r="L18" i="15" s="1"/>
  <c r="L50" i="15" s="1"/>
  <c r="L51" i="15" s="1"/>
  <c r="L52" i="15" s="1"/>
  <c r="L14" i="27" s="1"/>
  <c r="K82" i="25"/>
  <c r="K83" i="25" s="1"/>
  <c r="L78" i="25"/>
  <c r="J59" i="25"/>
  <c r="H31" i="25"/>
  <c r="H62" i="25" s="1"/>
  <c r="H111" i="25" s="1"/>
  <c r="H21" i="15"/>
  <c r="J18" i="24"/>
  <c r="J22" i="24" s="1"/>
  <c r="L13" i="15"/>
  <c r="M58" i="25"/>
  <c r="K31" i="24"/>
  <c r="L12" i="19"/>
  <c r="J109" i="25"/>
  <c r="L91" i="25"/>
  <c r="L40" i="15" s="1"/>
  <c r="K28" i="24"/>
  <c r="K34" i="24" s="1"/>
  <c r="K45" i="24" s="1"/>
  <c r="K12" i="24"/>
  <c r="L18" i="14" s="1"/>
  <c r="L19" i="14" s="1"/>
  <c r="L14" i="19"/>
  <c r="K13" i="24"/>
  <c r="K15" i="24" s="1"/>
  <c r="N75" i="25"/>
  <c r="N36" i="15" s="1"/>
  <c r="O73" i="25"/>
  <c r="O75" i="25" s="1"/>
  <c r="O36" i="15" s="1"/>
  <c r="L101" i="25"/>
  <c r="K107" i="25"/>
  <c r="O67" i="25"/>
  <c r="O69" i="25" s="1"/>
  <c r="N69" i="25"/>
  <c r="J127" i="25"/>
  <c r="J130" i="25" s="1"/>
  <c r="I17" i="25"/>
  <c r="I26" i="25" s="1"/>
  <c r="K96" i="25"/>
  <c r="K43" i="15" s="1"/>
  <c r="L95" i="25"/>
  <c r="J61" i="25"/>
  <c r="L26" i="24"/>
  <c r="L11" i="24"/>
  <c r="L10" i="24"/>
  <c r="L30" i="24" s="1"/>
  <c r="L8" i="24"/>
  <c r="M13" i="25" s="1"/>
  <c r="M18" i="15" s="1"/>
  <c r="M50" i="15" s="1"/>
  <c r="M51" i="15" s="1"/>
  <c r="M4" i="24"/>
  <c r="N11" i="14" s="1"/>
  <c r="L9" i="24"/>
  <c r="L29" i="24" s="1"/>
  <c r="L9" i="23"/>
  <c r="M7" i="23"/>
  <c r="K9" i="22"/>
  <c r="L7" i="22"/>
  <c r="K9" i="21"/>
  <c r="L7" i="21"/>
  <c r="H9" i="19"/>
  <c r="I7" i="19"/>
  <c r="I7" i="17"/>
  <c r="H9" i="17"/>
  <c r="I7" i="16"/>
  <c r="H9" i="16"/>
  <c r="I7" i="15"/>
  <c r="H9" i="15"/>
  <c r="F28" i="19"/>
  <c r="M52" i="15" l="1"/>
  <c r="M14" i="27" s="1"/>
  <c r="L82" i="25"/>
  <c r="L83" i="25" s="1"/>
  <c r="M78" i="25"/>
  <c r="K59" i="25"/>
  <c r="L59" i="25" s="1"/>
  <c r="I31" i="25"/>
  <c r="I62" i="25" s="1"/>
  <c r="I111" i="25" s="1"/>
  <c r="I21" i="15"/>
  <c r="K18" i="24"/>
  <c r="K22" i="24" s="1"/>
  <c r="M91" i="25"/>
  <c r="M40" i="15" s="1"/>
  <c r="L31" i="24"/>
  <c r="M12" i="19"/>
  <c r="M13" i="15"/>
  <c r="N58" i="25"/>
  <c r="L28" i="24"/>
  <c r="L34" i="24" s="1"/>
  <c r="L45" i="24" s="1"/>
  <c r="L12" i="24"/>
  <c r="M18" i="14" s="1"/>
  <c r="M19" i="14" s="1"/>
  <c r="M14" i="19"/>
  <c r="M95" i="25"/>
  <c r="L96" i="25"/>
  <c r="L43" i="15" s="1"/>
  <c r="K127" i="25"/>
  <c r="K130" i="25" s="1"/>
  <c r="J17" i="25"/>
  <c r="J26" i="25" s="1"/>
  <c r="L107" i="25"/>
  <c r="M101" i="25"/>
  <c r="K61" i="25"/>
  <c r="K109" i="25"/>
  <c r="M8" i="24"/>
  <c r="N4" i="24"/>
  <c r="O11" i="14" s="1"/>
  <c r="M9" i="24"/>
  <c r="M29" i="24" s="1"/>
  <c r="M11" i="24"/>
  <c r="M10" i="24"/>
  <c r="M30" i="24" s="1"/>
  <c r="M26" i="24"/>
  <c r="L13" i="24"/>
  <c r="L15" i="24" s="1"/>
  <c r="M9" i="23"/>
  <c r="N7" i="23"/>
  <c r="L9" i="22"/>
  <c r="M7" i="22"/>
  <c r="L9" i="21"/>
  <c r="M7" i="21"/>
  <c r="J7" i="19"/>
  <c r="I9" i="19"/>
  <c r="J7" i="17"/>
  <c r="I9" i="17"/>
  <c r="J7" i="16"/>
  <c r="I9" i="16"/>
  <c r="J7" i="15"/>
  <c r="I9" i="15"/>
  <c r="M82" i="25" l="1"/>
  <c r="M83" i="25" s="1"/>
  <c r="N78" i="25"/>
  <c r="N13" i="25"/>
  <c r="N18" i="15" s="1"/>
  <c r="N50" i="15" s="1"/>
  <c r="N51" i="15" s="1"/>
  <c r="N52" i="15" s="1"/>
  <c r="N14" i="27" s="1"/>
  <c r="J31" i="25"/>
  <c r="J62" i="25" s="1"/>
  <c r="J111" i="25" s="1"/>
  <c r="J21" i="15"/>
  <c r="L18" i="24"/>
  <c r="L22" i="24" s="1"/>
  <c r="M59" i="25" s="1"/>
  <c r="M31" i="24"/>
  <c r="N12" i="19"/>
  <c r="N13" i="15"/>
  <c r="O58" i="25"/>
  <c r="O13" i="15" s="1"/>
  <c r="M28" i="24"/>
  <c r="M12" i="24"/>
  <c r="N18" i="14" s="1"/>
  <c r="N19" i="14" s="1"/>
  <c r="N14" i="19"/>
  <c r="N91" i="25"/>
  <c r="N40" i="15" s="1"/>
  <c r="L109" i="25"/>
  <c r="L61" i="25"/>
  <c r="K17" i="25"/>
  <c r="K26" i="25" s="1"/>
  <c r="L127" i="25"/>
  <c r="L130" i="25" s="1"/>
  <c r="N95" i="25"/>
  <c r="M96" i="25"/>
  <c r="M43" i="15" s="1"/>
  <c r="M107" i="25"/>
  <c r="N101" i="25"/>
  <c r="M13" i="24"/>
  <c r="M15" i="24" s="1"/>
  <c r="N9" i="24"/>
  <c r="N29" i="24" s="1"/>
  <c r="N10" i="24"/>
  <c r="N30" i="24" s="1"/>
  <c r="N26" i="24"/>
  <c r="N11" i="24"/>
  <c r="N8" i="24"/>
  <c r="N9" i="23"/>
  <c r="O7" i="23"/>
  <c r="O9" i="23" s="1"/>
  <c r="N7" i="22"/>
  <c r="M9" i="22"/>
  <c r="M9" i="21"/>
  <c r="N7" i="21"/>
  <c r="K7" i="19"/>
  <c r="J9" i="19"/>
  <c r="K7" i="17"/>
  <c r="J9" i="17"/>
  <c r="K7" i="16"/>
  <c r="J9" i="16"/>
  <c r="K7" i="15"/>
  <c r="J9" i="15"/>
  <c r="N82" i="25" l="1"/>
  <c r="N83" i="25" s="1"/>
  <c r="O78" i="25"/>
  <c r="O13" i="25"/>
  <c r="O18" i="15" s="1"/>
  <c r="O50" i="15" s="1"/>
  <c r="O51" i="15" s="1"/>
  <c r="O52" i="15" s="1"/>
  <c r="O14" i="27" s="1"/>
  <c r="K31" i="25"/>
  <c r="K62" i="25" s="1"/>
  <c r="K111" i="25" s="1"/>
  <c r="K21" i="15"/>
  <c r="M34" i="24"/>
  <c r="M45" i="24" s="1"/>
  <c r="M18" i="24"/>
  <c r="M22" i="24" s="1"/>
  <c r="N59" i="25" s="1"/>
  <c r="N28" i="24"/>
  <c r="N12" i="24"/>
  <c r="O18" i="14" s="1"/>
  <c r="O19" i="14" s="1"/>
  <c r="N31" i="24"/>
  <c r="O12" i="19"/>
  <c r="O91" i="25"/>
  <c r="O40" i="15" s="1"/>
  <c r="N96" i="25"/>
  <c r="N43" i="15" s="1"/>
  <c r="O95" i="25"/>
  <c r="O96" i="25" s="1"/>
  <c r="O101" i="25"/>
  <c r="O107" i="25" s="1"/>
  <c r="N107" i="25"/>
  <c r="M127" i="25"/>
  <c r="M130" i="25" s="1"/>
  <c r="L17" i="25"/>
  <c r="L26" i="25" s="1"/>
  <c r="M61" i="25"/>
  <c r="M109" i="25"/>
  <c r="N13" i="24"/>
  <c r="N15" i="24" s="1"/>
  <c r="N9" i="22"/>
  <c r="O7" i="22"/>
  <c r="O9" i="22" s="1"/>
  <c r="N9" i="21"/>
  <c r="O7" i="21"/>
  <c r="O9" i="21" s="1"/>
  <c r="K9" i="19"/>
  <c r="L7" i="19"/>
  <c r="K9" i="17"/>
  <c r="L7" i="17"/>
  <c r="K9" i="16"/>
  <c r="L7" i="16"/>
  <c r="K9" i="15"/>
  <c r="L7" i="15"/>
  <c r="O82" i="25" l="1"/>
  <c r="O83" i="25" s="1"/>
  <c r="O43" i="15"/>
  <c r="L31" i="25"/>
  <c r="L62" i="25" s="1"/>
  <c r="L111" i="25" s="1"/>
  <c r="L21" i="15"/>
  <c r="N34" i="24"/>
  <c r="N45" i="24" s="1"/>
  <c r="N18" i="24"/>
  <c r="N22" i="24" s="1"/>
  <c r="O59" i="25" s="1"/>
  <c r="O61" i="25" s="1"/>
  <c r="N61" i="25"/>
  <c r="O109" i="25"/>
  <c r="N127" i="25"/>
  <c r="N130" i="25" s="1"/>
  <c r="M17" i="25"/>
  <c r="M26" i="25" s="1"/>
  <c r="N109" i="25"/>
  <c r="L9" i="19"/>
  <c r="M7" i="19"/>
  <c r="M7" i="17"/>
  <c r="L9" i="17"/>
  <c r="M7" i="16"/>
  <c r="L9" i="16"/>
  <c r="M7" i="15"/>
  <c r="L9" i="15"/>
  <c r="M31" i="25" l="1"/>
  <c r="M21" i="15"/>
  <c r="M62" i="25"/>
  <c r="M111" i="25" s="1"/>
  <c r="O127" i="25"/>
  <c r="O130" i="25" s="1"/>
  <c r="O17" i="25" s="1"/>
  <c r="O26" i="25" s="1"/>
  <c r="N17" i="25"/>
  <c r="N26" i="25" s="1"/>
  <c r="N7" i="19"/>
  <c r="M9" i="19"/>
  <c r="N7" i="17"/>
  <c r="M9" i="17"/>
  <c r="N7" i="16"/>
  <c r="M9" i="16"/>
  <c r="N7" i="15"/>
  <c r="M9" i="15"/>
  <c r="B2" i="20"/>
  <c r="B2" i="19"/>
  <c r="B2" i="17"/>
  <c r="O31" i="25" l="1"/>
  <c r="O62" i="25" s="1"/>
  <c r="O111" i="25" s="1"/>
  <c r="O21" i="15"/>
  <c r="N31" i="25"/>
  <c r="N62" i="25" s="1"/>
  <c r="N111" i="25" s="1"/>
  <c r="N21" i="15"/>
  <c r="O7" i="19"/>
  <c r="O9" i="19" s="1"/>
  <c r="N9" i="19"/>
  <c r="O7" i="17"/>
  <c r="O9" i="17" s="1"/>
  <c r="N9" i="17"/>
  <c r="O7" i="16"/>
  <c r="O9" i="16" s="1"/>
  <c r="N9" i="16"/>
  <c r="O7" i="15"/>
  <c r="O9" i="15" s="1"/>
  <c r="N9" i="15"/>
  <c r="B32" i="16" l="1"/>
  <c r="B31" i="16"/>
  <c r="B30" i="16"/>
  <c r="B2" i="16"/>
  <c r="B35" i="15"/>
  <c r="B2" i="15"/>
  <c r="G8" i="14"/>
  <c r="H8" i="14" s="1"/>
  <c r="I8" i="14" s="1"/>
  <c r="J8" i="14" s="1"/>
  <c r="K8" i="14" s="1"/>
  <c r="L8" i="14" s="1"/>
  <c r="M8" i="14" s="1"/>
  <c r="N8" i="14" s="1"/>
  <c r="O8" i="14" s="1"/>
  <c r="D7" i="14"/>
  <c r="E9" i="14" s="1"/>
  <c r="B2" i="14"/>
  <c r="F9" i="14" l="1"/>
  <c r="G7" i="14"/>
  <c r="E37" i="13"/>
  <c r="B32" i="13"/>
  <c r="B31" i="13"/>
  <c r="B30" i="13"/>
  <c r="E9" i="13"/>
  <c r="G8" i="13"/>
  <c r="H8" i="13" s="1"/>
  <c r="I8" i="13" s="1"/>
  <c r="J8" i="13" s="1"/>
  <c r="K8" i="13" s="1"/>
  <c r="L8" i="13" s="1"/>
  <c r="M8" i="13" s="1"/>
  <c r="N8" i="13" s="1"/>
  <c r="O8" i="13" s="1"/>
  <c r="E7" i="13"/>
  <c r="F7" i="13" s="1"/>
  <c r="D7" i="13"/>
  <c r="B4" i="13"/>
  <c r="B2" i="13" s="1"/>
  <c r="B32" i="12"/>
  <c r="E9" i="12"/>
  <c r="G8" i="12"/>
  <c r="H8" i="12" s="1"/>
  <c r="I8" i="12" s="1"/>
  <c r="J8" i="12" s="1"/>
  <c r="K8" i="12" s="1"/>
  <c r="L8" i="12" s="1"/>
  <c r="M8" i="12" s="1"/>
  <c r="N8" i="12" s="1"/>
  <c r="O8" i="12" s="1"/>
  <c r="E7" i="12"/>
  <c r="F7" i="12" s="1"/>
  <c r="D7" i="12"/>
  <c r="B4" i="12"/>
  <c r="B2" i="12" s="1"/>
  <c r="N42" i="11"/>
  <c r="M42" i="11"/>
  <c r="L42" i="11"/>
  <c r="J42" i="11"/>
  <c r="I42" i="11"/>
  <c r="H42" i="11"/>
  <c r="F42" i="11"/>
  <c r="E9" i="11"/>
  <c r="G8" i="11"/>
  <c r="H8" i="11" s="1"/>
  <c r="I8" i="11" s="1"/>
  <c r="J8" i="11" s="1"/>
  <c r="K8" i="11" s="1"/>
  <c r="L8" i="11" s="1"/>
  <c r="M8" i="11" s="1"/>
  <c r="N8" i="11" s="1"/>
  <c r="O8" i="11" s="1"/>
  <c r="E7" i="11"/>
  <c r="F7" i="11" s="1"/>
  <c r="D7" i="11"/>
  <c r="B4" i="11"/>
  <c r="B2" i="11" s="1"/>
  <c r="F18" i="11" l="1"/>
  <c r="F19" i="11" s="1"/>
  <c r="J18" i="11"/>
  <c r="N18" i="11"/>
  <c r="G18" i="11"/>
  <c r="G19" i="11" s="1"/>
  <c r="O18" i="11"/>
  <c r="O19" i="11" s="1"/>
  <c r="O25" i="11"/>
  <c r="N48" i="11"/>
  <c r="H18" i="11"/>
  <c r="H19" i="11" s="1"/>
  <c r="L18" i="11"/>
  <c r="L19" i="11" s="1"/>
  <c r="N25" i="11"/>
  <c r="I18" i="11"/>
  <c r="I19" i="11" s="1"/>
  <c r="M18" i="11"/>
  <c r="M19" i="11" s="1"/>
  <c r="K18" i="11"/>
  <c r="K19" i="11" s="1"/>
  <c r="G9" i="14"/>
  <c r="H7" i="14"/>
  <c r="G7" i="13"/>
  <c r="F9" i="13"/>
  <c r="G7" i="12"/>
  <c r="F9" i="12"/>
  <c r="G7" i="11"/>
  <c r="F9" i="11"/>
  <c r="I48" i="11"/>
  <c r="J48" i="11"/>
  <c r="M48" i="11"/>
  <c r="G42" i="11"/>
  <c r="G48" i="11" s="1"/>
  <c r="K42" i="11"/>
  <c r="K48" i="11" s="1"/>
  <c r="O42" i="11"/>
  <c r="O48" i="11" s="1"/>
  <c r="J19" i="11"/>
  <c r="N19" i="11"/>
  <c r="H9" i="14" l="1"/>
  <c r="I7" i="14"/>
  <c r="H7" i="13"/>
  <c r="G9" i="13"/>
  <c r="G9" i="12"/>
  <c r="H7" i="12"/>
  <c r="H7" i="11"/>
  <c r="G9" i="11"/>
  <c r="L48" i="11"/>
  <c r="H48" i="11"/>
  <c r="I9" i="14" l="1"/>
  <c r="J7" i="14"/>
  <c r="H9" i="13"/>
  <c r="I7" i="13"/>
  <c r="I7" i="12"/>
  <c r="H9" i="12"/>
  <c r="H9" i="11"/>
  <c r="I7" i="11"/>
  <c r="J9" i="14" l="1"/>
  <c r="K7" i="14"/>
  <c r="I9" i="13"/>
  <c r="J7" i="13"/>
  <c r="J7" i="12"/>
  <c r="I9" i="12"/>
  <c r="J7" i="11"/>
  <c r="I9" i="11"/>
  <c r="K9" i="14" l="1"/>
  <c r="L7" i="14"/>
  <c r="K7" i="13"/>
  <c r="J9" i="13"/>
  <c r="K7" i="12"/>
  <c r="J9" i="12"/>
  <c r="K7" i="11"/>
  <c r="J9" i="11"/>
  <c r="L9" i="14" l="1"/>
  <c r="M7" i="14"/>
  <c r="L7" i="13"/>
  <c r="K9" i="13"/>
  <c r="K9" i="12"/>
  <c r="L7" i="12"/>
  <c r="L7" i="11"/>
  <c r="K9" i="11"/>
  <c r="M9" i="14" l="1"/>
  <c r="N7" i="14"/>
  <c r="L9" i="13"/>
  <c r="M7" i="13"/>
  <c r="L9" i="12"/>
  <c r="M7" i="12"/>
  <c r="L9" i="11"/>
  <c r="M7" i="11"/>
  <c r="N9" i="14" l="1"/>
  <c r="O7" i="14"/>
  <c r="O9" i="14" s="1"/>
  <c r="M9" i="13"/>
  <c r="N7" i="13"/>
  <c r="N7" i="12"/>
  <c r="M9" i="12"/>
  <c r="N7" i="11"/>
  <c r="M9" i="11"/>
  <c r="O7" i="13" l="1"/>
  <c r="O9" i="13" s="1"/>
  <c r="N9" i="13"/>
  <c r="O7" i="12"/>
  <c r="O9" i="12" s="1"/>
  <c r="N9" i="12"/>
  <c r="O7" i="11"/>
  <c r="O9" i="11" s="1"/>
  <c r="N9" i="11"/>
  <c r="B32" i="10" l="1"/>
  <c r="B31" i="10"/>
  <c r="B30" i="10"/>
  <c r="G8" i="10"/>
  <c r="H8" i="10" s="1"/>
  <c r="I8" i="10" s="1"/>
  <c r="J8" i="10" s="1"/>
  <c r="K8" i="10" s="1"/>
  <c r="L8" i="10" s="1"/>
  <c r="M8" i="10" s="1"/>
  <c r="N8" i="10" s="1"/>
  <c r="O8" i="10" s="1"/>
  <c r="E7" i="10"/>
  <c r="F7" i="10" s="1"/>
  <c r="D7" i="10"/>
  <c r="D9" i="10" s="1"/>
  <c r="E9" i="10" s="1"/>
  <c r="B4" i="10"/>
  <c r="B2" i="10" s="1"/>
  <c r="B32" i="9"/>
  <c r="G8" i="9"/>
  <c r="H8" i="9" s="1"/>
  <c r="I8" i="9" s="1"/>
  <c r="J8" i="9" s="1"/>
  <c r="K8" i="9" s="1"/>
  <c r="L8" i="9" s="1"/>
  <c r="M8" i="9" s="1"/>
  <c r="N8" i="9" s="1"/>
  <c r="O8" i="9" s="1"/>
  <c r="E7" i="9"/>
  <c r="F7" i="9" s="1"/>
  <c r="G7" i="9" s="1"/>
  <c r="D7" i="9"/>
  <c r="D9" i="9" s="1"/>
  <c r="E9" i="9" s="1"/>
  <c r="B4" i="9"/>
  <c r="B2" i="9" s="1"/>
  <c r="O25" i="8"/>
  <c r="K18" i="8"/>
  <c r="H18" i="8"/>
  <c r="N18" i="8"/>
  <c r="N19" i="8" s="1"/>
  <c r="M18" i="8"/>
  <c r="J18" i="8"/>
  <c r="I18" i="8"/>
  <c r="I19" i="8" s="1"/>
  <c r="F18" i="8"/>
  <c r="F19" i="8" s="1"/>
  <c r="N42" i="8"/>
  <c r="J42" i="8"/>
  <c r="I42" i="8"/>
  <c r="F42" i="8"/>
  <c r="G8" i="8"/>
  <c r="H8" i="8" s="1"/>
  <c r="I8" i="8" s="1"/>
  <c r="J8" i="8" s="1"/>
  <c r="K8" i="8" s="1"/>
  <c r="L8" i="8" s="1"/>
  <c r="M8" i="8" s="1"/>
  <c r="N8" i="8" s="1"/>
  <c r="O8" i="8" s="1"/>
  <c r="E7" i="8"/>
  <c r="F7" i="8" s="1"/>
  <c r="F9" i="8" s="1"/>
  <c r="D7" i="8"/>
  <c r="D9" i="8" s="1"/>
  <c r="E9" i="8" s="1"/>
  <c r="B4" i="8"/>
  <c r="B2" i="8" s="1"/>
  <c r="O18" i="8" l="1"/>
  <c r="O19" i="8" s="1"/>
  <c r="N25" i="8"/>
  <c r="M19" i="8"/>
  <c r="G18" i="8"/>
  <c r="G19" i="8" s="1"/>
  <c r="J19" i="8"/>
  <c r="L18" i="8"/>
  <c r="L19" i="8" s="1"/>
  <c r="M42" i="8"/>
  <c r="D19" i="10"/>
  <c r="D22" i="10" s="1"/>
  <c r="G7" i="10"/>
  <c r="F9" i="10"/>
  <c r="G9" i="9"/>
  <c r="H7" i="9"/>
  <c r="F9" i="9"/>
  <c r="G7" i="8"/>
  <c r="G42" i="8"/>
  <c r="G48" i="8" s="1"/>
  <c r="K42" i="8"/>
  <c r="K48" i="8" s="1"/>
  <c r="K19" i="8"/>
  <c r="O42" i="8"/>
  <c r="O48" i="8" s="1"/>
  <c r="J48" i="8"/>
  <c r="H42" i="8"/>
  <c r="H48" i="8" s="1"/>
  <c r="H19" i="8"/>
  <c r="L42" i="8"/>
  <c r="N48" i="8" l="1"/>
  <c r="I48" i="8"/>
  <c r="L48" i="8"/>
  <c r="G9" i="10"/>
  <c r="H7" i="10"/>
  <c r="H9" i="9"/>
  <c r="I7" i="9"/>
  <c r="M48" i="8"/>
  <c r="G9" i="8"/>
  <c r="H7" i="8"/>
  <c r="H9" i="10" l="1"/>
  <c r="I7" i="10"/>
  <c r="I9" i="9"/>
  <c r="J7" i="9"/>
  <c r="H9" i="8"/>
  <c r="I7" i="8"/>
  <c r="I9" i="10" l="1"/>
  <c r="J7" i="10"/>
  <c r="J9" i="9"/>
  <c r="K7" i="9"/>
  <c r="J7" i="8"/>
  <c r="I9" i="8"/>
  <c r="K7" i="10" l="1"/>
  <c r="J9" i="10"/>
  <c r="K9" i="9"/>
  <c r="L7" i="9"/>
  <c r="K7" i="8"/>
  <c r="J9" i="8"/>
  <c r="K9" i="10" l="1"/>
  <c r="L7" i="10"/>
  <c r="L9" i="9"/>
  <c r="M7" i="9"/>
  <c r="K9" i="8"/>
  <c r="L7" i="8"/>
  <c r="L9" i="10" l="1"/>
  <c r="M7" i="10"/>
  <c r="M9" i="9"/>
  <c r="N7" i="9"/>
  <c r="L9" i="8"/>
  <c r="M7" i="8"/>
  <c r="M9" i="10" l="1"/>
  <c r="N7" i="10"/>
  <c r="N9" i="9"/>
  <c r="O7" i="9"/>
  <c r="O9" i="9" s="1"/>
  <c r="M9" i="8"/>
  <c r="N7" i="8"/>
  <c r="N9" i="10" l="1"/>
  <c r="O7" i="10"/>
  <c r="O9" i="10" s="1"/>
  <c r="O7" i="8"/>
  <c r="O9" i="8" s="1"/>
  <c r="N9" i="8"/>
  <c r="B32" i="7" l="1"/>
  <c r="B31" i="7"/>
  <c r="B30" i="7"/>
  <c r="G8" i="7"/>
  <c r="H8" i="7" s="1"/>
  <c r="I8" i="7" s="1"/>
  <c r="J8" i="7" s="1"/>
  <c r="K8" i="7" s="1"/>
  <c r="L8" i="7" s="1"/>
  <c r="M8" i="7" s="1"/>
  <c r="N8" i="7" s="1"/>
  <c r="O8" i="7" s="1"/>
  <c r="E7" i="7"/>
  <c r="F7" i="7" s="1"/>
  <c r="D7" i="7"/>
  <c r="D9" i="7" s="1"/>
  <c r="E9" i="7" s="1"/>
  <c r="B4" i="7"/>
  <c r="B2" i="7" s="1"/>
  <c r="B32" i="6"/>
  <c r="G8" i="6"/>
  <c r="H8" i="6" s="1"/>
  <c r="I8" i="6" s="1"/>
  <c r="J8" i="6" s="1"/>
  <c r="K8" i="6" s="1"/>
  <c r="L8" i="6" s="1"/>
  <c r="M8" i="6" s="1"/>
  <c r="N8" i="6" s="1"/>
  <c r="O8" i="6" s="1"/>
  <c r="E7" i="6"/>
  <c r="F7" i="6" s="1"/>
  <c r="D7" i="6"/>
  <c r="D9" i="6" s="1"/>
  <c r="E9" i="6" s="1"/>
  <c r="B4" i="6"/>
  <c r="B2" i="6" s="1"/>
  <c r="L18" i="5"/>
  <c r="H18" i="5"/>
  <c r="N42" i="5"/>
  <c r="M42" i="5"/>
  <c r="L42" i="5"/>
  <c r="J42" i="5"/>
  <c r="I42" i="5"/>
  <c r="H42" i="5"/>
  <c r="F42" i="5"/>
  <c r="G8" i="5"/>
  <c r="H8" i="5" s="1"/>
  <c r="I8" i="5" s="1"/>
  <c r="J8" i="5" s="1"/>
  <c r="K8" i="5" s="1"/>
  <c r="L8" i="5" s="1"/>
  <c r="M8" i="5" s="1"/>
  <c r="N8" i="5" s="1"/>
  <c r="O8" i="5" s="1"/>
  <c r="E7" i="5"/>
  <c r="F7" i="5" s="1"/>
  <c r="D7" i="5"/>
  <c r="D9" i="5" s="1"/>
  <c r="E9" i="5" s="1"/>
  <c r="B4" i="5"/>
  <c r="B2" i="5" s="1"/>
  <c r="G18" i="5" l="1"/>
  <c r="G19" i="5" s="1"/>
  <c r="N48" i="5"/>
  <c r="I18" i="5"/>
  <c r="I19" i="5" s="1"/>
  <c r="M18" i="5"/>
  <c r="M19" i="5" s="1"/>
  <c r="K18" i="5"/>
  <c r="K19" i="5" s="1"/>
  <c r="O18" i="5"/>
  <c r="O19" i="5" s="1"/>
  <c r="J48" i="5"/>
  <c r="F18" i="5"/>
  <c r="F19" i="5" s="1"/>
  <c r="J18" i="5"/>
  <c r="J19" i="5" s="1"/>
  <c r="N18" i="5"/>
  <c r="N19" i="5" s="1"/>
  <c r="N25" i="5"/>
  <c r="O25" i="5"/>
  <c r="D19" i="7"/>
  <c r="D22" i="7" s="1"/>
  <c r="F9" i="7"/>
  <c r="G7" i="7"/>
  <c r="F9" i="6"/>
  <c r="G7" i="6"/>
  <c r="G42" i="5"/>
  <c r="G48" i="5" s="1"/>
  <c r="K42" i="5"/>
  <c r="K48" i="5" s="1"/>
  <c r="O42" i="5"/>
  <c r="O48" i="5" s="1"/>
  <c r="F9" i="5"/>
  <c r="G7" i="5"/>
  <c r="I48" i="5"/>
  <c r="M48" i="5"/>
  <c r="H19" i="5"/>
  <c r="L19" i="5"/>
  <c r="H48" i="5" l="1"/>
  <c r="L48" i="5"/>
  <c r="G9" i="7"/>
  <c r="H7" i="7"/>
  <c r="G9" i="6"/>
  <c r="H7" i="6"/>
  <c r="G9" i="5"/>
  <c r="H7" i="5"/>
  <c r="H9" i="7" l="1"/>
  <c r="I7" i="7"/>
  <c r="H9" i="6"/>
  <c r="I7" i="6"/>
  <c r="H9" i="5"/>
  <c r="I7" i="5"/>
  <c r="I9" i="7" l="1"/>
  <c r="J7" i="7"/>
  <c r="I9" i="6"/>
  <c r="J7" i="6"/>
  <c r="J7" i="5"/>
  <c r="I9" i="5"/>
  <c r="J9" i="7" l="1"/>
  <c r="K7" i="7"/>
  <c r="J9" i="6"/>
  <c r="K7" i="6"/>
  <c r="J9" i="5"/>
  <c r="K7" i="5"/>
  <c r="K9" i="7" l="1"/>
  <c r="L7" i="7"/>
  <c r="K9" i="6"/>
  <c r="L7" i="6"/>
  <c r="K9" i="5"/>
  <c r="L7" i="5"/>
  <c r="L9" i="7" l="1"/>
  <c r="M7" i="7"/>
  <c r="L9" i="6"/>
  <c r="M7" i="6"/>
  <c r="L9" i="5"/>
  <c r="M7" i="5"/>
  <c r="M9" i="7" l="1"/>
  <c r="N7" i="7"/>
  <c r="M9" i="6"/>
  <c r="N7" i="6"/>
  <c r="M9" i="5"/>
  <c r="N7" i="5"/>
  <c r="N9" i="7" l="1"/>
  <c r="O7" i="7"/>
  <c r="O9" i="7" s="1"/>
  <c r="N9" i="6"/>
  <c r="O7" i="6"/>
  <c r="O9" i="6" s="1"/>
  <c r="N9" i="5"/>
  <c r="O7" i="5"/>
  <c r="O9" i="5" s="1"/>
  <c r="B32" i="4" l="1"/>
  <c r="B31" i="4"/>
  <c r="B30" i="4"/>
  <c r="G8" i="4"/>
  <c r="H8" i="4" s="1"/>
  <c r="I8" i="4" s="1"/>
  <c r="J8" i="4" s="1"/>
  <c r="K8" i="4" s="1"/>
  <c r="L8" i="4" s="1"/>
  <c r="M8" i="4" s="1"/>
  <c r="N8" i="4" s="1"/>
  <c r="O8" i="4" s="1"/>
  <c r="E7" i="4"/>
  <c r="F7" i="4" s="1"/>
  <c r="G7" i="4" s="1"/>
  <c r="D7" i="4"/>
  <c r="D9" i="4" s="1"/>
  <c r="E9" i="4" s="1"/>
  <c r="B4" i="4"/>
  <c r="B2" i="4" s="1"/>
  <c r="B32" i="3"/>
  <c r="G8" i="3"/>
  <c r="H8" i="3" s="1"/>
  <c r="I8" i="3" s="1"/>
  <c r="J8" i="3" s="1"/>
  <c r="K8" i="3" s="1"/>
  <c r="L8" i="3" s="1"/>
  <c r="M8" i="3" s="1"/>
  <c r="N8" i="3" s="1"/>
  <c r="O8" i="3" s="1"/>
  <c r="E7" i="3"/>
  <c r="F7" i="3" s="1"/>
  <c r="D7" i="3"/>
  <c r="D9" i="3" s="1"/>
  <c r="E9" i="3" s="1"/>
  <c r="B4" i="3"/>
  <c r="B2" i="3" s="1"/>
  <c r="O11" i="19"/>
  <c r="G8" i="2"/>
  <c r="H8" i="2" s="1"/>
  <c r="I8" i="2" s="1"/>
  <c r="J8" i="2" s="1"/>
  <c r="K8" i="2" s="1"/>
  <c r="L8" i="2" s="1"/>
  <c r="M8" i="2" s="1"/>
  <c r="N8" i="2" s="1"/>
  <c r="O8" i="2" s="1"/>
  <c r="E7" i="2"/>
  <c r="F7" i="2" s="1"/>
  <c r="D7" i="2"/>
  <c r="D9" i="2" s="1"/>
  <c r="E9" i="2" s="1"/>
  <c r="B4" i="2"/>
  <c r="B2" i="2" s="1"/>
  <c r="O13" i="19" l="1"/>
  <c r="G15" i="17"/>
  <c r="G12" i="17"/>
  <c r="O15" i="17"/>
  <c r="O12" i="17"/>
  <c r="L15" i="17"/>
  <c r="L12" i="17"/>
  <c r="I15" i="17"/>
  <c r="I12" i="17"/>
  <c r="M15" i="17"/>
  <c r="M12" i="17"/>
  <c r="K15" i="17"/>
  <c r="K12" i="17"/>
  <c r="H12" i="17"/>
  <c r="H15" i="17"/>
  <c r="F12" i="17"/>
  <c r="F15" i="17"/>
  <c r="J15" i="17"/>
  <c r="J12" i="17"/>
  <c r="N15" i="17"/>
  <c r="N12" i="17"/>
  <c r="D19" i="4"/>
  <c r="D22" i="4" s="1"/>
  <c r="D19" i="16"/>
  <c r="D22" i="16" s="1"/>
  <c r="L42" i="2"/>
  <c r="L11" i="19"/>
  <c r="L13" i="19" s="1"/>
  <c r="G42" i="2"/>
  <c r="G11" i="19"/>
  <c r="G13" i="19" s="1"/>
  <c r="K42" i="2"/>
  <c r="K11" i="19"/>
  <c r="K13" i="19" s="1"/>
  <c r="O45" i="14"/>
  <c r="I18" i="2"/>
  <c r="I19" i="2" s="1"/>
  <c r="M18" i="2"/>
  <c r="M19" i="2" s="1"/>
  <c r="N25" i="2"/>
  <c r="H42" i="2"/>
  <c r="H11" i="19"/>
  <c r="H13" i="19" s="1"/>
  <c r="O25" i="2"/>
  <c r="I42" i="2"/>
  <c r="I11" i="19"/>
  <c r="I13" i="19" s="1"/>
  <c r="M42" i="2"/>
  <c r="M11" i="19"/>
  <c r="M13" i="19" s="1"/>
  <c r="G18" i="2"/>
  <c r="G19" i="2" s="1"/>
  <c r="K18" i="2"/>
  <c r="K19" i="2" s="1"/>
  <c r="O18" i="2"/>
  <c r="O19" i="2" s="1"/>
  <c r="F42" i="2"/>
  <c r="F11" i="19"/>
  <c r="F13" i="19" s="1"/>
  <c r="J42" i="2"/>
  <c r="J11" i="19"/>
  <c r="J13" i="19" s="1"/>
  <c r="N11" i="19"/>
  <c r="N13" i="19" s="1"/>
  <c r="H18" i="2"/>
  <c r="L18" i="2"/>
  <c r="J18" i="2"/>
  <c r="J19" i="2" s="1"/>
  <c r="N18" i="2"/>
  <c r="F18" i="2"/>
  <c r="F19" i="2" s="1"/>
  <c r="F9" i="2"/>
  <c r="G7" i="2"/>
  <c r="G9" i="4"/>
  <c r="H7" i="4"/>
  <c r="N42" i="2"/>
  <c r="O42" i="2"/>
  <c r="F9" i="3"/>
  <c r="G7" i="3"/>
  <c r="F9" i="4"/>
  <c r="L48" i="2" l="1"/>
  <c r="M48" i="2"/>
  <c r="I48" i="2"/>
  <c r="H19" i="2"/>
  <c r="N19" i="2"/>
  <c r="L19" i="2"/>
  <c r="J48" i="2"/>
  <c r="H48" i="2"/>
  <c r="G48" i="2"/>
  <c r="K48" i="2"/>
  <c r="I20" i="14"/>
  <c r="I46" i="14" s="1"/>
  <c r="N17" i="19"/>
  <c r="N18" i="19" s="1"/>
  <c r="J16" i="19"/>
  <c r="L16" i="19"/>
  <c r="H17" i="19"/>
  <c r="H18" i="19" s="1"/>
  <c r="O20" i="14"/>
  <c r="O46" i="14" s="1"/>
  <c r="O50" i="14" s="1"/>
  <c r="O14" i="19"/>
  <c r="O17" i="19" s="1"/>
  <c r="O18" i="19" s="1"/>
  <c r="I15" i="19"/>
  <c r="I16" i="19"/>
  <c r="I17" i="19"/>
  <c r="I18" i="19" s="1"/>
  <c r="J17" i="19"/>
  <c r="J18" i="19" s="1"/>
  <c r="F16" i="19"/>
  <c r="F15" i="19"/>
  <c r="G16" i="19"/>
  <c r="F17" i="19"/>
  <c r="F18" i="19" s="1"/>
  <c r="K16" i="19"/>
  <c r="G20" i="14"/>
  <c r="G46" i="14" s="1"/>
  <c r="G17" i="19"/>
  <c r="G18" i="19" s="1"/>
  <c r="H16" i="19"/>
  <c r="L20" i="14"/>
  <c r="L46" i="14" s="1"/>
  <c r="L17" i="19"/>
  <c r="L18" i="19" s="1"/>
  <c r="N16" i="19"/>
  <c r="K20" i="14"/>
  <c r="K46" i="14" s="1"/>
  <c r="K17" i="19"/>
  <c r="K18" i="19" s="1"/>
  <c r="M16" i="19"/>
  <c r="M20" i="14"/>
  <c r="M46" i="14" s="1"/>
  <c r="M50" i="14" s="1"/>
  <c r="M17" i="19"/>
  <c r="M18" i="19" s="1"/>
  <c r="O16" i="19"/>
  <c r="O17" i="17"/>
  <c r="N17" i="17"/>
  <c r="N48" i="2"/>
  <c r="N45" i="14"/>
  <c r="O53" i="14" s="1"/>
  <c r="O28" i="19" s="1"/>
  <c r="N20" i="14"/>
  <c r="N46" i="14" s="1"/>
  <c r="F45" i="14"/>
  <c r="F20" i="14"/>
  <c r="F46" i="14" s="1"/>
  <c r="G45" i="14"/>
  <c r="M45" i="14"/>
  <c r="J45" i="14"/>
  <c r="J20" i="14"/>
  <c r="J46" i="14" s="1"/>
  <c r="K45" i="14"/>
  <c r="L45" i="14"/>
  <c r="I45" i="14"/>
  <c r="H45" i="14"/>
  <c r="H20" i="14"/>
  <c r="H46" i="14" s="1"/>
  <c r="H50" i="14" s="1"/>
  <c r="O48" i="2"/>
  <c r="H9" i="4"/>
  <c r="I7" i="4"/>
  <c r="G9" i="2"/>
  <c r="H7" i="2"/>
  <c r="G9" i="3"/>
  <c r="H7" i="3"/>
  <c r="N50" i="14" l="1"/>
  <c r="G50" i="14"/>
  <c r="I50" i="14"/>
  <c r="L50" i="14"/>
  <c r="J50" i="14"/>
  <c r="K50" i="14"/>
  <c r="F50" i="14"/>
  <c r="P50" i="14" s="1"/>
  <c r="G53" i="14"/>
  <c r="G28" i="19" s="1"/>
  <c r="L15" i="19"/>
  <c r="G15" i="19"/>
  <c r="O22" i="19"/>
  <c r="O15" i="19"/>
  <c r="M15" i="19"/>
  <c r="N15" i="19"/>
  <c r="H15" i="19"/>
  <c r="K15" i="19"/>
  <c r="J15" i="19"/>
  <c r="L53" i="14"/>
  <c r="L28" i="19" s="1"/>
  <c r="J53" i="14"/>
  <c r="J28" i="19" s="1"/>
  <c r="H53" i="14"/>
  <c r="H28" i="19" s="1"/>
  <c r="M53" i="14"/>
  <c r="M28" i="19" s="1"/>
  <c r="N53" i="14"/>
  <c r="N28" i="19" s="1"/>
  <c r="I53" i="14"/>
  <c r="I28" i="19" s="1"/>
  <c r="K53" i="14"/>
  <c r="K28" i="19" s="1"/>
  <c r="I9" i="4"/>
  <c r="J7" i="4"/>
  <c r="H9" i="3"/>
  <c r="I7" i="3"/>
  <c r="H9" i="2"/>
  <c r="I7" i="2"/>
  <c r="M22" i="19" l="1"/>
  <c r="K22" i="19"/>
  <c r="I22" i="19"/>
  <c r="J22" i="19"/>
  <c r="L22" i="19"/>
  <c r="H22" i="19"/>
  <c r="F22" i="19"/>
  <c r="P53" i="14"/>
  <c r="N22" i="19"/>
  <c r="F29" i="19"/>
  <c r="I9" i="3"/>
  <c r="J7" i="3"/>
  <c r="I9" i="2"/>
  <c r="J7" i="2"/>
  <c r="K7" i="4"/>
  <c r="J9" i="4"/>
  <c r="G22" i="19" l="1"/>
  <c r="F23" i="19"/>
  <c r="J9" i="2"/>
  <c r="K7" i="2"/>
  <c r="J9" i="3"/>
  <c r="K7" i="3"/>
  <c r="K9" i="4"/>
  <c r="L7" i="4"/>
  <c r="L9" i="4" l="1"/>
  <c r="M7" i="4"/>
  <c r="K9" i="2"/>
  <c r="L7" i="2"/>
  <c r="K9" i="3"/>
  <c r="L7" i="3"/>
  <c r="L9" i="2" l="1"/>
  <c r="M7" i="2"/>
  <c r="L9" i="3"/>
  <c r="M7" i="3"/>
  <c r="M9" i="4"/>
  <c r="N7" i="4"/>
  <c r="M9" i="3" l="1"/>
  <c r="N7" i="3"/>
  <c r="O7" i="4"/>
  <c r="O9" i="4" s="1"/>
  <c r="N9" i="4"/>
  <c r="M9" i="2"/>
  <c r="N7" i="2"/>
  <c r="N9" i="2" l="1"/>
  <c r="O7" i="2"/>
  <c r="O9" i="2" s="1"/>
  <c r="N9" i="3"/>
  <c r="O7" i="3"/>
  <c r="O9" i="3" s="1"/>
  <c r="D11" i="3" l="1"/>
  <c r="E11" i="3"/>
  <c r="F11" i="3"/>
  <c r="G11" i="3"/>
  <c r="H11" i="3"/>
  <c r="I11" i="3"/>
  <c r="J11" i="3"/>
  <c r="K11" i="3"/>
  <c r="L11" i="3"/>
  <c r="M11" i="3"/>
  <c r="N11" i="3"/>
  <c r="O11" i="3"/>
  <c r="F12" i="3"/>
  <c r="G12" i="3"/>
  <c r="H12" i="3"/>
  <c r="I12" i="3"/>
  <c r="J12" i="3"/>
  <c r="K12" i="3"/>
  <c r="L12" i="3"/>
  <c r="M12" i="3"/>
  <c r="N12" i="3"/>
  <c r="O12" i="3"/>
  <c r="D13" i="3"/>
  <c r="E13" i="3"/>
  <c r="F13" i="3"/>
  <c r="G13" i="3"/>
  <c r="H13" i="3"/>
  <c r="I13" i="3"/>
  <c r="J13" i="3"/>
  <c r="K13" i="3"/>
  <c r="L13" i="3"/>
  <c r="M13" i="3"/>
  <c r="N13" i="3"/>
  <c r="O13" i="3"/>
  <c r="E16" i="3"/>
  <c r="F16" i="3"/>
  <c r="G16" i="3"/>
  <c r="H16" i="3"/>
  <c r="I16" i="3"/>
  <c r="J16" i="3"/>
  <c r="K16" i="3"/>
  <c r="L16" i="3"/>
  <c r="H18" i="3"/>
  <c r="L18" i="3"/>
  <c r="D21" i="3"/>
  <c r="E21" i="3"/>
  <c r="F21" i="3"/>
  <c r="G21" i="3"/>
  <c r="H21" i="3"/>
  <c r="I21" i="3"/>
  <c r="J21" i="3"/>
  <c r="K21" i="3"/>
  <c r="K26" i="3" s="1"/>
  <c r="K28" i="3" s="1"/>
  <c r="L21" i="3"/>
  <c r="M21" i="3"/>
  <c r="N21" i="3"/>
  <c r="O21" i="3"/>
  <c r="D22" i="3"/>
  <c r="E22" i="3"/>
  <c r="F22" i="3"/>
  <c r="G22" i="3"/>
  <c r="H22" i="3"/>
  <c r="I22" i="3"/>
  <c r="J22" i="3"/>
  <c r="K22" i="3"/>
  <c r="L22" i="3"/>
  <c r="M22" i="3"/>
  <c r="N22" i="3"/>
  <c r="O22" i="3"/>
  <c r="D23" i="3"/>
  <c r="E23" i="3"/>
  <c r="F23" i="3"/>
  <c r="G23" i="3"/>
  <c r="H23" i="3"/>
  <c r="I23" i="3"/>
  <c r="J23" i="3"/>
  <c r="K23" i="3"/>
  <c r="L23" i="3"/>
  <c r="M23" i="3"/>
  <c r="N23" i="3"/>
  <c r="O23" i="3"/>
  <c r="D24" i="3"/>
  <c r="E24" i="3"/>
  <c r="F24" i="3"/>
  <c r="G24" i="3"/>
  <c r="H24" i="3"/>
  <c r="I24" i="3"/>
  <c r="J24" i="3"/>
  <c r="K24" i="3"/>
  <c r="L24" i="3"/>
  <c r="M24" i="3"/>
  <c r="N24" i="3"/>
  <c r="O24" i="3"/>
  <c r="D25" i="3"/>
  <c r="E25" i="3"/>
  <c r="F25" i="3"/>
  <c r="G25" i="3"/>
  <c r="H25" i="3"/>
  <c r="I25" i="3"/>
  <c r="J25" i="3"/>
  <c r="J26" i="3" s="1"/>
  <c r="K25" i="3"/>
  <c r="L25" i="3"/>
  <c r="M25" i="3"/>
  <c r="N25" i="3"/>
  <c r="O25" i="3"/>
  <c r="D26" i="3"/>
  <c r="D28" i="3" s="1"/>
  <c r="E26" i="3"/>
  <c r="E28" i="3" s="1"/>
  <c r="F26" i="3"/>
  <c r="G26" i="3"/>
  <c r="H26" i="3"/>
  <c r="F27" i="3"/>
  <c r="F28" i="3" s="1"/>
  <c r="G27" i="3"/>
  <c r="H27" i="3"/>
  <c r="I27" i="3"/>
  <c r="J27" i="3"/>
  <c r="K27" i="3"/>
  <c r="L27" i="3"/>
  <c r="M27" i="3"/>
  <c r="N27" i="3"/>
  <c r="O27" i="3"/>
  <c r="J28" i="3"/>
  <c r="F29" i="3"/>
  <c r="G29" i="3"/>
  <c r="H29" i="3"/>
  <c r="I29" i="3"/>
  <c r="J29" i="3"/>
  <c r="K29" i="3"/>
  <c r="L29" i="3"/>
  <c r="M29" i="3"/>
  <c r="N29" i="3"/>
  <c r="O29" i="3"/>
  <c r="E30" i="3"/>
  <c r="F30" i="3"/>
  <c r="G30" i="3"/>
  <c r="H30" i="3"/>
  <c r="I30" i="3"/>
  <c r="J30" i="3"/>
  <c r="K30" i="3"/>
  <c r="L30" i="3"/>
  <c r="M30" i="3"/>
  <c r="N30" i="3"/>
  <c r="O30" i="3"/>
  <c r="F31" i="3"/>
  <c r="G31" i="3"/>
  <c r="H31" i="3"/>
  <c r="I31" i="3"/>
  <c r="J31" i="3"/>
  <c r="K31" i="3"/>
  <c r="L31" i="3"/>
  <c r="M31" i="3"/>
  <c r="N31" i="3"/>
  <c r="O31" i="3"/>
  <c r="D11" i="6"/>
  <c r="E11" i="6"/>
  <c r="F11" i="6"/>
  <c r="F18" i="6" s="1"/>
  <c r="G11" i="6"/>
  <c r="H11" i="6"/>
  <c r="I11" i="6"/>
  <c r="J11" i="6"/>
  <c r="K11" i="6"/>
  <c r="L11" i="6"/>
  <c r="M11" i="6"/>
  <c r="N11" i="6"/>
  <c r="O11" i="6"/>
  <c r="F12" i="6"/>
  <c r="G12" i="6"/>
  <c r="H12" i="6"/>
  <c r="I12" i="6"/>
  <c r="J12" i="6"/>
  <c r="K12" i="6"/>
  <c r="L12" i="6"/>
  <c r="M12" i="6"/>
  <c r="N12" i="6"/>
  <c r="O12" i="6"/>
  <c r="D13" i="6"/>
  <c r="E13" i="6"/>
  <c r="F13" i="6"/>
  <c r="G13" i="6"/>
  <c r="H13" i="6"/>
  <c r="I13" i="6"/>
  <c r="J13" i="6"/>
  <c r="K13" i="6"/>
  <c r="L13" i="6"/>
  <c r="M13" i="6"/>
  <c r="N13" i="6"/>
  <c r="O13" i="6"/>
  <c r="E16" i="6"/>
  <c r="F16" i="6"/>
  <c r="G16" i="6"/>
  <c r="H16" i="6"/>
  <c r="I16" i="6"/>
  <c r="J16" i="6"/>
  <c r="K16" i="6"/>
  <c r="L16" i="6"/>
  <c r="N18" i="6"/>
  <c r="D21" i="6"/>
  <c r="E21" i="6"/>
  <c r="F21" i="6"/>
  <c r="G21" i="6"/>
  <c r="H21" i="6"/>
  <c r="I21" i="6"/>
  <c r="J21" i="6"/>
  <c r="K21" i="6"/>
  <c r="K26" i="6" s="1"/>
  <c r="L21" i="6"/>
  <c r="M21" i="6"/>
  <c r="N21" i="6"/>
  <c r="O21" i="6"/>
  <c r="O26" i="6" s="1"/>
  <c r="O28" i="6" s="1"/>
  <c r="D22" i="6"/>
  <c r="E22" i="6"/>
  <c r="F22" i="6"/>
  <c r="G22" i="6"/>
  <c r="H22" i="6"/>
  <c r="I22" i="6"/>
  <c r="J22" i="6"/>
  <c r="K22" i="6"/>
  <c r="L22" i="6"/>
  <c r="M22" i="6"/>
  <c r="N22" i="6"/>
  <c r="O22" i="6"/>
  <c r="D23" i="6"/>
  <c r="E23" i="6"/>
  <c r="F23" i="6"/>
  <c r="G23" i="6"/>
  <c r="H23" i="6"/>
  <c r="I23" i="6"/>
  <c r="J23" i="6"/>
  <c r="K23" i="6"/>
  <c r="L23" i="6"/>
  <c r="M23" i="6"/>
  <c r="N23" i="6"/>
  <c r="O23" i="6"/>
  <c r="D24" i="6"/>
  <c r="E24" i="6"/>
  <c r="F24" i="6"/>
  <c r="G24" i="6"/>
  <c r="H24" i="6"/>
  <c r="I24" i="6"/>
  <c r="J24" i="6"/>
  <c r="K24" i="6"/>
  <c r="L24" i="6"/>
  <c r="M24" i="6"/>
  <c r="N24" i="6"/>
  <c r="O24" i="6"/>
  <c r="D25" i="6"/>
  <c r="D26" i="6" s="1"/>
  <c r="D28" i="6" s="1"/>
  <c r="E25" i="6"/>
  <c r="F25" i="6"/>
  <c r="G25" i="6"/>
  <c r="H25" i="6"/>
  <c r="I25" i="6"/>
  <c r="J25" i="6"/>
  <c r="K25" i="6"/>
  <c r="L25" i="6"/>
  <c r="M25" i="6"/>
  <c r="N25" i="6"/>
  <c r="O25" i="6"/>
  <c r="F26" i="6"/>
  <c r="J26" i="6"/>
  <c r="L26" i="6"/>
  <c r="M26" i="6"/>
  <c r="M28" i="6" s="1"/>
  <c r="N26" i="6"/>
  <c r="F27" i="6"/>
  <c r="G27" i="6"/>
  <c r="H27" i="6"/>
  <c r="I27" i="6"/>
  <c r="J27" i="6"/>
  <c r="K27" i="6"/>
  <c r="L27" i="6"/>
  <c r="M27" i="6"/>
  <c r="N27" i="6"/>
  <c r="O27" i="6"/>
  <c r="F29" i="6"/>
  <c r="G29" i="6"/>
  <c r="H29" i="6"/>
  <c r="I29" i="6"/>
  <c r="J29" i="6"/>
  <c r="K29" i="6"/>
  <c r="L29" i="6"/>
  <c r="M29" i="6"/>
  <c r="N29" i="6"/>
  <c r="O29" i="6"/>
  <c r="E30" i="6"/>
  <c r="F30" i="6"/>
  <c r="G30" i="6"/>
  <c r="H30" i="6"/>
  <c r="I30" i="6"/>
  <c r="J30" i="6"/>
  <c r="K30" i="6"/>
  <c r="L30" i="6"/>
  <c r="M30" i="6"/>
  <c r="N30" i="6"/>
  <c r="O30" i="6"/>
  <c r="F31" i="6"/>
  <c r="G31" i="6"/>
  <c r="H31" i="6"/>
  <c r="I31" i="6"/>
  <c r="J31" i="6"/>
  <c r="K31" i="6"/>
  <c r="L31" i="6"/>
  <c r="M31" i="6"/>
  <c r="N31" i="6"/>
  <c r="O31" i="6"/>
  <c r="F12" i="4"/>
  <c r="G12" i="4"/>
  <c r="H12" i="4"/>
  <c r="I12" i="4"/>
  <c r="J12" i="4"/>
  <c r="K12" i="4"/>
  <c r="L12" i="4"/>
  <c r="M12" i="4"/>
  <c r="N12" i="4"/>
  <c r="O12" i="4"/>
  <c r="F13" i="4"/>
  <c r="G13" i="4"/>
  <c r="H13" i="4"/>
  <c r="I13" i="4"/>
  <c r="J13" i="4"/>
  <c r="J19" i="4" s="1"/>
  <c r="K13" i="4"/>
  <c r="L13" i="4"/>
  <c r="M13" i="4"/>
  <c r="N13" i="4"/>
  <c r="O13" i="4"/>
  <c r="F14" i="4"/>
  <c r="G14" i="4"/>
  <c r="H14" i="4"/>
  <c r="I14" i="4"/>
  <c r="J14" i="4"/>
  <c r="K14" i="4"/>
  <c r="L14" i="4"/>
  <c r="M14" i="4"/>
  <c r="E16" i="4"/>
  <c r="F17" i="4"/>
  <c r="G17" i="4"/>
  <c r="H17" i="4"/>
  <c r="I17" i="4"/>
  <c r="J17" i="4"/>
  <c r="K17" i="4"/>
  <c r="L17" i="4"/>
  <c r="M17" i="4"/>
  <c r="N17" i="4"/>
  <c r="O17" i="4"/>
  <c r="E20" i="4"/>
  <c r="F20" i="4"/>
  <c r="G20" i="4"/>
  <c r="H20" i="4"/>
  <c r="I20" i="4"/>
  <c r="J20" i="4"/>
  <c r="K20" i="4"/>
  <c r="L20" i="4"/>
  <c r="M20" i="4"/>
  <c r="N20" i="4"/>
  <c r="O20" i="4"/>
  <c r="F21" i="4"/>
  <c r="G21" i="4"/>
  <c r="H21" i="4"/>
  <c r="I21" i="4"/>
  <c r="J21" i="4"/>
  <c r="K21" i="4"/>
  <c r="L21" i="4"/>
  <c r="M21" i="4"/>
  <c r="N21" i="4"/>
  <c r="O21" i="4"/>
  <c r="D25" i="4"/>
  <c r="E25" i="4"/>
  <c r="E27" i="4" s="1"/>
  <c r="F25" i="4"/>
  <c r="G25" i="4"/>
  <c r="G27" i="4" s="1"/>
  <c r="H25" i="4"/>
  <c r="I25" i="4"/>
  <c r="I27" i="4" s="1"/>
  <c r="J25" i="4"/>
  <c r="K25" i="4"/>
  <c r="K27" i="4" s="1"/>
  <c r="L25" i="4"/>
  <c r="M25" i="4"/>
  <c r="M27" i="4" s="1"/>
  <c r="N25" i="4"/>
  <c r="O25" i="4"/>
  <c r="O27" i="4" s="1"/>
  <c r="F27" i="4"/>
  <c r="H27" i="4"/>
  <c r="J27" i="4"/>
  <c r="L27" i="4"/>
  <c r="N27" i="4"/>
  <c r="D30" i="4"/>
  <c r="E30" i="4"/>
  <c r="F30" i="4"/>
  <c r="G30" i="4"/>
  <c r="H30" i="4"/>
  <c r="I30" i="4"/>
  <c r="J30" i="4"/>
  <c r="K30" i="4"/>
  <c r="L30" i="4"/>
  <c r="M30" i="4"/>
  <c r="N30" i="4"/>
  <c r="N34" i="4" s="1"/>
  <c r="O30" i="4"/>
  <c r="D31" i="4"/>
  <c r="E31" i="4"/>
  <c r="F31" i="4"/>
  <c r="G31" i="4"/>
  <c r="H31" i="4"/>
  <c r="I31" i="4"/>
  <c r="J31" i="4"/>
  <c r="K31" i="4"/>
  <c r="L31" i="4"/>
  <c r="M31" i="4"/>
  <c r="F33" i="4"/>
  <c r="G33" i="4"/>
  <c r="H33" i="4"/>
  <c r="H34" i="4" s="1"/>
  <c r="I33" i="4"/>
  <c r="J33" i="4"/>
  <c r="K33" i="4"/>
  <c r="L33" i="4"/>
  <c r="L34" i="4" s="1"/>
  <c r="M33" i="4"/>
  <c r="K34" i="4"/>
  <c r="O34" i="4"/>
  <c r="F12" i="7"/>
  <c r="G12" i="7"/>
  <c r="H12" i="7"/>
  <c r="I12" i="7"/>
  <c r="J12" i="7"/>
  <c r="J19" i="7" s="1"/>
  <c r="J22" i="7" s="1"/>
  <c r="K12" i="7"/>
  <c r="L12" i="7"/>
  <c r="M12" i="7"/>
  <c r="N12" i="7"/>
  <c r="N19" i="7" s="1"/>
  <c r="O12" i="7"/>
  <c r="F13" i="7"/>
  <c r="G13" i="7"/>
  <c r="H13" i="7"/>
  <c r="I13" i="7"/>
  <c r="J13" i="7"/>
  <c r="K13" i="7"/>
  <c r="L13" i="7"/>
  <c r="M13" i="7"/>
  <c r="N13" i="7"/>
  <c r="O13" i="7"/>
  <c r="F14" i="7"/>
  <c r="G14" i="7"/>
  <c r="G19" i="7" s="1"/>
  <c r="H14" i="7"/>
  <c r="I14" i="7"/>
  <c r="J14" i="7"/>
  <c r="K14" i="7"/>
  <c r="L14" i="7"/>
  <c r="M14" i="7"/>
  <c r="E16" i="7"/>
  <c r="E19" i="7" s="1"/>
  <c r="F17" i="7"/>
  <c r="G17" i="7"/>
  <c r="H17" i="7"/>
  <c r="I17" i="7"/>
  <c r="I19" i="7" s="1"/>
  <c r="J17" i="7"/>
  <c r="K17" i="7"/>
  <c r="L17" i="7"/>
  <c r="M17" i="7"/>
  <c r="N17" i="7"/>
  <c r="O17" i="7"/>
  <c r="E20" i="7"/>
  <c r="F20" i="7"/>
  <c r="G20" i="7"/>
  <c r="H20" i="7"/>
  <c r="I20" i="7"/>
  <c r="J20" i="7"/>
  <c r="K20" i="7"/>
  <c r="L20" i="7"/>
  <c r="M20" i="7"/>
  <c r="N20" i="7"/>
  <c r="O20" i="7"/>
  <c r="F21" i="7"/>
  <c r="G21" i="7"/>
  <c r="H21" i="7"/>
  <c r="I21" i="7"/>
  <c r="J21" i="7"/>
  <c r="K21" i="7"/>
  <c r="L21" i="7"/>
  <c r="M21" i="7"/>
  <c r="N21" i="7"/>
  <c r="O21" i="7"/>
  <c r="D25" i="7"/>
  <c r="E25" i="7"/>
  <c r="F25" i="7"/>
  <c r="G25" i="7"/>
  <c r="H25" i="7"/>
  <c r="I25" i="7"/>
  <c r="I27" i="7" s="1"/>
  <c r="J25" i="7"/>
  <c r="K25" i="7"/>
  <c r="K27" i="7" s="1"/>
  <c r="L25" i="7"/>
  <c r="M25" i="7"/>
  <c r="N25" i="7"/>
  <c r="O25" i="7"/>
  <c r="O27" i="7" s="1"/>
  <c r="D27" i="7"/>
  <c r="E27" i="7"/>
  <c r="F27" i="7"/>
  <c r="G27" i="7"/>
  <c r="H27" i="7"/>
  <c r="J27" i="7"/>
  <c r="L27" i="7"/>
  <c r="M27" i="7"/>
  <c r="N27" i="7"/>
  <c r="D30" i="7"/>
  <c r="E30" i="7"/>
  <c r="F30" i="7"/>
  <c r="G30" i="7"/>
  <c r="H30" i="7"/>
  <c r="I30" i="7"/>
  <c r="J30" i="7"/>
  <c r="K30" i="7"/>
  <c r="L30" i="7"/>
  <c r="M30" i="7"/>
  <c r="N30" i="7"/>
  <c r="N34" i="7" s="1"/>
  <c r="O30" i="7"/>
  <c r="D31" i="7"/>
  <c r="E31" i="7"/>
  <c r="F31" i="7"/>
  <c r="G31" i="7"/>
  <c r="H31" i="7"/>
  <c r="I31" i="7"/>
  <c r="J31" i="7"/>
  <c r="K31" i="7"/>
  <c r="L31" i="7"/>
  <c r="M31" i="7"/>
  <c r="F33" i="7"/>
  <c r="G33" i="7"/>
  <c r="H33" i="7"/>
  <c r="I33" i="7"/>
  <c r="J33" i="7"/>
  <c r="K33" i="7"/>
  <c r="K34" i="7" s="1"/>
  <c r="L33" i="7"/>
  <c r="L34" i="7" s="1"/>
  <c r="M33" i="7"/>
  <c r="M34" i="7" s="1"/>
  <c r="O34" i="7"/>
  <c r="F20" i="2"/>
  <c r="G20" i="2"/>
  <c r="G21" i="2" s="1"/>
  <c r="H20" i="2"/>
  <c r="I20" i="2"/>
  <c r="J20" i="2"/>
  <c r="K20" i="2"/>
  <c r="K21" i="2" s="1"/>
  <c r="K43" i="2" s="1"/>
  <c r="K46" i="2" s="1"/>
  <c r="L20" i="2"/>
  <c r="L34" i="2" s="1"/>
  <c r="M20" i="2"/>
  <c r="N20" i="2"/>
  <c r="O20" i="2"/>
  <c r="J21" i="2"/>
  <c r="N21" i="2"/>
  <c r="N26" i="2" s="1"/>
  <c r="F23" i="2"/>
  <c r="F25" i="2" s="1"/>
  <c r="G23" i="2"/>
  <c r="G25" i="2" s="1"/>
  <c r="H23" i="2"/>
  <c r="I23" i="2"/>
  <c r="J23" i="2"/>
  <c r="K23" i="2"/>
  <c r="L23" i="2"/>
  <c r="M23" i="2"/>
  <c r="H25" i="2"/>
  <c r="F27" i="2"/>
  <c r="F29" i="2" s="1"/>
  <c r="G27" i="2"/>
  <c r="H27" i="2"/>
  <c r="I27" i="2"/>
  <c r="J27" i="2"/>
  <c r="K27" i="2"/>
  <c r="L27" i="2"/>
  <c r="M27" i="2"/>
  <c r="N27" i="2"/>
  <c r="O27" i="2"/>
  <c r="F28" i="2"/>
  <c r="F35" i="2" s="1"/>
  <c r="G28" i="2"/>
  <c r="H28" i="2"/>
  <c r="I28" i="2"/>
  <c r="J28" i="2"/>
  <c r="K28" i="2"/>
  <c r="L28" i="2"/>
  <c r="M28" i="2"/>
  <c r="N28" i="2"/>
  <c r="O28" i="2"/>
  <c r="J34" i="2"/>
  <c r="K34" i="2"/>
  <c r="O35" i="2"/>
  <c r="F37" i="2"/>
  <c r="G37" i="2"/>
  <c r="H37" i="2"/>
  <c r="I37" i="2"/>
  <c r="J37" i="2"/>
  <c r="K37" i="2"/>
  <c r="L37" i="2"/>
  <c r="M37" i="2"/>
  <c r="F20" i="5"/>
  <c r="F21" i="5" s="1"/>
  <c r="G20" i="5"/>
  <c r="G34" i="5" s="1"/>
  <c r="H20" i="5"/>
  <c r="H34" i="5" s="1"/>
  <c r="I20" i="5"/>
  <c r="I34" i="5" s="1"/>
  <c r="J20" i="5"/>
  <c r="J21" i="5" s="1"/>
  <c r="K20" i="5"/>
  <c r="K34" i="5" s="1"/>
  <c r="L20" i="5"/>
  <c r="M20" i="5"/>
  <c r="N20" i="5"/>
  <c r="O20" i="5"/>
  <c r="O34" i="5" s="1"/>
  <c r="F23" i="5"/>
  <c r="F25" i="5" s="1"/>
  <c r="G23" i="5"/>
  <c r="G25" i="5" s="1"/>
  <c r="H23" i="5"/>
  <c r="H25" i="5" s="1"/>
  <c r="I23" i="5"/>
  <c r="I25" i="5" s="1"/>
  <c r="J23" i="5"/>
  <c r="J25" i="5" s="1"/>
  <c r="K23" i="5"/>
  <c r="K25" i="5" s="1"/>
  <c r="L23" i="5"/>
  <c r="L25" i="5" s="1"/>
  <c r="M23" i="5"/>
  <c r="M25" i="5" s="1"/>
  <c r="F27" i="5"/>
  <c r="G27" i="5"/>
  <c r="H27" i="5"/>
  <c r="I27" i="5"/>
  <c r="J27" i="5"/>
  <c r="K27" i="5"/>
  <c r="L27" i="5"/>
  <c r="L29" i="5" s="1"/>
  <c r="M27" i="5"/>
  <c r="N27" i="5"/>
  <c r="O27" i="5"/>
  <c r="F28" i="5"/>
  <c r="F35" i="5" s="1"/>
  <c r="G28" i="5"/>
  <c r="H28" i="5"/>
  <c r="H35" i="5" s="1"/>
  <c r="I28" i="5"/>
  <c r="I35" i="5" s="1"/>
  <c r="J28" i="5"/>
  <c r="J35" i="5" s="1"/>
  <c r="K28" i="5"/>
  <c r="L28" i="5"/>
  <c r="L35" i="5" s="1"/>
  <c r="M28" i="5"/>
  <c r="M35" i="5" s="1"/>
  <c r="N28" i="5"/>
  <c r="N35" i="5" s="1"/>
  <c r="O28" i="5"/>
  <c r="F37" i="5"/>
  <c r="G37" i="5"/>
  <c r="H37" i="5"/>
  <c r="I37" i="5"/>
  <c r="J37" i="5"/>
  <c r="K37" i="5"/>
  <c r="L37" i="5"/>
  <c r="M37" i="5"/>
  <c r="G26" i="6" l="1"/>
  <c r="G28" i="6" s="1"/>
  <c r="G28" i="3"/>
  <c r="D34" i="7"/>
  <c r="M18" i="6"/>
  <c r="E18" i="6"/>
  <c r="F19" i="4"/>
  <c r="N28" i="6"/>
  <c r="I26" i="6"/>
  <c r="I28" i="6" s="1"/>
  <c r="E26" i="6"/>
  <c r="E28" i="6" s="1"/>
  <c r="L18" i="6"/>
  <c r="H18" i="6"/>
  <c r="D18" i="6"/>
  <c r="O29" i="2"/>
  <c r="O19" i="7"/>
  <c r="O22" i="7" s="1"/>
  <c r="O36" i="7" s="1"/>
  <c r="K19" i="7"/>
  <c r="K28" i="6"/>
  <c r="F28" i="6"/>
  <c r="H26" i="6"/>
  <c r="H28" i="6" s="1"/>
  <c r="O18" i="6"/>
  <c r="H28" i="3"/>
  <c r="J29" i="5"/>
  <c r="G26" i="2"/>
  <c r="N43" i="2"/>
  <c r="N46" i="2" s="1"/>
  <c r="H29" i="5"/>
  <c r="H21" i="5"/>
  <c r="H43" i="5" s="1"/>
  <c r="H46" i="5" s="1"/>
  <c r="H26" i="5"/>
  <c r="F34" i="5"/>
  <c r="I21" i="5"/>
  <c r="I26" i="5" s="1"/>
  <c r="N29" i="5"/>
  <c r="J26" i="5"/>
  <c r="J30" i="5" s="1"/>
  <c r="J33" i="5" s="1"/>
  <c r="M21" i="5"/>
  <c r="M26" i="5" s="1"/>
  <c r="M34" i="5"/>
  <c r="J35" i="2"/>
  <c r="E34" i="7"/>
  <c r="L34" i="5"/>
  <c r="L21" i="5"/>
  <c r="G29" i="2"/>
  <c r="G30" i="2" s="1"/>
  <c r="G34" i="4"/>
  <c r="J18" i="6"/>
  <c r="I18" i="6"/>
  <c r="M25" i="2"/>
  <c r="K25" i="2"/>
  <c r="K26" i="2" s="1"/>
  <c r="H34" i="7"/>
  <c r="D36" i="7"/>
  <c r="D38" i="7" s="1"/>
  <c r="D18" i="3"/>
  <c r="N30" i="2"/>
  <c r="N44" i="2" s="1"/>
  <c r="N47" i="2" s="1"/>
  <c r="N19" i="4"/>
  <c r="J43" i="2"/>
  <c r="J46" i="2" s="1"/>
  <c r="F21" i="2"/>
  <c r="L25" i="2"/>
  <c r="G22" i="7"/>
  <c r="N22" i="7"/>
  <c r="N36" i="7" s="1"/>
  <c r="N29" i="2"/>
  <c r="I34" i="7"/>
  <c r="F29" i="5"/>
  <c r="J29" i="2"/>
  <c r="F34" i="4"/>
  <c r="N18" i="3"/>
  <c r="H21" i="2"/>
  <c r="H26" i="2" s="1"/>
  <c r="H34" i="2"/>
  <c r="D34" i="4"/>
  <c r="D27" i="4"/>
  <c r="M19" i="4"/>
  <c r="M22" i="4" s="1"/>
  <c r="G34" i="2"/>
  <c r="E19" i="4"/>
  <c r="E22" i="4" s="1"/>
  <c r="F34" i="2"/>
  <c r="E18" i="3"/>
  <c r="O26" i="3"/>
  <c r="O28" i="3" s="1"/>
  <c r="O21" i="2"/>
  <c r="O26" i="2" s="1"/>
  <c r="O30" i="2" s="1"/>
  <c r="O34" i="2"/>
  <c r="I22" i="7"/>
  <c r="N26" i="3"/>
  <c r="J43" i="5"/>
  <c r="J46" i="5" s="1"/>
  <c r="J34" i="4"/>
  <c r="M26" i="3"/>
  <c r="M28" i="3" s="1"/>
  <c r="K29" i="2"/>
  <c r="L29" i="2"/>
  <c r="N21" i="5"/>
  <c r="N34" i="5"/>
  <c r="N35" i="2"/>
  <c r="K35" i="2"/>
  <c r="E22" i="7"/>
  <c r="L19" i="7"/>
  <c r="L22" i="7" s="1"/>
  <c r="L36" i="7" s="1"/>
  <c r="H29" i="2"/>
  <c r="L21" i="2"/>
  <c r="L43" i="2" s="1"/>
  <c r="L46" i="2" s="1"/>
  <c r="K22" i="7"/>
  <c r="K36" i="7" s="1"/>
  <c r="M19" i="7"/>
  <c r="M22" i="7" s="1"/>
  <c r="M36" i="7" s="1"/>
  <c r="H19" i="7"/>
  <c r="H22" i="7" s="1"/>
  <c r="F19" i="7"/>
  <c r="F22" i="7" s="1"/>
  <c r="I19" i="4"/>
  <c r="I22" i="4" s="1"/>
  <c r="M21" i="2"/>
  <c r="M43" i="2" s="1"/>
  <c r="M46" i="2" s="1"/>
  <c r="I26" i="3"/>
  <c r="I28" i="3" s="1"/>
  <c r="J25" i="2"/>
  <c r="J26" i="2" s="1"/>
  <c r="J30" i="2" s="1"/>
  <c r="J44" i="2" s="1"/>
  <c r="J47" i="2" s="1"/>
  <c r="N28" i="3"/>
  <c r="L26" i="3"/>
  <c r="L28" i="3" s="1"/>
  <c r="G34" i="7"/>
  <c r="G36" i="7" s="1"/>
  <c r="G35" i="2"/>
  <c r="J34" i="5"/>
  <c r="N34" i="2"/>
  <c r="I25" i="2"/>
  <c r="I26" i="2" s="1"/>
  <c r="I21" i="2"/>
  <c r="I43" i="2" s="1"/>
  <c r="I46" i="2" s="1"/>
  <c r="L28" i="6"/>
  <c r="J28" i="6"/>
  <c r="M18" i="3"/>
  <c r="I18" i="3"/>
  <c r="O18" i="3"/>
  <c r="K18" i="3"/>
  <c r="G18" i="3"/>
  <c r="O29" i="5"/>
  <c r="O35" i="5"/>
  <c r="K29" i="5"/>
  <c r="K35" i="5"/>
  <c r="G29" i="5"/>
  <c r="G35" i="5"/>
  <c r="M29" i="5"/>
  <c r="I29" i="5"/>
  <c r="M34" i="4"/>
  <c r="I34" i="4"/>
  <c r="E34" i="4"/>
  <c r="I43" i="5"/>
  <c r="I46" i="5" s="1"/>
  <c r="O21" i="5"/>
  <c r="K21" i="5"/>
  <c r="G21" i="5"/>
  <c r="G43" i="2"/>
  <c r="G46" i="2" s="1"/>
  <c r="F43" i="5"/>
  <c r="F46" i="5" s="1"/>
  <c r="F26" i="5"/>
  <c r="F30" i="5" s="1"/>
  <c r="M34" i="2"/>
  <c r="I34" i="2"/>
  <c r="N22" i="4"/>
  <c r="N36" i="4" s="1"/>
  <c r="J22" i="4"/>
  <c r="J36" i="4" s="1"/>
  <c r="F22" i="4"/>
  <c r="F36" i="4" s="1"/>
  <c r="M29" i="2"/>
  <c r="M35" i="2"/>
  <c r="I29" i="2"/>
  <c r="I35" i="2"/>
  <c r="J34" i="7"/>
  <c r="J36" i="7" s="1"/>
  <c r="F34" i="7"/>
  <c r="L35" i="2"/>
  <c r="H35" i="2"/>
  <c r="L19" i="4"/>
  <c r="L22" i="4" s="1"/>
  <c r="L36" i="4" s="1"/>
  <c r="H19" i="4"/>
  <c r="H22" i="4" s="1"/>
  <c r="H36" i="4" s="1"/>
  <c r="O19" i="4"/>
  <c r="O22" i="4" s="1"/>
  <c r="O36" i="4" s="1"/>
  <c r="K19" i="4"/>
  <c r="K22" i="4" s="1"/>
  <c r="K36" i="4" s="1"/>
  <c r="G19" i="4"/>
  <c r="G22" i="4" s="1"/>
  <c r="J18" i="3"/>
  <c r="F18" i="3"/>
  <c r="K18" i="6"/>
  <c r="G18" i="6"/>
  <c r="I36" i="7" l="1"/>
  <c r="H30" i="5"/>
  <c r="D36" i="4"/>
  <c r="D38" i="4" s="1"/>
  <c r="E37" i="4" s="1"/>
  <c r="H36" i="7"/>
  <c r="M30" i="5"/>
  <c r="J44" i="5"/>
  <c r="J47" i="5" s="1"/>
  <c r="H30" i="2"/>
  <c r="K30" i="2"/>
  <c r="K33" i="2" s="1"/>
  <c r="K36" i="2" s="1"/>
  <c r="K38" i="2" s="1"/>
  <c r="I30" i="5"/>
  <c r="M43" i="5"/>
  <c r="M46" i="5" s="1"/>
  <c r="N33" i="2"/>
  <c r="N36" i="2" s="1"/>
  <c r="N38" i="2" s="1"/>
  <c r="D35" i="3"/>
  <c r="D37" i="3" s="1"/>
  <c r="D39" i="3" s="1"/>
  <c r="E36" i="4"/>
  <c r="D35" i="6"/>
  <c r="D37" i="6" s="1"/>
  <c r="D39" i="6" s="1"/>
  <c r="E37" i="7"/>
  <c r="F26" i="2"/>
  <c r="F30" i="2" s="1"/>
  <c r="F43" i="2"/>
  <c r="F46" i="2" s="1"/>
  <c r="J36" i="5"/>
  <c r="J38" i="5" s="1"/>
  <c r="G36" i="4"/>
  <c r="I36" i="4"/>
  <c r="M36" i="4"/>
  <c r="M26" i="2"/>
  <c r="M30" i="2" s="1"/>
  <c r="H43" i="2"/>
  <c r="H46" i="2" s="1"/>
  <c r="J33" i="2"/>
  <c r="J36" i="2" s="1"/>
  <c r="J38" i="2" s="1"/>
  <c r="O43" i="2"/>
  <c r="O46" i="2" s="1"/>
  <c r="L26" i="2"/>
  <c r="L30" i="2" s="1"/>
  <c r="L26" i="5"/>
  <c r="L30" i="5" s="1"/>
  <c r="L43" i="5"/>
  <c r="L46" i="5" s="1"/>
  <c r="N43" i="5"/>
  <c r="N46" i="5" s="1"/>
  <c r="N26" i="5"/>
  <c r="N30" i="5" s="1"/>
  <c r="E36" i="7"/>
  <c r="F36" i="7"/>
  <c r="I44" i="5"/>
  <c r="I47" i="5" s="1"/>
  <c r="I33" i="5"/>
  <c r="I36" i="5" s="1"/>
  <c r="I38" i="5" s="1"/>
  <c r="G44" i="2"/>
  <c r="G47" i="2" s="1"/>
  <c r="G33" i="2"/>
  <c r="G36" i="2" s="1"/>
  <c r="G38" i="2" s="1"/>
  <c r="O44" i="2"/>
  <c r="O47" i="2" s="1"/>
  <c r="O33" i="2"/>
  <c r="O36" i="2" s="1"/>
  <c r="O38" i="2" s="1"/>
  <c r="F33" i="5"/>
  <c r="F36" i="5" s="1"/>
  <c r="F38" i="5" s="1"/>
  <c r="F39" i="5" s="1"/>
  <c r="F44" i="5"/>
  <c r="F47" i="5" s="1"/>
  <c r="K43" i="5"/>
  <c r="K46" i="5" s="1"/>
  <c r="K26" i="5"/>
  <c r="K30" i="5" s="1"/>
  <c r="I30" i="2"/>
  <c r="K44" i="2"/>
  <c r="K47" i="2" s="1"/>
  <c r="H33" i="2"/>
  <c r="H36" i="2" s="1"/>
  <c r="H38" i="2" s="1"/>
  <c r="H44" i="2"/>
  <c r="H47" i="2" s="1"/>
  <c r="L33" i="2"/>
  <c r="L36" i="2" s="1"/>
  <c r="L38" i="2" s="1"/>
  <c r="L44" i="2"/>
  <c r="L47" i="2" s="1"/>
  <c r="G43" i="5"/>
  <c r="G46" i="5" s="1"/>
  <c r="G26" i="5"/>
  <c r="G30" i="5" s="1"/>
  <c r="O43" i="5"/>
  <c r="O46" i="5" s="1"/>
  <c r="O26" i="5"/>
  <c r="O30" i="5" s="1"/>
  <c r="M44" i="5"/>
  <c r="M47" i="5" s="1"/>
  <c r="M33" i="5"/>
  <c r="M36" i="5" s="1"/>
  <c r="M38" i="5" s="1"/>
  <c r="H33" i="5" l="1"/>
  <c r="H36" i="5" s="1"/>
  <c r="H38" i="5" s="1"/>
  <c r="H44" i="5"/>
  <c r="H47" i="5" s="1"/>
  <c r="E38" i="4"/>
  <c r="F33" i="2"/>
  <c r="F36" i="2" s="1"/>
  <c r="F38" i="2" s="1"/>
  <c r="F39" i="2" s="1"/>
  <c r="G39" i="2" s="1"/>
  <c r="H39" i="2" s="1"/>
  <c r="F44" i="2"/>
  <c r="F47" i="2" s="1"/>
  <c r="N44" i="5"/>
  <c r="N47" i="5" s="1"/>
  <c r="N33" i="5"/>
  <c r="N36" i="5" s="1"/>
  <c r="N38" i="5" s="1"/>
  <c r="E38" i="7"/>
  <c r="L44" i="5"/>
  <c r="L47" i="5" s="1"/>
  <c r="L33" i="5"/>
  <c r="L36" i="5" s="1"/>
  <c r="L38" i="5" s="1"/>
  <c r="O33" i="5"/>
  <c r="O36" i="5" s="1"/>
  <c r="O38" i="5" s="1"/>
  <c r="O44" i="5"/>
  <c r="O47" i="5" s="1"/>
  <c r="K33" i="5"/>
  <c r="K36" i="5" s="1"/>
  <c r="K38" i="5" s="1"/>
  <c r="K44" i="5"/>
  <c r="K47" i="5" s="1"/>
  <c r="G33" i="5"/>
  <c r="G36" i="5" s="1"/>
  <c r="G38" i="5" s="1"/>
  <c r="G39" i="5" s="1"/>
  <c r="H39" i="5" s="1"/>
  <c r="I39" i="5" s="1"/>
  <c r="J39" i="5" s="1"/>
  <c r="G44" i="5"/>
  <c r="G47" i="5" s="1"/>
  <c r="I33" i="2"/>
  <c r="I36" i="2" s="1"/>
  <c r="I38" i="2" s="1"/>
  <c r="I44" i="2"/>
  <c r="I47" i="2" s="1"/>
  <c r="M33" i="2"/>
  <c r="M36" i="2" s="1"/>
  <c r="M38" i="2" s="1"/>
  <c r="M44" i="2"/>
  <c r="M47" i="2" s="1"/>
  <c r="E35" i="3" l="1"/>
  <c r="E37" i="3" s="1"/>
  <c r="E39" i="3" s="1"/>
  <c r="F37" i="4"/>
  <c r="F38" i="4" s="1"/>
  <c r="E35" i="6"/>
  <c r="E37" i="6" s="1"/>
  <c r="E39" i="6" s="1"/>
  <c r="F37" i="7"/>
  <c r="F38" i="7" s="1"/>
  <c r="I39" i="2"/>
  <c r="J39" i="2" s="1"/>
  <c r="K39" i="2" s="1"/>
  <c r="L39" i="2" s="1"/>
  <c r="M39" i="2" s="1"/>
  <c r="N39" i="2" s="1"/>
  <c r="O39" i="2" s="1"/>
  <c r="K39" i="5"/>
  <c r="L39" i="5" s="1"/>
  <c r="M39" i="5" s="1"/>
  <c r="N39" i="5" s="1"/>
  <c r="O39" i="5" s="1"/>
  <c r="F35" i="3" l="1"/>
  <c r="F37" i="3" s="1"/>
  <c r="F39" i="3" s="1"/>
  <c r="G37" i="4"/>
  <c r="G38" i="4" s="1"/>
  <c r="G37" i="7"/>
  <c r="G38" i="7" s="1"/>
  <c r="F35" i="6"/>
  <c r="F37" i="6" s="1"/>
  <c r="F39" i="6" s="1"/>
  <c r="G35" i="3" l="1"/>
  <c r="G37" i="3" s="1"/>
  <c r="G39" i="3" s="1"/>
  <c r="H37" i="4"/>
  <c r="H38" i="4" s="1"/>
  <c r="G35" i="6"/>
  <c r="G37" i="6" s="1"/>
  <c r="G39" i="6" s="1"/>
  <c r="H37" i="7"/>
  <c r="H38" i="7" s="1"/>
  <c r="H35" i="3" l="1"/>
  <c r="H37" i="3" s="1"/>
  <c r="H39" i="3" s="1"/>
  <c r="I37" i="4"/>
  <c r="I38" i="4" s="1"/>
  <c r="H35" i="6"/>
  <c r="H37" i="6" s="1"/>
  <c r="H39" i="6" s="1"/>
  <c r="I37" i="7"/>
  <c r="I38" i="7" s="1"/>
  <c r="I35" i="3" l="1"/>
  <c r="I37" i="3" s="1"/>
  <c r="I39" i="3" s="1"/>
  <c r="J37" i="4"/>
  <c r="J38" i="4" s="1"/>
  <c r="I35" i="6"/>
  <c r="I37" i="6" s="1"/>
  <c r="I39" i="6" s="1"/>
  <c r="J37" i="7"/>
  <c r="J38" i="7" s="1"/>
  <c r="J35" i="3" l="1"/>
  <c r="J37" i="3" s="1"/>
  <c r="J39" i="3" s="1"/>
  <c r="K37" i="4"/>
  <c r="K38" i="4" s="1"/>
  <c r="J35" i="6"/>
  <c r="J37" i="6" s="1"/>
  <c r="J39" i="6" s="1"/>
  <c r="K37" i="7"/>
  <c r="K38" i="7" s="1"/>
  <c r="K35" i="3" l="1"/>
  <c r="K37" i="3" s="1"/>
  <c r="K39" i="3" s="1"/>
  <c r="L37" i="4"/>
  <c r="L38" i="4" s="1"/>
  <c r="K35" i="6"/>
  <c r="K37" i="6" s="1"/>
  <c r="K39" i="6" s="1"/>
  <c r="L37" i="7"/>
  <c r="L38" i="7" s="1"/>
  <c r="L35" i="3" l="1"/>
  <c r="L37" i="3" s="1"/>
  <c r="L39" i="3" s="1"/>
  <c r="M37" i="4"/>
  <c r="M38" i="4" s="1"/>
  <c r="L35" i="6"/>
  <c r="L37" i="6" s="1"/>
  <c r="L39" i="6" s="1"/>
  <c r="M37" i="7"/>
  <c r="M38" i="7" s="1"/>
  <c r="E11" i="12"/>
  <c r="F11" i="12"/>
  <c r="G11" i="12"/>
  <c r="H11" i="12"/>
  <c r="I11" i="12"/>
  <c r="J11" i="12"/>
  <c r="K11" i="12"/>
  <c r="L11" i="12"/>
  <c r="M11" i="12"/>
  <c r="N11" i="12"/>
  <c r="O11" i="12"/>
  <c r="F12" i="12"/>
  <c r="G12" i="12"/>
  <c r="H12" i="12"/>
  <c r="H18" i="12" s="1"/>
  <c r="I12" i="12"/>
  <c r="J12" i="12"/>
  <c r="K12" i="12"/>
  <c r="L12" i="12"/>
  <c r="M12" i="12"/>
  <c r="N12" i="12"/>
  <c r="O12" i="12"/>
  <c r="E13" i="12"/>
  <c r="E18" i="12" s="1"/>
  <c r="F13" i="12"/>
  <c r="G13" i="12"/>
  <c r="H13" i="12"/>
  <c r="I13" i="12"/>
  <c r="J13" i="12"/>
  <c r="K13" i="12"/>
  <c r="L13" i="12"/>
  <c r="M13" i="12"/>
  <c r="N13" i="12"/>
  <c r="O13" i="12"/>
  <c r="F16" i="12"/>
  <c r="G16" i="12"/>
  <c r="H16" i="12"/>
  <c r="I16" i="12"/>
  <c r="J16" i="12"/>
  <c r="K16" i="12"/>
  <c r="L16" i="12"/>
  <c r="E21" i="12"/>
  <c r="F21" i="12"/>
  <c r="G21" i="12"/>
  <c r="H21" i="12"/>
  <c r="I21" i="12"/>
  <c r="J21" i="12"/>
  <c r="K21" i="12"/>
  <c r="L21" i="12"/>
  <c r="M21" i="12"/>
  <c r="N21" i="12"/>
  <c r="O21" i="12"/>
  <c r="E22" i="12"/>
  <c r="F22" i="12"/>
  <c r="G22" i="12"/>
  <c r="H22" i="12"/>
  <c r="I22" i="12"/>
  <c r="J22" i="12"/>
  <c r="K22" i="12"/>
  <c r="L22" i="12"/>
  <c r="M22" i="12"/>
  <c r="N22" i="12"/>
  <c r="O22" i="12"/>
  <c r="E23" i="12"/>
  <c r="F23" i="12"/>
  <c r="G23" i="12"/>
  <c r="H23" i="12"/>
  <c r="I23" i="12"/>
  <c r="J23" i="12"/>
  <c r="K23" i="12"/>
  <c r="L23" i="12"/>
  <c r="M23" i="12"/>
  <c r="N23" i="12"/>
  <c r="O23" i="12"/>
  <c r="E24" i="12"/>
  <c r="F24" i="12"/>
  <c r="G24" i="12"/>
  <c r="H24" i="12"/>
  <c r="I24" i="12"/>
  <c r="J24" i="12"/>
  <c r="K24" i="12"/>
  <c r="L24" i="12"/>
  <c r="M24" i="12"/>
  <c r="N24" i="12"/>
  <c r="O24" i="12"/>
  <c r="E25" i="12"/>
  <c r="F25" i="12"/>
  <c r="G25" i="12"/>
  <c r="H25" i="12"/>
  <c r="I25" i="12"/>
  <c r="J25" i="12"/>
  <c r="K25" i="12"/>
  <c r="L25" i="12"/>
  <c r="M25" i="12"/>
  <c r="N25" i="12"/>
  <c r="O25" i="12"/>
  <c r="F27" i="12"/>
  <c r="G27" i="12"/>
  <c r="H27" i="12"/>
  <c r="I27" i="12"/>
  <c r="J27" i="12"/>
  <c r="K27" i="12"/>
  <c r="L27" i="12"/>
  <c r="M27" i="12"/>
  <c r="N27" i="12"/>
  <c r="O27" i="12"/>
  <c r="F29" i="12"/>
  <c r="G29" i="12"/>
  <c r="H29" i="12"/>
  <c r="I29" i="12"/>
  <c r="J29" i="12"/>
  <c r="K29" i="12"/>
  <c r="L29" i="12"/>
  <c r="M29" i="12"/>
  <c r="N29" i="12"/>
  <c r="O29" i="12"/>
  <c r="E30" i="12"/>
  <c r="F30" i="12"/>
  <c r="G30" i="12"/>
  <c r="H30" i="12"/>
  <c r="I30" i="12"/>
  <c r="J30" i="12"/>
  <c r="K30" i="12"/>
  <c r="L30" i="12"/>
  <c r="M30" i="12"/>
  <c r="N30" i="12"/>
  <c r="O30" i="12"/>
  <c r="F31" i="12"/>
  <c r="G31" i="12"/>
  <c r="H31" i="12"/>
  <c r="I31" i="12"/>
  <c r="J31" i="12"/>
  <c r="K31" i="12"/>
  <c r="L31" i="12"/>
  <c r="M31" i="12"/>
  <c r="N31" i="12"/>
  <c r="O31" i="12"/>
  <c r="F12" i="13"/>
  <c r="G12" i="13"/>
  <c r="H12" i="13"/>
  <c r="I12" i="13"/>
  <c r="J12" i="13"/>
  <c r="K12" i="13"/>
  <c r="L12" i="13"/>
  <c r="M12" i="13"/>
  <c r="N12" i="13"/>
  <c r="O12" i="13"/>
  <c r="F13" i="13"/>
  <c r="G13" i="13"/>
  <c r="H13" i="13"/>
  <c r="I13" i="13"/>
  <c r="J13" i="13"/>
  <c r="K13" i="13"/>
  <c r="L13" i="13"/>
  <c r="M13" i="13"/>
  <c r="N13" i="13"/>
  <c r="O13" i="13"/>
  <c r="F14" i="13"/>
  <c r="G14" i="13"/>
  <c r="H14" i="13"/>
  <c r="I14" i="13"/>
  <c r="J14" i="13"/>
  <c r="K14" i="13"/>
  <c r="L14" i="13"/>
  <c r="M14" i="13"/>
  <c r="E16" i="13"/>
  <c r="E19" i="13" s="1"/>
  <c r="F17" i="13"/>
  <c r="G17" i="13"/>
  <c r="H17" i="13"/>
  <c r="I17" i="13"/>
  <c r="J17" i="13"/>
  <c r="K17" i="13"/>
  <c r="K19" i="13" s="1"/>
  <c r="K22" i="13" s="1"/>
  <c r="L17" i="13"/>
  <c r="M17" i="13"/>
  <c r="N17" i="13"/>
  <c r="O17" i="13"/>
  <c r="E20" i="13"/>
  <c r="F20" i="13"/>
  <c r="G20" i="13"/>
  <c r="H20" i="13"/>
  <c r="I20" i="13"/>
  <c r="J20" i="13"/>
  <c r="K20" i="13"/>
  <c r="L20" i="13"/>
  <c r="M20" i="13"/>
  <c r="N20" i="13"/>
  <c r="O20" i="13"/>
  <c r="F21" i="13"/>
  <c r="G21" i="13"/>
  <c r="H21" i="13"/>
  <c r="I21" i="13"/>
  <c r="J21" i="13"/>
  <c r="K21" i="13"/>
  <c r="L21" i="13"/>
  <c r="M21" i="13"/>
  <c r="N21" i="13"/>
  <c r="O21" i="13"/>
  <c r="E25" i="13"/>
  <c r="E27" i="13" s="1"/>
  <c r="F25" i="13"/>
  <c r="F27" i="13" s="1"/>
  <c r="G25" i="13"/>
  <c r="G27" i="13" s="1"/>
  <c r="H25" i="13"/>
  <c r="I25" i="13"/>
  <c r="I27" i="13" s="1"/>
  <c r="J25" i="13"/>
  <c r="J27" i="13" s="1"/>
  <c r="K25" i="13"/>
  <c r="K27" i="13" s="1"/>
  <c r="L25" i="13"/>
  <c r="M25" i="13"/>
  <c r="M27" i="13" s="1"/>
  <c r="N25" i="13"/>
  <c r="O25" i="13"/>
  <c r="O27" i="13" s="1"/>
  <c r="H27" i="13"/>
  <c r="L27" i="13"/>
  <c r="N27" i="13"/>
  <c r="E30" i="13"/>
  <c r="F30" i="13"/>
  <c r="G30" i="13"/>
  <c r="H30" i="13"/>
  <c r="I30" i="13"/>
  <c r="J30" i="13"/>
  <c r="J34" i="13" s="1"/>
  <c r="K30" i="13"/>
  <c r="K34" i="13" s="1"/>
  <c r="L30" i="13"/>
  <c r="M30" i="13"/>
  <c r="N30" i="13"/>
  <c r="N34" i="13" s="1"/>
  <c r="O30" i="13"/>
  <c r="O34" i="13" s="1"/>
  <c r="E31" i="13"/>
  <c r="G31" i="13"/>
  <c r="H31" i="13"/>
  <c r="I31" i="13"/>
  <c r="J31" i="13"/>
  <c r="K31" i="13"/>
  <c r="L31" i="13"/>
  <c r="M31" i="13"/>
  <c r="F33" i="13"/>
  <c r="G33" i="13"/>
  <c r="H33" i="13"/>
  <c r="H34" i="13" s="1"/>
  <c r="I33" i="13"/>
  <c r="J33" i="13"/>
  <c r="K33" i="13"/>
  <c r="L33" i="13"/>
  <c r="M33" i="13"/>
  <c r="F20" i="11"/>
  <c r="G20" i="11"/>
  <c r="G21" i="11" s="1"/>
  <c r="H20" i="11"/>
  <c r="I20" i="11"/>
  <c r="J20" i="11"/>
  <c r="J34" i="11" s="1"/>
  <c r="K20" i="11"/>
  <c r="K21" i="11" s="1"/>
  <c r="K43" i="11" s="1"/>
  <c r="K46" i="11" s="1"/>
  <c r="L20" i="11"/>
  <c r="L34" i="11" s="1"/>
  <c r="M20" i="11"/>
  <c r="N20" i="11"/>
  <c r="N34" i="11" s="1"/>
  <c r="O20" i="11"/>
  <c r="O21" i="11" s="1"/>
  <c r="O26" i="11" s="1"/>
  <c r="M21" i="11"/>
  <c r="N21" i="11"/>
  <c r="F23" i="11"/>
  <c r="F25" i="11" s="1"/>
  <c r="G23" i="11"/>
  <c r="G25" i="11" s="1"/>
  <c r="H23" i="11"/>
  <c r="H25" i="11" s="1"/>
  <c r="I23" i="11"/>
  <c r="I25" i="11" s="1"/>
  <c r="J23" i="11"/>
  <c r="K23" i="11"/>
  <c r="K25" i="11" s="1"/>
  <c r="L23" i="11"/>
  <c r="L25" i="11" s="1"/>
  <c r="M23" i="11"/>
  <c r="M25" i="11" s="1"/>
  <c r="J25" i="11"/>
  <c r="F27" i="11"/>
  <c r="G27" i="11"/>
  <c r="H27" i="11"/>
  <c r="I27" i="11"/>
  <c r="I29" i="11" s="1"/>
  <c r="J27" i="11"/>
  <c r="K27" i="11"/>
  <c r="L27" i="11"/>
  <c r="M27" i="11"/>
  <c r="M29" i="11" s="1"/>
  <c r="N27" i="11"/>
  <c r="O27" i="11"/>
  <c r="F28" i="11"/>
  <c r="F35" i="11" s="1"/>
  <c r="G28" i="11"/>
  <c r="H28" i="11"/>
  <c r="H35" i="11" s="1"/>
  <c r="I28" i="11"/>
  <c r="I35" i="11" s="1"/>
  <c r="J28" i="11"/>
  <c r="J35" i="11" s="1"/>
  <c r="K28" i="11"/>
  <c r="L28" i="11"/>
  <c r="M28" i="11"/>
  <c r="M35" i="11" s="1"/>
  <c r="N28" i="11"/>
  <c r="N35" i="11" s="1"/>
  <c r="O28" i="11"/>
  <c r="M34" i="11"/>
  <c r="G37" i="11"/>
  <c r="H37" i="11"/>
  <c r="I37" i="11"/>
  <c r="J37" i="11"/>
  <c r="K37" i="11"/>
  <c r="L37" i="11"/>
  <c r="M37" i="11"/>
  <c r="L21" i="11" l="1"/>
  <c r="F26" i="12"/>
  <c r="F28" i="12" s="1"/>
  <c r="L18" i="12"/>
  <c r="M35" i="3"/>
  <c r="M37" i="3" s="1"/>
  <c r="M39" i="3" s="1"/>
  <c r="N37" i="4"/>
  <c r="N38" i="4" s="1"/>
  <c r="F29" i="11"/>
  <c r="M26" i="11"/>
  <c r="F34" i="13"/>
  <c r="E34" i="13"/>
  <c r="L34" i="13"/>
  <c r="I19" i="13"/>
  <c r="L29" i="11"/>
  <c r="H29" i="11"/>
  <c r="J21" i="11"/>
  <c r="J26" i="11" s="1"/>
  <c r="N26" i="11"/>
  <c r="N43" i="11"/>
  <c r="N46" i="11" s="1"/>
  <c r="G43" i="11"/>
  <c r="G46" i="11" s="1"/>
  <c r="G26" i="11"/>
  <c r="F34" i="11"/>
  <c r="F21" i="11"/>
  <c r="L43" i="11"/>
  <c r="L46" i="11" s="1"/>
  <c r="L26" i="11"/>
  <c r="L30" i="11" s="1"/>
  <c r="L44" i="11" s="1"/>
  <c r="L47" i="11" s="1"/>
  <c r="K36" i="13"/>
  <c r="M19" i="13"/>
  <c r="L35" i="11"/>
  <c r="E22" i="13"/>
  <c r="K26" i="11"/>
  <c r="I21" i="11"/>
  <c r="I34" i="11"/>
  <c r="J26" i="12"/>
  <c r="J28" i="12" s="1"/>
  <c r="G26" i="12"/>
  <c r="G28" i="12" s="1"/>
  <c r="F19" i="13"/>
  <c r="F22" i="13" s="1"/>
  <c r="F36" i="13" s="1"/>
  <c r="I22" i="13"/>
  <c r="M43" i="11"/>
  <c r="M46" i="11" s="1"/>
  <c r="L19" i="13"/>
  <c r="L22" i="13" s="1"/>
  <c r="L36" i="13" s="1"/>
  <c r="J43" i="11"/>
  <c r="J46" i="11" s="1"/>
  <c r="G19" i="13"/>
  <c r="G22" i="13" s="1"/>
  <c r="O26" i="12"/>
  <c r="O28" i="12" s="1"/>
  <c r="G34" i="13"/>
  <c r="M22" i="13"/>
  <c r="N19" i="13"/>
  <c r="N22" i="13" s="1"/>
  <c r="N36" i="13" s="1"/>
  <c r="O19" i="13"/>
  <c r="O22" i="13" s="1"/>
  <c r="O36" i="13" s="1"/>
  <c r="J19" i="13"/>
  <c r="J22" i="13" s="1"/>
  <c r="H19" i="13"/>
  <c r="H22" i="13" s="1"/>
  <c r="H36" i="13" s="1"/>
  <c r="M35" i="6"/>
  <c r="M37" i="6" s="1"/>
  <c r="M39" i="6" s="1"/>
  <c r="N37" i="7"/>
  <c r="N38" i="7" s="1"/>
  <c r="O43" i="11"/>
  <c r="O46" i="11" s="1"/>
  <c r="N29" i="11"/>
  <c r="K26" i="12"/>
  <c r="K28" i="12" s="1"/>
  <c r="O34" i="11"/>
  <c r="K34" i="11"/>
  <c r="G34" i="11"/>
  <c r="J29" i="11"/>
  <c r="O29" i="11"/>
  <c r="O30" i="11" s="1"/>
  <c r="O35" i="11"/>
  <c r="K29" i="11"/>
  <c r="K35" i="11"/>
  <c r="G29" i="11"/>
  <c r="G30" i="11" s="1"/>
  <c r="G35" i="11"/>
  <c r="H34" i="11"/>
  <c r="M30" i="11"/>
  <c r="H21" i="11"/>
  <c r="M34" i="13"/>
  <c r="I34" i="13"/>
  <c r="I36" i="13" s="1"/>
  <c r="N26" i="12"/>
  <c r="N28" i="12" s="1"/>
  <c r="J36" i="13"/>
  <c r="L26" i="12"/>
  <c r="L28" i="12" s="1"/>
  <c r="H26" i="12"/>
  <c r="H28" i="12" s="1"/>
  <c r="M26" i="12"/>
  <c r="M28" i="12" s="1"/>
  <c r="I26" i="12"/>
  <c r="I28" i="12" s="1"/>
  <c r="E26" i="12"/>
  <c r="E28" i="12" s="1"/>
  <c r="N18" i="12"/>
  <c r="J18" i="12"/>
  <c r="F18" i="12"/>
  <c r="M18" i="12"/>
  <c r="I18" i="12"/>
  <c r="O18" i="12"/>
  <c r="K18" i="12"/>
  <c r="G18" i="12"/>
  <c r="N35" i="3" l="1"/>
  <c r="N37" i="3" s="1"/>
  <c r="N39" i="3" s="1"/>
  <c r="O37" i="4"/>
  <c r="O38" i="4" s="1"/>
  <c r="O35" i="3" s="1"/>
  <c r="O37" i="3" s="1"/>
  <c r="O39" i="3" s="1"/>
  <c r="E36" i="13"/>
  <c r="E38" i="13" s="1"/>
  <c r="E35" i="12" s="1"/>
  <c r="L33" i="11"/>
  <c r="L36" i="11" s="1"/>
  <c r="L38" i="11" s="1"/>
  <c r="K30" i="11"/>
  <c r="K44" i="11" s="1"/>
  <c r="K47" i="11" s="1"/>
  <c r="N30" i="11"/>
  <c r="N44" i="11" s="1"/>
  <c r="N47" i="11" s="1"/>
  <c r="J30" i="11"/>
  <c r="J33" i="11" s="1"/>
  <c r="J36" i="11" s="1"/>
  <c r="J38" i="11" s="1"/>
  <c r="M36" i="13"/>
  <c r="G36" i="13"/>
  <c r="F26" i="11"/>
  <c r="F30" i="11" s="1"/>
  <c r="F33" i="11" s="1"/>
  <c r="F36" i="11" s="1"/>
  <c r="F38" i="11" s="1"/>
  <c r="F39" i="11" s="1"/>
  <c r="F43" i="11"/>
  <c r="F46" i="11" s="1"/>
  <c r="N35" i="6"/>
  <c r="N37" i="6" s="1"/>
  <c r="N39" i="6" s="1"/>
  <c r="O37" i="7"/>
  <c r="O38" i="7" s="1"/>
  <c r="O35" i="6" s="1"/>
  <c r="O37" i="6" s="1"/>
  <c r="O39" i="6" s="1"/>
  <c r="F37" i="13"/>
  <c r="I26" i="11"/>
  <c r="I30" i="11" s="1"/>
  <c r="I44" i="11" s="1"/>
  <c r="I47" i="11" s="1"/>
  <c r="I43" i="11"/>
  <c r="I46" i="11" s="1"/>
  <c r="F38" i="13"/>
  <c r="F35" i="12" s="1"/>
  <c r="F37" i="12" s="1"/>
  <c r="F39" i="12" s="1"/>
  <c r="K33" i="11"/>
  <c r="K36" i="11" s="1"/>
  <c r="K38" i="11" s="1"/>
  <c r="G33" i="11"/>
  <c r="G36" i="11" s="1"/>
  <c r="G38" i="11" s="1"/>
  <c r="G44" i="11"/>
  <c r="G47" i="11" s="1"/>
  <c r="O33" i="11"/>
  <c r="O36" i="11" s="1"/>
  <c r="O38" i="11" s="1"/>
  <c r="O44" i="11"/>
  <c r="O47" i="11" s="1"/>
  <c r="J44" i="11"/>
  <c r="J47" i="11" s="1"/>
  <c r="E37" i="12"/>
  <c r="E39" i="12" s="1"/>
  <c r="H43" i="11"/>
  <c r="H46" i="11" s="1"/>
  <c r="H26" i="11"/>
  <c r="H30" i="11" s="1"/>
  <c r="I33" i="11"/>
  <c r="I36" i="11" s="1"/>
  <c r="I38" i="11" s="1"/>
  <c r="M44" i="11"/>
  <c r="M47" i="11" s="1"/>
  <c r="M33" i="11"/>
  <c r="M36" i="11" s="1"/>
  <c r="M38" i="11" s="1"/>
  <c r="G39" i="11" l="1"/>
  <c r="N33" i="11"/>
  <c r="N36" i="11" s="1"/>
  <c r="N38" i="11" s="1"/>
  <c r="F44" i="11"/>
  <c r="F47" i="11" s="1"/>
  <c r="G37" i="13"/>
  <c r="G38" i="13" s="1"/>
  <c r="G35" i="12" s="1"/>
  <c r="G37" i="12" s="1"/>
  <c r="G39" i="12" s="1"/>
  <c r="H44" i="11"/>
  <c r="H47" i="11" s="1"/>
  <c r="H33" i="11"/>
  <c r="H36" i="11" s="1"/>
  <c r="H38" i="11" s="1"/>
  <c r="H39" i="11" s="1"/>
  <c r="I39" i="11" s="1"/>
  <c r="J39" i="11" s="1"/>
  <c r="K39" i="11" s="1"/>
  <c r="L39" i="11" s="1"/>
  <c r="M39" i="11" s="1"/>
  <c r="N39" i="11" s="1"/>
  <c r="O39" i="11" s="1"/>
  <c r="H37" i="13"/>
  <c r="H38" i="13" s="1"/>
  <c r="H35" i="12" l="1"/>
  <c r="H37" i="12" s="1"/>
  <c r="H39" i="12" s="1"/>
  <c r="I37" i="13"/>
  <c r="I38" i="13" s="1"/>
  <c r="I35" i="12" l="1"/>
  <c r="I37" i="12" s="1"/>
  <c r="I39" i="12" s="1"/>
  <c r="J37" i="13"/>
  <c r="J38" i="13" s="1"/>
  <c r="J35" i="12" l="1"/>
  <c r="J37" i="12" s="1"/>
  <c r="J39" i="12" s="1"/>
  <c r="K37" i="13"/>
  <c r="K38" i="13" s="1"/>
  <c r="L37" i="13" l="1"/>
  <c r="L38" i="13" s="1"/>
  <c r="K35" i="12"/>
  <c r="K37" i="12" s="1"/>
  <c r="K39" i="12" s="1"/>
  <c r="L35" i="12" l="1"/>
  <c r="L37" i="12" s="1"/>
  <c r="L39" i="12" s="1"/>
  <c r="M37" i="13"/>
  <c r="M38" i="13" s="1"/>
  <c r="M35" i="12" l="1"/>
  <c r="M37" i="12" s="1"/>
  <c r="M39" i="12" s="1"/>
  <c r="N37" i="13"/>
  <c r="N38" i="13" s="1"/>
  <c r="N35" i="12" l="1"/>
  <c r="N37" i="12" s="1"/>
  <c r="N39" i="12" s="1"/>
  <c r="O37" i="13"/>
  <c r="O38" i="13" s="1"/>
  <c r="O35" i="12" s="1"/>
  <c r="O37" i="12" s="1"/>
  <c r="O39" i="12" s="1"/>
  <c r="D11" i="22" l="1"/>
  <c r="E11" i="22"/>
  <c r="F11" i="22"/>
  <c r="F12" i="22"/>
  <c r="D13" i="22"/>
  <c r="D18" i="22" s="1"/>
  <c r="E16" i="22"/>
  <c r="F16" i="22"/>
  <c r="G16" i="22"/>
  <c r="H16" i="22"/>
  <c r="I16" i="22"/>
  <c r="J16" i="22"/>
  <c r="K16" i="22"/>
  <c r="L16" i="22"/>
  <c r="F21" i="22"/>
  <c r="F22" i="22"/>
  <c r="F23" i="22"/>
  <c r="F24" i="22"/>
  <c r="F25" i="22"/>
  <c r="F27" i="22"/>
  <c r="G27" i="22" s="1"/>
  <c r="H27" i="22" s="1"/>
  <c r="I27" i="22" s="1"/>
  <c r="J27" i="22" s="1"/>
  <c r="K27" i="22" s="1"/>
  <c r="L27" i="22" s="1"/>
  <c r="M27" i="22" s="1"/>
  <c r="N27" i="22" s="1"/>
  <c r="O27" i="22" s="1"/>
  <c r="F29" i="22"/>
  <c r="G29" i="22"/>
  <c r="H29" i="22"/>
  <c r="I29" i="22"/>
  <c r="J29" i="22"/>
  <c r="K29" i="22"/>
  <c r="L29" i="22"/>
  <c r="M29" i="22"/>
  <c r="N29" i="22"/>
  <c r="O29" i="22"/>
  <c r="E30" i="22"/>
  <c r="F30" i="22"/>
  <c r="G30" i="22"/>
  <c r="H30" i="22"/>
  <c r="I30" i="22"/>
  <c r="J30" i="22"/>
  <c r="K30" i="22"/>
  <c r="L30" i="22"/>
  <c r="M30" i="22"/>
  <c r="N30" i="22"/>
  <c r="O30" i="22"/>
  <c r="F31" i="22"/>
  <c r="G31" i="22"/>
  <c r="H31" i="22"/>
  <c r="I31" i="22"/>
  <c r="J31" i="22"/>
  <c r="K31" i="22"/>
  <c r="L31" i="22"/>
  <c r="M31" i="22"/>
  <c r="N31" i="22"/>
  <c r="O31" i="22"/>
  <c r="D35" i="22"/>
  <c r="E35" i="22"/>
  <c r="F35" i="22"/>
  <c r="G35" i="22"/>
  <c r="H35" i="22"/>
  <c r="I35" i="22"/>
  <c r="J35" i="22"/>
  <c r="K35" i="22"/>
  <c r="L35" i="22"/>
  <c r="M35" i="22"/>
  <c r="N35" i="22"/>
  <c r="O35" i="22"/>
  <c r="F12" i="23"/>
  <c r="G12" i="23"/>
  <c r="H12" i="23"/>
  <c r="I12" i="23"/>
  <c r="J12" i="23"/>
  <c r="K12" i="23"/>
  <c r="L12" i="23"/>
  <c r="M12" i="23"/>
  <c r="N12" i="23"/>
  <c r="O12" i="23"/>
  <c r="F13" i="23"/>
  <c r="G13" i="23"/>
  <c r="H13" i="23"/>
  <c r="I13" i="23"/>
  <c r="J13" i="23"/>
  <c r="K13" i="23"/>
  <c r="L13" i="23"/>
  <c r="M13" i="23"/>
  <c r="N13" i="23"/>
  <c r="O13" i="23"/>
  <c r="F14" i="23"/>
  <c r="G14" i="23"/>
  <c r="H14" i="23"/>
  <c r="I14" i="23"/>
  <c r="J14" i="23"/>
  <c r="K14" i="23"/>
  <c r="L14" i="23"/>
  <c r="M14" i="23"/>
  <c r="E16" i="23"/>
  <c r="F17" i="23"/>
  <c r="G17" i="23"/>
  <c r="H17" i="23"/>
  <c r="I17" i="23"/>
  <c r="J17" i="23"/>
  <c r="K17" i="23"/>
  <c r="L17" i="23"/>
  <c r="M17" i="23"/>
  <c r="N17" i="23"/>
  <c r="O17" i="23"/>
  <c r="E20" i="23"/>
  <c r="F20" i="23"/>
  <c r="G20" i="23"/>
  <c r="H20" i="23"/>
  <c r="I20" i="23"/>
  <c r="J20" i="23"/>
  <c r="K20" i="23"/>
  <c r="L20" i="23"/>
  <c r="M20" i="23"/>
  <c r="N20" i="23"/>
  <c r="O20" i="23"/>
  <c r="F21" i="23"/>
  <c r="G21" i="23"/>
  <c r="H21" i="23"/>
  <c r="I21" i="23"/>
  <c r="J21" i="23"/>
  <c r="K21" i="23"/>
  <c r="L21" i="23"/>
  <c r="M21" i="23"/>
  <c r="N21" i="23"/>
  <c r="O21" i="23"/>
  <c r="D25" i="23"/>
  <c r="E25" i="23"/>
  <c r="F25" i="23"/>
  <c r="G25" i="23"/>
  <c r="H25" i="23"/>
  <c r="I25" i="23"/>
  <c r="J25" i="23"/>
  <c r="K25" i="23"/>
  <c r="L25" i="23"/>
  <c r="M25" i="23"/>
  <c r="N25" i="23"/>
  <c r="O25" i="23"/>
  <c r="G27" i="23"/>
  <c r="H27" i="23"/>
  <c r="K27" i="23"/>
  <c r="L27" i="23"/>
  <c r="O27" i="23"/>
  <c r="D30" i="23"/>
  <c r="E30" i="23"/>
  <c r="F30" i="23"/>
  <c r="G30" i="23"/>
  <c r="H30" i="23"/>
  <c r="I30" i="23"/>
  <c r="J30" i="23"/>
  <c r="K30" i="23"/>
  <c r="L30" i="23"/>
  <c r="M30" i="23"/>
  <c r="N30" i="23"/>
  <c r="O30" i="23"/>
  <c r="D31" i="23"/>
  <c r="E31" i="23"/>
  <c r="F31" i="23"/>
  <c r="G31" i="23"/>
  <c r="H31" i="23"/>
  <c r="I31" i="23"/>
  <c r="J31" i="23"/>
  <c r="K31" i="23"/>
  <c r="L31" i="23"/>
  <c r="M31" i="23"/>
  <c r="F33" i="23"/>
  <c r="G33" i="23"/>
  <c r="H33" i="23"/>
  <c r="I33" i="23"/>
  <c r="J33" i="23"/>
  <c r="K33" i="23"/>
  <c r="L33" i="23"/>
  <c r="M33" i="23"/>
  <c r="J34" i="23"/>
  <c r="F20" i="21"/>
  <c r="G20" i="21"/>
  <c r="H20" i="21"/>
  <c r="I20" i="21"/>
  <c r="J20" i="21"/>
  <c r="K20" i="21"/>
  <c r="L20" i="21"/>
  <c r="M20" i="21"/>
  <c r="N20" i="21"/>
  <c r="O20" i="21"/>
  <c r="F23" i="21"/>
  <c r="G23" i="21"/>
  <c r="H23" i="21"/>
  <c r="I23" i="21"/>
  <c r="J23" i="21"/>
  <c r="K23" i="21"/>
  <c r="L23" i="21"/>
  <c r="M23" i="21"/>
  <c r="F25" i="21"/>
  <c r="G25" i="21"/>
  <c r="H25" i="21"/>
  <c r="F27" i="21"/>
  <c r="G27" i="21"/>
  <c r="H27" i="21"/>
  <c r="I27" i="21"/>
  <c r="J27" i="21"/>
  <c r="K27" i="21"/>
  <c r="L27" i="21"/>
  <c r="M27" i="21"/>
  <c r="N27" i="21"/>
  <c r="O27" i="21"/>
  <c r="F28" i="21"/>
  <c r="G28" i="21"/>
  <c r="H28" i="21"/>
  <c r="I28" i="21"/>
  <c r="J28" i="21"/>
  <c r="K28" i="21"/>
  <c r="L28" i="21"/>
  <c r="M28" i="21"/>
  <c r="N28" i="21"/>
  <c r="O28" i="21"/>
  <c r="F34" i="21"/>
  <c r="G34" i="21"/>
  <c r="F37" i="21"/>
  <c r="G37" i="21"/>
  <c r="H37" i="21"/>
  <c r="I37" i="21"/>
  <c r="J37" i="21"/>
  <c r="K37" i="21"/>
  <c r="L37" i="21"/>
  <c r="M37" i="21"/>
  <c r="K34" i="23" l="1"/>
  <c r="G12" i="22"/>
  <c r="N27" i="23"/>
  <c r="F27" i="23"/>
  <c r="M19" i="23"/>
  <c r="M22" i="23" s="1"/>
  <c r="M27" i="23"/>
  <c r="I27" i="23"/>
  <c r="E27" i="23"/>
  <c r="E19" i="23"/>
  <c r="E22" i="23" s="1"/>
  <c r="M21" i="21"/>
  <c r="J27" i="23"/>
  <c r="H35" i="21"/>
  <c r="G29" i="21"/>
  <c r="F29" i="21"/>
  <c r="O34" i="21"/>
  <c r="N34" i="21"/>
  <c r="M34" i="21"/>
  <c r="L34" i="21"/>
  <c r="K34" i="21"/>
  <c r="J34" i="21"/>
  <c r="I34" i="21"/>
  <c r="H34" i="21"/>
  <c r="N21" i="21"/>
  <c r="N26" i="21" s="1"/>
  <c r="N30" i="21" s="1"/>
  <c r="N35" i="21"/>
  <c r="M35" i="21"/>
  <c r="J35" i="21"/>
  <c r="J25" i="21"/>
  <c r="L35" i="21"/>
  <c r="K35" i="21"/>
  <c r="I35" i="21"/>
  <c r="H29" i="21"/>
  <c r="I25" i="21"/>
  <c r="O21" i="21"/>
  <c r="O26" i="21" s="1"/>
  <c r="G24" i="22"/>
  <c r="G23" i="22"/>
  <c r="O29" i="21"/>
  <c r="H34" i="23"/>
  <c r="J19" i="23"/>
  <c r="J22" i="23" s="1"/>
  <c r="J36" i="23" s="1"/>
  <c r="G21" i="22"/>
  <c r="N29" i="21"/>
  <c r="M29" i="21"/>
  <c r="H19" i="23"/>
  <c r="H22" i="23" s="1"/>
  <c r="H36" i="23" s="1"/>
  <c r="L29" i="21"/>
  <c r="E34" i="23"/>
  <c r="E36" i="23" s="1"/>
  <c r="G35" i="21"/>
  <c r="K29" i="21"/>
  <c r="M25" i="21"/>
  <c r="M26" i="21" s="1"/>
  <c r="G21" i="21"/>
  <c r="D34" i="23"/>
  <c r="F19" i="23"/>
  <c r="F22" i="23" s="1"/>
  <c r="I34" i="23"/>
  <c r="G22" i="22"/>
  <c r="K21" i="21"/>
  <c r="F34" i="23"/>
  <c r="G19" i="23"/>
  <c r="G22" i="23" s="1"/>
  <c r="F35" i="21"/>
  <c r="J29" i="21"/>
  <c r="L25" i="21"/>
  <c r="F21" i="21"/>
  <c r="O34" i="23"/>
  <c r="L21" i="21"/>
  <c r="K19" i="23"/>
  <c r="K22" i="23" s="1"/>
  <c r="K36" i="23" s="1"/>
  <c r="H21" i="21"/>
  <c r="N43" i="21"/>
  <c r="N46" i="21" s="1"/>
  <c r="I29" i="21"/>
  <c r="K25" i="21"/>
  <c r="N34" i="23"/>
  <c r="D27" i="23"/>
  <c r="L19" i="23"/>
  <c r="L22" i="23" s="1"/>
  <c r="G11" i="22"/>
  <c r="J21" i="21"/>
  <c r="I19" i="23"/>
  <c r="I22" i="23" s="1"/>
  <c r="I21" i="21"/>
  <c r="M43" i="21"/>
  <c r="M46" i="21" s="1"/>
  <c r="M34" i="23"/>
  <c r="O19" i="23"/>
  <c r="O22" i="23" s="1"/>
  <c r="O36" i="23" s="1"/>
  <c r="F26" i="22"/>
  <c r="F28" i="22" s="1"/>
  <c r="E13" i="22"/>
  <c r="G34" i="23"/>
  <c r="O35" i="21"/>
  <c r="L34" i="23"/>
  <c r="N19" i="23"/>
  <c r="N22" i="23" s="1"/>
  <c r="G25" i="22"/>
  <c r="G26" i="22"/>
  <c r="G28" i="22" s="1"/>
  <c r="H21" i="22"/>
  <c r="H11" i="22"/>
  <c r="F13" i="22"/>
  <c r="E25" i="22"/>
  <c r="E24" i="22"/>
  <c r="E23" i="22"/>
  <c r="E22" i="22"/>
  <c r="E21" i="22"/>
  <c r="M36" i="23" l="1"/>
  <c r="L36" i="23"/>
  <c r="F36" i="23"/>
  <c r="H12" i="22"/>
  <c r="D36" i="23"/>
  <c r="D38" i="23" s="1"/>
  <c r="E37" i="23" s="1"/>
  <c r="O30" i="21"/>
  <c r="O33" i="21" s="1"/>
  <c r="O36" i="21" s="1"/>
  <c r="O38" i="21" s="1"/>
  <c r="I36" i="23"/>
  <c r="G36" i="23"/>
  <c r="O43" i="21"/>
  <c r="O46" i="21" s="1"/>
  <c r="M30" i="21"/>
  <c r="M33" i="21"/>
  <c r="M36" i="21" s="1"/>
  <c r="M38" i="21" s="1"/>
  <c r="M44" i="21"/>
  <c r="M47" i="21" s="1"/>
  <c r="F37" i="22"/>
  <c r="K43" i="21"/>
  <c r="K46" i="21" s="1"/>
  <c r="K26" i="21"/>
  <c r="K30" i="21" s="1"/>
  <c r="H22" i="22"/>
  <c r="H23" i="22"/>
  <c r="G26" i="21"/>
  <c r="G30" i="21" s="1"/>
  <c r="G43" i="21"/>
  <c r="G46" i="21" s="1"/>
  <c r="D22" i="22"/>
  <c r="D23" i="22"/>
  <c r="J43" i="21"/>
  <c r="J46" i="21" s="1"/>
  <c r="J26" i="21"/>
  <c r="J30" i="21" s="1"/>
  <c r="O44" i="21"/>
  <c r="O47" i="21" s="1"/>
  <c r="N44" i="21"/>
  <c r="N47" i="21" s="1"/>
  <c r="N33" i="21"/>
  <c r="N36" i="21" s="1"/>
  <c r="N38" i="21" s="1"/>
  <c r="I43" i="21"/>
  <c r="I46" i="21" s="1"/>
  <c r="I26" i="21"/>
  <c r="I30" i="21" s="1"/>
  <c r="G37" i="22"/>
  <c r="H24" i="22"/>
  <c r="E38" i="23"/>
  <c r="F37" i="23" s="1"/>
  <c r="F38" i="23" s="1"/>
  <c r="G37" i="23" s="1"/>
  <c r="G38" i="23" s="1"/>
  <c r="H37" i="23" s="1"/>
  <c r="H38" i="23" s="1"/>
  <c r="I37" i="23" s="1"/>
  <c r="I38" i="23" s="1"/>
  <c r="J37" i="23" s="1"/>
  <c r="J38" i="23" s="1"/>
  <c r="K37" i="23" s="1"/>
  <c r="K38" i="23" s="1"/>
  <c r="L37" i="23" s="1"/>
  <c r="L38" i="23" s="1"/>
  <c r="M37" i="23" s="1"/>
  <c r="M38" i="23" s="1"/>
  <c r="N37" i="23" s="1"/>
  <c r="N38" i="23" s="1"/>
  <c r="O37" i="23" s="1"/>
  <c r="O38" i="23" s="1"/>
  <c r="H26" i="21"/>
  <c r="H30" i="21" s="1"/>
  <c r="H43" i="21"/>
  <c r="H46" i="21" s="1"/>
  <c r="H25" i="22"/>
  <c r="F43" i="21"/>
  <c r="F46" i="21" s="1"/>
  <c r="F26" i="21"/>
  <c r="F30" i="21" s="1"/>
  <c r="N36" i="23"/>
  <c r="D25" i="22"/>
  <c r="E18" i="22"/>
  <c r="L43" i="21"/>
  <c r="L46" i="21" s="1"/>
  <c r="L26" i="21"/>
  <c r="L30" i="21" s="1"/>
  <c r="F18" i="22"/>
  <c r="F39" i="22" s="1"/>
  <c r="G13" i="22"/>
  <c r="I11" i="22"/>
  <c r="D21" i="22"/>
  <c r="E26" i="22"/>
  <c r="E28" i="22" s="1"/>
  <c r="E37" i="22" s="1"/>
  <c r="E39" i="22" s="1"/>
  <c r="I21" i="22"/>
  <c r="I12" i="22" l="1"/>
  <c r="H26" i="22"/>
  <c r="H28" i="22" s="1"/>
  <c r="H37" i="22" s="1"/>
  <c r="L33" i="21"/>
  <c r="L36" i="21" s="1"/>
  <c r="L38" i="21" s="1"/>
  <c r="L44" i="21"/>
  <c r="L47" i="21" s="1"/>
  <c r="P46" i="21"/>
  <c r="I24" i="22"/>
  <c r="J33" i="21"/>
  <c r="J36" i="21" s="1"/>
  <c r="J38" i="21" s="1"/>
  <c r="J44" i="21"/>
  <c r="J47" i="21" s="1"/>
  <c r="I22" i="22"/>
  <c r="I44" i="21"/>
  <c r="I47" i="21" s="1"/>
  <c r="I33" i="21"/>
  <c r="I36" i="21" s="1"/>
  <c r="I38" i="21" s="1"/>
  <c r="I25" i="22"/>
  <c r="G33" i="21"/>
  <c r="G36" i="21" s="1"/>
  <c r="G38" i="21" s="1"/>
  <c r="G44" i="21"/>
  <c r="G47" i="21" s="1"/>
  <c r="H33" i="21"/>
  <c r="H36" i="21" s="1"/>
  <c r="H38" i="21" s="1"/>
  <c r="H44" i="21"/>
  <c r="H47" i="21" s="1"/>
  <c r="D24" i="22"/>
  <c r="I23" i="22"/>
  <c r="F33" i="21"/>
  <c r="F36" i="21" s="1"/>
  <c r="F38" i="21" s="1"/>
  <c r="F39" i="21" s="1"/>
  <c r="F44" i="21"/>
  <c r="F47" i="21" s="1"/>
  <c r="K33" i="21"/>
  <c r="K36" i="21" s="1"/>
  <c r="K38" i="21" s="1"/>
  <c r="K44" i="21"/>
  <c r="K47" i="21" s="1"/>
  <c r="J21" i="22"/>
  <c r="J11" i="22"/>
  <c r="H13" i="22"/>
  <c r="G18" i="22"/>
  <c r="G39" i="22" s="1"/>
  <c r="D26" i="22" l="1"/>
  <c r="D28" i="22" s="1"/>
  <c r="D37" i="22" s="1"/>
  <c r="D39" i="22" s="1"/>
  <c r="J12" i="22"/>
  <c r="J22" i="22"/>
  <c r="J24" i="22"/>
  <c r="P47" i="21"/>
  <c r="J23" i="22"/>
  <c r="J25" i="22"/>
  <c r="I26" i="22"/>
  <c r="I28" i="22" s="1"/>
  <c r="G39" i="21"/>
  <c r="H39" i="21" s="1"/>
  <c r="I39" i="21" s="1"/>
  <c r="J39" i="21" s="1"/>
  <c r="K39" i="21" s="1"/>
  <c r="L39" i="21" s="1"/>
  <c r="M39" i="21" s="1"/>
  <c r="N39" i="21" s="1"/>
  <c r="O39" i="21" s="1"/>
  <c r="K11" i="22"/>
  <c r="I13" i="22"/>
  <c r="H18" i="22"/>
  <c r="H39" i="22" s="1"/>
  <c r="K21" i="22"/>
  <c r="K12" i="22" l="1"/>
  <c r="K25" i="22"/>
  <c r="K23" i="22"/>
  <c r="J26" i="22"/>
  <c r="J28" i="22" s="1"/>
  <c r="I37" i="22"/>
  <c r="K22" i="22"/>
  <c r="K24" i="22"/>
  <c r="J13" i="22"/>
  <c r="I18" i="22"/>
  <c r="I39" i="22" s="1"/>
  <c r="L21" i="22"/>
  <c r="L11" i="22"/>
  <c r="L12" i="22" l="1"/>
  <c r="L23" i="22"/>
  <c r="L24" i="22"/>
  <c r="L25" i="22"/>
  <c r="L22" i="22"/>
  <c r="K26" i="22"/>
  <c r="K28" i="22" s="1"/>
  <c r="J37" i="22"/>
  <c r="M21" i="22"/>
  <c r="M11" i="22"/>
  <c r="K13" i="22"/>
  <c r="J18" i="22"/>
  <c r="J39" i="22" s="1"/>
  <c r="L26" i="22" l="1"/>
  <c r="L28" i="22" s="1"/>
  <c r="M12" i="22"/>
  <c r="L37" i="22"/>
  <c r="M22" i="22"/>
  <c r="M23" i="22"/>
  <c r="M25" i="22"/>
  <c r="K37" i="22"/>
  <c r="M24" i="22"/>
  <c r="N11" i="22"/>
  <c r="L13" i="22"/>
  <c r="K18" i="22"/>
  <c r="K39" i="22" s="1"/>
  <c r="N21" i="22"/>
  <c r="N12" i="22" l="1"/>
  <c r="N24" i="22"/>
  <c r="N25" i="22"/>
  <c r="N23" i="22"/>
  <c r="M26" i="22"/>
  <c r="M28" i="22" s="1"/>
  <c r="N22" i="22"/>
  <c r="M13" i="22"/>
  <c r="L18" i="22"/>
  <c r="L39" i="22" s="1"/>
  <c r="O21" i="22"/>
  <c r="O11" i="22"/>
  <c r="O12" i="22" l="1"/>
  <c r="N26" i="22"/>
  <c r="N28" i="22" s="1"/>
  <c r="N37" i="22" s="1"/>
  <c r="O24" i="22"/>
  <c r="O23" i="22"/>
  <c r="O25" i="22"/>
  <c r="O22" i="22"/>
  <c r="M37" i="22"/>
  <c r="N13" i="22"/>
  <c r="M18" i="22"/>
  <c r="M39" i="22" l="1"/>
  <c r="O26" i="22"/>
  <c r="O28" i="22" s="1"/>
  <c r="O37" i="22" s="1"/>
  <c r="O13" i="22"/>
  <c r="N18" i="22"/>
  <c r="N39" i="22" s="1"/>
  <c r="O18" i="22" l="1"/>
  <c r="O39" i="22" s="1"/>
  <c r="D11" i="9"/>
  <c r="E11" i="9"/>
  <c r="F11" i="9"/>
  <c r="G11" i="9"/>
  <c r="H11" i="9"/>
  <c r="I11" i="9"/>
  <c r="J11" i="9"/>
  <c r="K11" i="9"/>
  <c r="L11" i="9"/>
  <c r="M11" i="9"/>
  <c r="N11" i="9"/>
  <c r="O11" i="9"/>
  <c r="F12" i="9"/>
  <c r="G12" i="9"/>
  <c r="H12" i="9"/>
  <c r="I12" i="9"/>
  <c r="J12" i="9"/>
  <c r="K12" i="9"/>
  <c r="L12" i="9"/>
  <c r="M12" i="9"/>
  <c r="N12" i="9"/>
  <c r="O12" i="9"/>
  <c r="D13" i="9"/>
  <c r="E13" i="9"/>
  <c r="F13" i="9"/>
  <c r="G13" i="9"/>
  <c r="H13" i="9"/>
  <c r="I13" i="9"/>
  <c r="J13" i="9"/>
  <c r="K13" i="9"/>
  <c r="L13" i="9"/>
  <c r="M13" i="9"/>
  <c r="N13" i="9"/>
  <c r="O13" i="9"/>
  <c r="E16" i="9"/>
  <c r="F16" i="9"/>
  <c r="G16" i="9"/>
  <c r="H16" i="9"/>
  <c r="I16" i="9"/>
  <c r="J16" i="9"/>
  <c r="K16" i="9"/>
  <c r="L16" i="9"/>
  <c r="D18" i="9"/>
  <c r="E18" i="9"/>
  <c r="F18" i="9"/>
  <c r="G18" i="9"/>
  <c r="H18" i="9"/>
  <c r="I18" i="9"/>
  <c r="J18" i="9"/>
  <c r="K18" i="9"/>
  <c r="L18" i="9"/>
  <c r="M18" i="9"/>
  <c r="N18" i="9"/>
  <c r="O18" i="9"/>
  <c r="D21" i="9"/>
  <c r="E21" i="9"/>
  <c r="F21" i="9"/>
  <c r="G21" i="9"/>
  <c r="H21" i="9"/>
  <c r="I21" i="9"/>
  <c r="J21" i="9"/>
  <c r="K21" i="9"/>
  <c r="L21" i="9"/>
  <c r="M21" i="9"/>
  <c r="N21" i="9"/>
  <c r="O21" i="9"/>
  <c r="D22" i="9"/>
  <c r="E22" i="9"/>
  <c r="F22" i="9"/>
  <c r="G22" i="9"/>
  <c r="H22" i="9"/>
  <c r="I22" i="9"/>
  <c r="J22" i="9"/>
  <c r="K22" i="9"/>
  <c r="L22" i="9"/>
  <c r="M22" i="9"/>
  <c r="N22" i="9"/>
  <c r="O22" i="9"/>
  <c r="D23" i="9"/>
  <c r="E23" i="9"/>
  <c r="F23" i="9"/>
  <c r="G23" i="9"/>
  <c r="H23" i="9"/>
  <c r="I23" i="9"/>
  <c r="J23" i="9"/>
  <c r="K23" i="9"/>
  <c r="L23" i="9"/>
  <c r="M23" i="9"/>
  <c r="N23" i="9"/>
  <c r="O23" i="9"/>
  <c r="D24" i="9"/>
  <c r="E24" i="9"/>
  <c r="F24" i="9"/>
  <c r="G24" i="9"/>
  <c r="H24" i="9"/>
  <c r="I24" i="9"/>
  <c r="J24" i="9"/>
  <c r="K24" i="9"/>
  <c r="L24" i="9"/>
  <c r="M24" i="9"/>
  <c r="N24" i="9"/>
  <c r="O24" i="9"/>
  <c r="D25" i="9"/>
  <c r="E25" i="9"/>
  <c r="F25" i="9"/>
  <c r="G25" i="9"/>
  <c r="H25" i="9"/>
  <c r="I25" i="9"/>
  <c r="J25" i="9"/>
  <c r="K25" i="9"/>
  <c r="L25" i="9"/>
  <c r="M25" i="9"/>
  <c r="N25" i="9"/>
  <c r="O25" i="9"/>
  <c r="D26" i="9"/>
  <c r="E26" i="9"/>
  <c r="F26" i="9"/>
  <c r="G26" i="9"/>
  <c r="H26" i="9"/>
  <c r="I26" i="9"/>
  <c r="J26" i="9"/>
  <c r="K26" i="9"/>
  <c r="L26" i="9"/>
  <c r="M26" i="9"/>
  <c r="N26" i="9"/>
  <c r="O26" i="9"/>
  <c r="F27" i="9"/>
  <c r="G27" i="9"/>
  <c r="H27" i="9"/>
  <c r="I27" i="9"/>
  <c r="J27" i="9"/>
  <c r="K27" i="9"/>
  <c r="L27" i="9"/>
  <c r="M27" i="9"/>
  <c r="N27" i="9"/>
  <c r="O27" i="9"/>
  <c r="D28" i="9"/>
  <c r="E28" i="9"/>
  <c r="F28" i="9"/>
  <c r="G28" i="9"/>
  <c r="H28" i="9"/>
  <c r="I28" i="9"/>
  <c r="J28" i="9"/>
  <c r="K28" i="9"/>
  <c r="L28" i="9"/>
  <c r="M28" i="9"/>
  <c r="N28" i="9"/>
  <c r="O28" i="9"/>
  <c r="F29" i="9"/>
  <c r="G29" i="9"/>
  <c r="H29" i="9"/>
  <c r="I29" i="9"/>
  <c r="J29" i="9"/>
  <c r="K29" i="9"/>
  <c r="L29" i="9"/>
  <c r="M29" i="9"/>
  <c r="N29" i="9"/>
  <c r="O29" i="9"/>
  <c r="E30" i="9"/>
  <c r="F30" i="9"/>
  <c r="G30" i="9"/>
  <c r="H30" i="9"/>
  <c r="I30" i="9"/>
  <c r="J30" i="9"/>
  <c r="K30" i="9"/>
  <c r="L30" i="9"/>
  <c r="M30" i="9"/>
  <c r="N30" i="9"/>
  <c r="O30" i="9"/>
  <c r="F31" i="9"/>
  <c r="G31" i="9"/>
  <c r="H31" i="9"/>
  <c r="I31" i="9"/>
  <c r="J31" i="9"/>
  <c r="K31" i="9"/>
  <c r="L31" i="9"/>
  <c r="M31" i="9"/>
  <c r="N31" i="9"/>
  <c r="O31" i="9"/>
  <c r="F12" i="15"/>
  <c r="G12" i="15"/>
  <c r="H12" i="15"/>
  <c r="I12" i="15"/>
  <c r="J12" i="15"/>
  <c r="K12" i="15"/>
  <c r="L12" i="15"/>
  <c r="M12" i="15"/>
  <c r="N12" i="15"/>
  <c r="O12" i="15"/>
  <c r="D14" i="15"/>
  <c r="E14" i="15"/>
  <c r="F14" i="15"/>
  <c r="G14" i="15"/>
  <c r="H14" i="15"/>
  <c r="I14" i="15"/>
  <c r="J14" i="15"/>
  <c r="K14" i="15"/>
  <c r="L14" i="15"/>
  <c r="M14" i="15"/>
  <c r="N14" i="15"/>
  <c r="O14" i="15"/>
  <c r="D15" i="15"/>
  <c r="E15" i="15"/>
  <c r="F15" i="15"/>
  <c r="G15" i="15"/>
  <c r="H15" i="15"/>
  <c r="I15" i="15"/>
  <c r="J15" i="15"/>
  <c r="K15" i="15"/>
  <c r="L15" i="15"/>
  <c r="M15" i="15"/>
  <c r="N15" i="15"/>
  <c r="O15" i="15"/>
  <c r="E19" i="15"/>
  <c r="F19" i="15"/>
  <c r="G19" i="15"/>
  <c r="H19" i="15"/>
  <c r="I19" i="15"/>
  <c r="J19" i="15"/>
  <c r="K19" i="15"/>
  <c r="L19" i="15"/>
  <c r="D22" i="15"/>
  <c r="E22" i="15"/>
  <c r="F22" i="15"/>
  <c r="G22" i="15"/>
  <c r="H22" i="15"/>
  <c r="I22" i="15"/>
  <c r="J22" i="15"/>
  <c r="K22" i="15"/>
  <c r="L22" i="15"/>
  <c r="M22" i="15"/>
  <c r="N22" i="15"/>
  <c r="O22" i="15"/>
  <c r="D25" i="15"/>
  <c r="E25" i="15"/>
  <c r="F25" i="15"/>
  <c r="G25" i="15"/>
  <c r="H25" i="15"/>
  <c r="I25" i="15"/>
  <c r="J25" i="15"/>
  <c r="K25" i="15"/>
  <c r="L25" i="15"/>
  <c r="M25" i="15"/>
  <c r="N25" i="15"/>
  <c r="O25" i="15"/>
  <c r="D26" i="15"/>
  <c r="E26" i="15"/>
  <c r="F26" i="15"/>
  <c r="G26" i="15"/>
  <c r="H26" i="15"/>
  <c r="I26" i="15"/>
  <c r="J26" i="15"/>
  <c r="K26" i="15"/>
  <c r="L26" i="15"/>
  <c r="M26" i="15"/>
  <c r="N26" i="15"/>
  <c r="O26" i="15"/>
  <c r="D27" i="15"/>
  <c r="E27" i="15"/>
  <c r="F27" i="15"/>
  <c r="G27" i="15"/>
  <c r="H27" i="15"/>
  <c r="I27" i="15"/>
  <c r="J27" i="15"/>
  <c r="K27" i="15"/>
  <c r="L27" i="15"/>
  <c r="M27" i="15"/>
  <c r="N27" i="15"/>
  <c r="O27" i="15"/>
  <c r="D28" i="15"/>
  <c r="E28" i="15"/>
  <c r="F28" i="15"/>
  <c r="G28" i="15"/>
  <c r="H28" i="15"/>
  <c r="I28" i="15"/>
  <c r="J28" i="15"/>
  <c r="K28" i="15"/>
  <c r="L28" i="15"/>
  <c r="M28" i="15"/>
  <c r="N28" i="15"/>
  <c r="O28" i="15"/>
  <c r="D29" i="15"/>
  <c r="E29" i="15"/>
  <c r="E30" i="15" s="1"/>
  <c r="E32" i="15" s="1"/>
  <c r="D30" i="15"/>
  <c r="F30" i="15"/>
  <c r="G30" i="15"/>
  <c r="H30" i="15"/>
  <c r="I30" i="15"/>
  <c r="J30" i="15"/>
  <c r="K30" i="15"/>
  <c r="L30" i="15"/>
  <c r="M30" i="15"/>
  <c r="N30" i="15"/>
  <c r="O30" i="15"/>
  <c r="D32" i="15"/>
  <c r="F33" i="15"/>
  <c r="G33" i="15"/>
  <c r="H33" i="15"/>
  <c r="I33" i="15"/>
  <c r="J33" i="15"/>
  <c r="K33" i="15"/>
  <c r="L33" i="15"/>
  <c r="M33" i="15"/>
  <c r="N33" i="15"/>
  <c r="O33" i="15"/>
  <c r="F34" i="15"/>
  <c r="G34" i="15"/>
  <c r="H34" i="15"/>
  <c r="I34" i="15"/>
  <c r="J34" i="15"/>
  <c r="K34" i="15"/>
  <c r="L34" i="15"/>
  <c r="M34" i="15"/>
  <c r="N34" i="15"/>
  <c r="O34" i="15"/>
  <c r="E41" i="15"/>
  <c r="F41" i="15"/>
  <c r="G41" i="15"/>
  <c r="H41" i="15"/>
  <c r="I41" i="15"/>
  <c r="J41" i="15"/>
  <c r="K41" i="15"/>
  <c r="L41" i="15"/>
  <c r="M41" i="15"/>
  <c r="N41" i="15"/>
  <c r="O41" i="15"/>
  <c r="F12" i="10"/>
  <c r="G12" i="10"/>
  <c r="H12" i="10"/>
  <c r="I12" i="10"/>
  <c r="J12" i="10"/>
  <c r="K12" i="10"/>
  <c r="L12" i="10"/>
  <c r="M12" i="10"/>
  <c r="N12" i="10"/>
  <c r="O12" i="10"/>
  <c r="F13" i="10"/>
  <c r="G13" i="10"/>
  <c r="H13" i="10"/>
  <c r="I13" i="10"/>
  <c r="J13" i="10"/>
  <c r="K13" i="10"/>
  <c r="L13" i="10"/>
  <c r="M13" i="10"/>
  <c r="N13" i="10"/>
  <c r="O13" i="10"/>
  <c r="F14" i="10"/>
  <c r="G14" i="10"/>
  <c r="H14" i="10"/>
  <c r="I14" i="10"/>
  <c r="J14" i="10"/>
  <c r="K14" i="10"/>
  <c r="L14" i="10"/>
  <c r="M14" i="10"/>
  <c r="E16" i="10"/>
  <c r="F17" i="10"/>
  <c r="G17" i="10"/>
  <c r="H17" i="10"/>
  <c r="I17" i="10"/>
  <c r="J17" i="10"/>
  <c r="K17" i="10"/>
  <c r="L17" i="10"/>
  <c r="M17" i="10"/>
  <c r="N17" i="10"/>
  <c r="O17" i="10"/>
  <c r="E19" i="10"/>
  <c r="F19" i="10"/>
  <c r="G19" i="10"/>
  <c r="H19" i="10"/>
  <c r="I19" i="10"/>
  <c r="J19" i="10"/>
  <c r="K19" i="10"/>
  <c r="L19" i="10"/>
  <c r="M19" i="10"/>
  <c r="N19" i="10"/>
  <c r="O19" i="10"/>
  <c r="E20" i="10"/>
  <c r="F20" i="10"/>
  <c r="G20" i="10"/>
  <c r="H20" i="10"/>
  <c r="I20" i="10"/>
  <c r="J20" i="10"/>
  <c r="K20" i="10"/>
  <c r="L20" i="10"/>
  <c r="M20" i="10"/>
  <c r="N20" i="10"/>
  <c r="O20" i="10"/>
  <c r="F21" i="10"/>
  <c r="G21" i="10"/>
  <c r="H21" i="10"/>
  <c r="I21" i="10"/>
  <c r="J21" i="10"/>
  <c r="K21" i="10"/>
  <c r="L21" i="10"/>
  <c r="M21" i="10"/>
  <c r="N21" i="10"/>
  <c r="O21" i="10"/>
  <c r="E22" i="10"/>
  <c r="F22" i="10"/>
  <c r="G22" i="10"/>
  <c r="H22" i="10"/>
  <c r="I22" i="10"/>
  <c r="J22" i="10"/>
  <c r="K22" i="10"/>
  <c r="L22" i="10"/>
  <c r="M22" i="10"/>
  <c r="N22" i="10"/>
  <c r="O22" i="10"/>
  <c r="D25" i="10"/>
  <c r="E25" i="10"/>
  <c r="F25" i="10"/>
  <c r="G25" i="10"/>
  <c r="H25" i="10"/>
  <c r="I25" i="10"/>
  <c r="J25" i="10"/>
  <c r="K25" i="10"/>
  <c r="L25" i="10"/>
  <c r="M25" i="10"/>
  <c r="N25" i="10"/>
  <c r="O25" i="10"/>
  <c r="D27" i="10"/>
  <c r="E27" i="10"/>
  <c r="F27" i="10"/>
  <c r="G27" i="10"/>
  <c r="H27" i="10"/>
  <c r="I27" i="10"/>
  <c r="J27" i="10"/>
  <c r="K27" i="10"/>
  <c r="L27" i="10"/>
  <c r="M27" i="10"/>
  <c r="N27" i="10"/>
  <c r="O27" i="10"/>
  <c r="D30" i="10"/>
  <c r="E30" i="10"/>
  <c r="F30" i="10"/>
  <c r="G30" i="10"/>
  <c r="H30" i="10"/>
  <c r="I30" i="10"/>
  <c r="J30" i="10"/>
  <c r="K30" i="10"/>
  <c r="L30" i="10"/>
  <c r="M30" i="10"/>
  <c r="N30" i="10"/>
  <c r="O30" i="10"/>
  <c r="D31" i="10"/>
  <c r="E31" i="10"/>
  <c r="F31" i="10"/>
  <c r="G31" i="10"/>
  <c r="H31" i="10"/>
  <c r="I31" i="10"/>
  <c r="J31" i="10"/>
  <c r="K31" i="10"/>
  <c r="L31" i="10"/>
  <c r="M31" i="10"/>
  <c r="F33" i="10"/>
  <c r="G33" i="10"/>
  <c r="H33" i="10"/>
  <c r="I33" i="10"/>
  <c r="J33" i="10"/>
  <c r="K33" i="10"/>
  <c r="L33" i="10"/>
  <c r="M33" i="10"/>
  <c r="D34" i="10"/>
  <c r="E34" i="10"/>
  <c r="F34" i="10"/>
  <c r="G34" i="10"/>
  <c r="H34" i="10"/>
  <c r="I34" i="10"/>
  <c r="J34" i="10"/>
  <c r="K34" i="10"/>
  <c r="L34" i="10"/>
  <c r="M34" i="10"/>
  <c r="N34" i="10"/>
  <c r="O34" i="10"/>
  <c r="D36" i="10"/>
  <c r="E36" i="10"/>
  <c r="F36" i="10"/>
  <c r="G36" i="10"/>
  <c r="H36" i="10"/>
  <c r="I36" i="10"/>
  <c r="J36" i="10"/>
  <c r="K36" i="10"/>
  <c r="L36" i="10"/>
  <c r="M36" i="10"/>
  <c r="N36" i="10"/>
  <c r="O36" i="10"/>
  <c r="D38" i="10"/>
  <c r="D35" i="9" s="1"/>
  <c r="D37" i="9" s="1"/>
  <c r="D39" i="9" s="1"/>
  <c r="F12" i="16"/>
  <c r="G12" i="16"/>
  <c r="H12" i="16"/>
  <c r="I12" i="16"/>
  <c r="J12" i="16"/>
  <c r="K12" i="16"/>
  <c r="L12" i="16"/>
  <c r="M12" i="16"/>
  <c r="N12" i="16"/>
  <c r="O12" i="16"/>
  <c r="F13" i="16"/>
  <c r="G13" i="16"/>
  <c r="H13" i="16"/>
  <c r="H19" i="16" s="1"/>
  <c r="H22" i="16" s="1"/>
  <c r="H36" i="16" s="1"/>
  <c r="I13" i="16"/>
  <c r="J13" i="16"/>
  <c r="K13" i="16"/>
  <c r="L13" i="16"/>
  <c r="L19" i="16" s="1"/>
  <c r="L22" i="16" s="1"/>
  <c r="M13" i="16"/>
  <c r="N13" i="16"/>
  <c r="O13" i="16"/>
  <c r="F14" i="16"/>
  <c r="G14" i="16"/>
  <c r="H14" i="16"/>
  <c r="I14" i="16"/>
  <c r="J14" i="16"/>
  <c r="K14" i="16"/>
  <c r="L14" i="16"/>
  <c r="M14" i="16"/>
  <c r="E16" i="16"/>
  <c r="E19" i="16" s="1"/>
  <c r="E22" i="16" s="1"/>
  <c r="E36" i="16" s="1"/>
  <c r="F17" i="16"/>
  <c r="G17" i="16"/>
  <c r="H17" i="16"/>
  <c r="I17" i="16"/>
  <c r="I19" i="16" s="1"/>
  <c r="J17" i="16"/>
  <c r="K17" i="16"/>
  <c r="L17" i="16"/>
  <c r="M17" i="16"/>
  <c r="M19" i="16" s="1"/>
  <c r="N17" i="16"/>
  <c r="O17" i="16"/>
  <c r="F19" i="16"/>
  <c r="F22" i="16" s="1"/>
  <c r="G19" i="16"/>
  <c r="J19" i="16"/>
  <c r="K19" i="16"/>
  <c r="N19" i="16"/>
  <c r="O19" i="16"/>
  <c r="E20" i="16"/>
  <c r="F20" i="16"/>
  <c r="G20" i="16"/>
  <c r="G22" i="16" s="1"/>
  <c r="G36" i="16" s="1"/>
  <c r="H20" i="16"/>
  <c r="I20" i="16"/>
  <c r="J20" i="16"/>
  <c r="K20" i="16"/>
  <c r="K22" i="16" s="1"/>
  <c r="K36" i="16" s="1"/>
  <c r="L20" i="16"/>
  <c r="M20" i="16"/>
  <c r="N20" i="16"/>
  <c r="O20" i="16"/>
  <c r="O22" i="16" s="1"/>
  <c r="O36" i="16" s="1"/>
  <c r="F21" i="16"/>
  <c r="G21" i="16"/>
  <c r="H21" i="16"/>
  <c r="I21" i="16"/>
  <c r="J21" i="16"/>
  <c r="K21" i="16"/>
  <c r="L21" i="16"/>
  <c r="M21" i="16"/>
  <c r="N21" i="16"/>
  <c r="O21" i="16"/>
  <c r="J22" i="16"/>
  <c r="N22" i="16"/>
  <c r="D25" i="16"/>
  <c r="E25" i="16"/>
  <c r="F25" i="16"/>
  <c r="F15" i="27" s="1"/>
  <c r="G25" i="16"/>
  <c r="H25" i="16"/>
  <c r="I25" i="16"/>
  <c r="J25" i="16"/>
  <c r="J15" i="27" s="1"/>
  <c r="K25" i="16"/>
  <c r="L25" i="16"/>
  <c r="M25" i="16"/>
  <c r="N25" i="16"/>
  <c r="N15" i="27" s="1"/>
  <c r="O25" i="16"/>
  <c r="D27" i="16"/>
  <c r="E27" i="16"/>
  <c r="F27" i="16"/>
  <c r="G27" i="16"/>
  <c r="H27" i="16"/>
  <c r="I27" i="16"/>
  <c r="J27" i="16"/>
  <c r="K27" i="16"/>
  <c r="L27" i="16"/>
  <c r="M27" i="16"/>
  <c r="N27" i="16"/>
  <c r="N36" i="16" s="1"/>
  <c r="O27" i="16"/>
  <c r="D30" i="16"/>
  <c r="E30" i="16"/>
  <c r="F30" i="16"/>
  <c r="G30" i="16"/>
  <c r="H30" i="16"/>
  <c r="I30" i="16"/>
  <c r="J30" i="16"/>
  <c r="K30" i="16"/>
  <c r="L30" i="16"/>
  <c r="M30" i="16"/>
  <c r="N30" i="16"/>
  <c r="N34" i="16" s="1"/>
  <c r="O30" i="16"/>
  <c r="D31" i="16"/>
  <c r="E31" i="16"/>
  <c r="F31" i="16"/>
  <c r="G31" i="16"/>
  <c r="H31" i="16"/>
  <c r="I31" i="16"/>
  <c r="J31" i="16"/>
  <c r="K31" i="16"/>
  <c r="L31" i="16"/>
  <c r="M31" i="16"/>
  <c r="F33" i="16"/>
  <c r="G33" i="16"/>
  <c r="H33" i="16"/>
  <c r="I33" i="16"/>
  <c r="J33" i="16"/>
  <c r="K33" i="16"/>
  <c r="L33" i="16"/>
  <c r="M33" i="16"/>
  <c r="D34" i="16"/>
  <c r="D36" i="16" s="1"/>
  <c r="D38" i="16" s="1"/>
  <c r="E34" i="16"/>
  <c r="G34" i="16"/>
  <c r="H34" i="16"/>
  <c r="I34" i="16"/>
  <c r="K34" i="16"/>
  <c r="L34" i="16"/>
  <c r="M34" i="16"/>
  <c r="O34" i="16"/>
  <c r="L36" i="16"/>
  <c r="F16" i="17"/>
  <c r="G16" i="17"/>
  <c r="H16" i="17"/>
  <c r="I16" i="17"/>
  <c r="J16" i="17"/>
  <c r="K16" i="17"/>
  <c r="L16" i="17"/>
  <c r="M16" i="17"/>
  <c r="D15" i="27"/>
  <c r="E15" i="27"/>
  <c r="G15" i="27"/>
  <c r="H15" i="27"/>
  <c r="I15" i="27"/>
  <c r="K15" i="27"/>
  <c r="L15" i="27"/>
  <c r="M15" i="27"/>
  <c r="O15" i="27"/>
  <c r="D16" i="27"/>
  <c r="E16" i="27"/>
  <c r="E25" i="27" s="1"/>
  <c r="E29" i="27" s="1"/>
  <c r="D25" i="27"/>
  <c r="D28" i="27"/>
  <c r="D29" i="27"/>
  <c r="F21" i="14"/>
  <c r="I23" i="14"/>
  <c r="I47" i="14"/>
  <c r="I51" i="14" s="1"/>
  <c r="I24" i="19" s="1"/>
  <c r="F20" i="8"/>
  <c r="G20" i="8"/>
  <c r="H20" i="8"/>
  <c r="H21" i="14" s="1"/>
  <c r="I20" i="8"/>
  <c r="I21" i="14" s="1"/>
  <c r="I12" i="27" s="1"/>
  <c r="J20" i="8"/>
  <c r="J21" i="14" s="1"/>
  <c r="K20" i="8"/>
  <c r="L20" i="8"/>
  <c r="L21" i="14" s="1"/>
  <c r="M20" i="8"/>
  <c r="M21" i="14" s="1"/>
  <c r="N20" i="8"/>
  <c r="N21" i="14" s="1"/>
  <c r="O20" i="8"/>
  <c r="F21" i="8"/>
  <c r="H21" i="8"/>
  <c r="I21" i="8"/>
  <c r="I26" i="8" s="1"/>
  <c r="J21" i="8"/>
  <c r="L21" i="8"/>
  <c r="M21" i="8"/>
  <c r="M26" i="8" s="1"/>
  <c r="N21" i="8"/>
  <c r="F23" i="8"/>
  <c r="F25" i="14" s="1"/>
  <c r="G23" i="8"/>
  <c r="G25" i="14" s="1"/>
  <c r="H23" i="8"/>
  <c r="H25" i="14" s="1"/>
  <c r="I23" i="8"/>
  <c r="I25" i="14" s="1"/>
  <c r="J23" i="8"/>
  <c r="J25" i="14" s="1"/>
  <c r="K23" i="8"/>
  <c r="K25" i="14" s="1"/>
  <c r="L23" i="8"/>
  <c r="L25" i="14" s="1"/>
  <c r="M23" i="8"/>
  <c r="M25" i="14" s="1"/>
  <c r="F25" i="8"/>
  <c r="G25" i="8"/>
  <c r="H25" i="8"/>
  <c r="I25" i="8"/>
  <c r="J25" i="8"/>
  <c r="K25" i="8"/>
  <c r="L25" i="8"/>
  <c r="M25" i="8"/>
  <c r="F26" i="8"/>
  <c r="H26" i="8"/>
  <c r="J26" i="8"/>
  <c r="L26" i="8"/>
  <c r="N26" i="8"/>
  <c r="F27" i="8"/>
  <c r="F30" i="14" s="1"/>
  <c r="G27" i="8"/>
  <c r="G30" i="14" s="1"/>
  <c r="H27" i="8"/>
  <c r="H30" i="14" s="1"/>
  <c r="I27" i="8"/>
  <c r="I30" i="14" s="1"/>
  <c r="J27" i="8"/>
  <c r="J30" i="14" s="1"/>
  <c r="K27" i="8"/>
  <c r="K30" i="14" s="1"/>
  <c r="L27" i="8"/>
  <c r="L30" i="14" s="1"/>
  <c r="M27" i="8"/>
  <c r="M30" i="14" s="1"/>
  <c r="N27" i="8"/>
  <c r="N30" i="14" s="1"/>
  <c r="O27" i="8"/>
  <c r="O30" i="14" s="1"/>
  <c r="F28" i="8"/>
  <c r="F31" i="14" s="1"/>
  <c r="F38" i="14" s="1"/>
  <c r="G28" i="8"/>
  <c r="H28" i="8"/>
  <c r="H31" i="14" s="1"/>
  <c r="H38" i="14" s="1"/>
  <c r="I28" i="8"/>
  <c r="I31" i="14" s="1"/>
  <c r="I38" i="14" s="1"/>
  <c r="J28" i="8"/>
  <c r="J31" i="14" s="1"/>
  <c r="J38" i="14" s="1"/>
  <c r="K28" i="8"/>
  <c r="L28" i="8"/>
  <c r="L31" i="14" s="1"/>
  <c r="L38" i="14" s="1"/>
  <c r="M28" i="8"/>
  <c r="M31" i="14" s="1"/>
  <c r="M38" i="14" s="1"/>
  <c r="N28" i="8"/>
  <c r="N31" i="14" s="1"/>
  <c r="N38" i="14" s="1"/>
  <c r="O28" i="8"/>
  <c r="O29" i="8" s="1"/>
  <c r="O32" i="14" s="1"/>
  <c r="F29" i="8"/>
  <c r="F32" i="14" s="1"/>
  <c r="H29" i="8"/>
  <c r="H32" i="14" s="1"/>
  <c r="I29" i="8"/>
  <c r="I32" i="14" s="1"/>
  <c r="J29" i="8"/>
  <c r="J32" i="14" s="1"/>
  <c r="L29" i="8"/>
  <c r="L32" i="14" s="1"/>
  <c r="M29" i="8"/>
  <c r="M32" i="14" s="1"/>
  <c r="N29" i="8"/>
  <c r="N32" i="14" s="1"/>
  <c r="F30" i="8"/>
  <c r="H30" i="8"/>
  <c r="J30" i="8"/>
  <c r="L30" i="8"/>
  <c r="N30" i="8"/>
  <c r="F33" i="8"/>
  <c r="H33" i="8"/>
  <c r="H36" i="8" s="1"/>
  <c r="H38" i="8" s="1"/>
  <c r="J33" i="8"/>
  <c r="L33" i="8"/>
  <c r="L36" i="8" s="1"/>
  <c r="L38" i="8" s="1"/>
  <c r="N33" i="8"/>
  <c r="F34" i="8"/>
  <c r="G34" i="8"/>
  <c r="H34" i="8"/>
  <c r="I34" i="8"/>
  <c r="J34" i="8"/>
  <c r="K34" i="8"/>
  <c r="L34" i="8"/>
  <c r="M34" i="8"/>
  <c r="N34" i="8"/>
  <c r="O34" i="8"/>
  <c r="F35" i="8"/>
  <c r="G35" i="8"/>
  <c r="H35" i="8"/>
  <c r="I35" i="8"/>
  <c r="J35" i="8"/>
  <c r="K35" i="8"/>
  <c r="L35" i="8"/>
  <c r="M35" i="8"/>
  <c r="N35" i="8"/>
  <c r="O35" i="8"/>
  <c r="F36" i="8"/>
  <c r="F38" i="8" s="1"/>
  <c r="F39" i="8" s="1"/>
  <c r="J36" i="8"/>
  <c r="J38" i="8" s="1"/>
  <c r="N36" i="8"/>
  <c r="N38" i="8" s="1"/>
  <c r="F37" i="8"/>
  <c r="F40" i="14" s="1"/>
  <c r="G37" i="8"/>
  <c r="G40" i="14" s="1"/>
  <c r="H37" i="8"/>
  <c r="H40" i="14" s="1"/>
  <c r="I37" i="8"/>
  <c r="I40" i="14" s="1"/>
  <c r="J37" i="8"/>
  <c r="J40" i="14" s="1"/>
  <c r="K37" i="8"/>
  <c r="K40" i="14" s="1"/>
  <c r="L37" i="8"/>
  <c r="L40" i="14" s="1"/>
  <c r="M37" i="8"/>
  <c r="M40" i="14" s="1"/>
  <c r="F43" i="8"/>
  <c r="H43" i="8"/>
  <c r="I43" i="8"/>
  <c r="J43" i="8"/>
  <c r="L43" i="8"/>
  <c r="M43" i="8"/>
  <c r="N43" i="8"/>
  <c r="F44" i="8"/>
  <c r="H44" i="8"/>
  <c r="J44" i="8"/>
  <c r="L44" i="8"/>
  <c r="N44" i="8"/>
  <c r="F46" i="8"/>
  <c r="H46" i="8"/>
  <c r="I46" i="8"/>
  <c r="J46" i="8"/>
  <c r="L46" i="8"/>
  <c r="M46" i="8"/>
  <c r="N46" i="8"/>
  <c r="F47" i="8"/>
  <c r="H47" i="8"/>
  <c r="J47" i="8"/>
  <c r="L47" i="8"/>
  <c r="N47" i="8"/>
  <c r="I30" i="19"/>
  <c r="F40" i="19"/>
  <c r="F41" i="19" s="1"/>
  <c r="G40" i="19"/>
  <c r="H40" i="19"/>
  <c r="I40" i="19"/>
  <c r="J40" i="19"/>
  <c r="K40" i="19"/>
  <c r="L40" i="19"/>
  <c r="M40" i="19"/>
  <c r="N40" i="19"/>
  <c r="O40" i="19"/>
  <c r="F42" i="19"/>
  <c r="G42" i="19"/>
  <c r="H42" i="19"/>
  <c r="I42" i="19"/>
  <c r="J42" i="19"/>
  <c r="K42" i="19"/>
  <c r="L42" i="19"/>
  <c r="M42" i="19"/>
  <c r="N42" i="19"/>
  <c r="O42" i="19"/>
  <c r="F43" i="19"/>
  <c r="K11" i="17" l="1"/>
  <c r="K14" i="17" s="1"/>
  <c r="K17" i="17" s="1"/>
  <c r="K28" i="14"/>
  <c r="G11" i="17"/>
  <c r="G14" i="17" s="1"/>
  <c r="G17" i="17" s="1"/>
  <c r="G28" i="14"/>
  <c r="L12" i="27"/>
  <c r="L37" i="14"/>
  <c r="L23" i="14"/>
  <c r="H12" i="27"/>
  <c r="H37" i="14"/>
  <c r="H23" i="14"/>
  <c r="J28" i="14"/>
  <c r="J11" i="17"/>
  <c r="J14" i="17" s="1"/>
  <c r="J17" i="17" s="1"/>
  <c r="F11" i="17"/>
  <c r="F14" i="17" s="1"/>
  <c r="F17" i="17" s="1"/>
  <c r="F28" i="14"/>
  <c r="O21" i="8"/>
  <c r="O21" i="14"/>
  <c r="K21" i="8"/>
  <c r="K21" i="14"/>
  <c r="G21" i="14"/>
  <c r="G21" i="8"/>
  <c r="D39" i="15"/>
  <c r="D44" i="15" s="1"/>
  <c r="D46" i="15" s="1"/>
  <c r="E37" i="16"/>
  <c r="K29" i="8"/>
  <c r="K32" i="14" s="1"/>
  <c r="K31" i="14"/>
  <c r="K38" i="14" s="1"/>
  <c r="G29" i="8"/>
  <c r="G32" i="14" s="1"/>
  <c r="G31" i="14"/>
  <c r="G38" i="14" s="1"/>
  <c r="M11" i="17"/>
  <c r="M14" i="17" s="1"/>
  <c r="M17" i="17" s="1"/>
  <c r="M28" i="14"/>
  <c r="I11" i="17"/>
  <c r="I14" i="17" s="1"/>
  <c r="I17" i="17" s="1"/>
  <c r="I28" i="14"/>
  <c r="I29" i="14" s="1"/>
  <c r="I33" i="14" s="1"/>
  <c r="I30" i="8"/>
  <c r="N12" i="27"/>
  <c r="N23" i="14"/>
  <c r="N37" i="14"/>
  <c r="J12" i="27"/>
  <c r="J23" i="14"/>
  <c r="J37" i="14"/>
  <c r="L11" i="17"/>
  <c r="L14" i="17" s="1"/>
  <c r="L17" i="17" s="1"/>
  <c r="L28" i="14"/>
  <c r="H28" i="14"/>
  <c r="H11" i="17"/>
  <c r="H14" i="17" s="1"/>
  <c r="H17" i="17" s="1"/>
  <c r="M30" i="8"/>
  <c r="M37" i="14"/>
  <c r="M12" i="27"/>
  <c r="M23" i="14"/>
  <c r="O31" i="14"/>
  <c r="O38" i="14" s="1"/>
  <c r="F31" i="15"/>
  <c r="F12" i="27"/>
  <c r="J34" i="16"/>
  <c r="J36" i="16" s="1"/>
  <c r="F34" i="16"/>
  <c r="F36" i="16" s="1"/>
  <c r="F38" i="16" s="1"/>
  <c r="F37" i="14"/>
  <c r="E28" i="27"/>
  <c r="I10" i="27"/>
  <c r="I37" i="14"/>
  <c r="F23" i="14"/>
  <c r="M22" i="16"/>
  <c r="M36" i="16" s="1"/>
  <c r="I22" i="16"/>
  <c r="I36" i="16" s="1"/>
  <c r="E38" i="16"/>
  <c r="E39" i="15" s="1"/>
  <c r="E44" i="15" s="1"/>
  <c r="E46" i="15" s="1"/>
  <c r="E37" i="10"/>
  <c r="E38" i="10" s="1"/>
  <c r="F39" i="15" l="1"/>
  <c r="G37" i="16"/>
  <c r="G38" i="16" s="1"/>
  <c r="I48" i="14"/>
  <c r="I36" i="14"/>
  <c r="I39" i="14" s="1"/>
  <c r="I13" i="27"/>
  <c r="I16" i="27" s="1"/>
  <c r="I11" i="27"/>
  <c r="M44" i="8"/>
  <c r="M47" i="8" s="1"/>
  <c r="M33" i="8"/>
  <c r="M36" i="8" s="1"/>
  <c r="M38" i="8" s="1"/>
  <c r="G43" i="8"/>
  <c r="G46" i="8" s="1"/>
  <c r="G26" i="8"/>
  <c r="G30" i="8" s="1"/>
  <c r="O23" i="14"/>
  <c r="O12" i="27"/>
  <c r="O37" i="14"/>
  <c r="L10" i="27"/>
  <c r="L29" i="14"/>
  <c r="L33" i="14" s="1"/>
  <c r="L47" i="14"/>
  <c r="M10" i="27"/>
  <c r="M29" i="14"/>
  <c r="M33" i="14" s="1"/>
  <c r="M47" i="14"/>
  <c r="N10" i="27"/>
  <c r="N47" i="14"/>
  <c r="N29" i="14"/>
  <c r="N33" i="14" s="1"/>
  <c r="G23" i="14"/>
  <c r="G12" i="27"/>
  <c r="G37" i="14"/>
  <c r="O26" i="8"/>
  <c r="O30" i="8" s="1"/>
  <c r="O43" i="8"/>
  <c r="O46" i="8" s="1"/>
  <c r="H10" i="27"/>
  <c r="H29" i="14"/>
  <c r="H33" i="14" s="1"/>
  <c r="H47" i="14"/>
  <c r="E35" i="9"/>
  <c r="E37" i="9" s="1"/>
  <c r="E39" i="9" s="1"/>
  <c r="F37" i="10"/>
  <c r="F38" i="10" s="1"/>
  <c r="F10" i="27"/>
  <c r="F47" i="14"/>
  <c r="F29" i="14"/>
  <c r="F33" i="14" s="1"/>
  <c r="F32" i="15"/>
  <c r="G31" i="15"/>
  <c r="J10" i="27"/>
  <c r="J47" i="14"/>
  <c r="J29" i="14"/>
  <c r="J33" i="14" s="1"/>
  <c r="K12" i="27"/>
  <c r="K23" i="14"/>
  <c r="K37" i="14"/>
  <c r="I44" i="8"/>
  <c r="I47" i="8" s="1"/>
  <c r="I33" i="8"/>
  <c r="I36" i="8" s="1"/>
  <c r="I38" i="8" s="1"/>
  <c r="K43" i="8"/>
  <c r="K46" i="8" s="1"/>
  <c r="K26" i="8"/>
  <c r="K30" i="8" s="1"/>
  <c r="P17" i="17"/>
  <c r="K33" i="8" l="1"/>
  <c r="K36" i="8" s="1"/>
  <c r="K38" i="8" s="1"/>
  <c r="K44" i="8"/>
  <c r="K47" i="8" s="1"/>
  <c r="J51" i="14"/>
  <c r="J24" i="19" s="1"/>
  <c r="J30" i="19"/>
  <c r="F36" i="14"/>
  <c r="F39" i="14" s="1"/>
  <c r="F48" i="14"/>
  <c r="H11" i="27"/>
  <c r="H13" i="27" s="1"/>
  <c r="H16" i="27" s="1"/>
  <c r="N11" i="27"/>
  <c r="N13" i="27" s="1"/>
  <c r="N16" i="27" s="1"/>
  <c r="L11" i="27"/>
  <c r="L13" i="27" s="1"/>
  <c r="L16" i="27" s="1"/>
  <c r="G33" i="8"/>
  <c r="G36" i="8" s="1"/>
  <c r="G38" i="8" s="1"/>
  <c r="G39" i="8" s="1"/>
  <c r="H39" i="8" s="1"/>
  <c r="I39" i="8" s="1"/>
  <c r="J39" i="8" s="1"/>
  <c r="K39" i="8" s="1"/>
  <c r="L39" i="8" s="1"/>
  <c r="M39" i="8" s="1"/>
  <c r="N39" i="8" s="1"/>
  <c r="G44" i="8"/>
  <c r="G47" i="8" s="1"/>
  <c r="I10" i="17"/>
  <c r="I13" i="17" s="1"/>
  <c r="I18" i="17" s="1"/>
  <c r="I36" i="19" s="1"/>
  <c r="I38" i="27"/>
  <c r="I41" i="14"/>
  <c r="K47" i="14"/>
  <c r="K10" i="27"/>
  <c r="K29" i="14"/>
  <c r="K33" i="14" s="1"/>
  <c r="J11" i="27"/>
  <c r="J13" i="27" s="1"/>
  <c r="J16" i="27" s="1"/>
  <c r="F51" i="14"/>
  <c r="F30" i="19"/>
  <c r="G10" i="27"/>
  <c r="G47" i="14"/>
  <c r="G29" i="14"/>
  <c r="G33" i="14" s="1"/>
  <c r="M51" i="14"/>
  <c r="M24" i="19" s="1"/>
  <c r="M30" i="19"/>
  <c r="I25" i="27"/>
  <c r="I29" i="27" s="1"/>
  <c r="I28" i="27"/>
  <c r="I52" i="14"/>
  <c r="I26" i="19" s="1"/>
  <c r="I32" i="19"/>
  <c r="I34" i="19"/>
  <c r="G32" i="15"/>
  <c r="H31" i="15"/>
  <c r="F11" i="27"/>
  <c r="F13" i="27" s="1"/>
  <c r="F16" i="27" s="1"/>
  <c r="H51" i="14"/>
  <c r="H24" i="19" s="1"/>
  <c r="H30" i="19"/>
  <c r="O33" i="8"/>
  <c r="O36" i="8" s="1"/>
  <c r="O38" i="8" s="1"/>
  <c r="O44" i="8"/>
  <c r="O47" i="8" s="1"/>
  <c r="N36" i="14"/>
  <c r="N39" i="14" s="1"/>
  <c r="N48" i="14"/>
  <c r="M48" i="14"/>
  <c r="M36" i="14"/>
  <c r="M39" i="14" s="1"/>
  <c r="L51" i="14"/>
  <c r="L24" i="19" s="1"/>
  <c r="L30" i="19"/>
  <c r="G39" i="15"/>
  <c r="H37" i="16"/>
  <c r="H38" i="16" s="1"/>
  <c r="J36" i="14"/>
  <c r="J39" i="14" s="1"/>
  <c r="J48" i="14"/>
  <c r="F44" i="15"/>
  <c r="F46" i="15" s="1"/>
  <c r="F38" i="19"/>
  <c r="F35" i="9"/>
  <c r="F37" i="9" s="1"/>
  <c r="F39" i="9" s="1"/>
  <c r="G37" i="10"/>
  <c r="G38" i="10" s="1"/>
  <c r="H48" i="14"/>
  <c r="H36" i="14"/>
  <c r="H39" i="14" s="1"/>
  <c r="N51" i="14"/>
  <c r="N24" i="19" s="1"/>
  <c r="N30" i="19"/>
  <c r="M11" i="27"/>
  <c r="M13" i="27" s="1"/>
  <c r="M16" i="27" s="1"/>
  <c r="L48" i="14"/>
  <c r="L36" i="14"/>
  <c r="L39" i="14" s="1"/>
  <c r="O10" i="27"/>
  <c r="O47" i="14"/>
  <c r="O29" i="14"/>
  <c r="O33" i="14" s="1"/>
  <c r="L28" i="27" l="1"/>
  <c r="L25" i="27"/>
  <c r="L29" i="27" s="1"/>
  <c r="M25" i="27"/>
  <c r="M29" i="27" s="1"/>
  <c r="M28" i="27"/>
  <c r="N25" i="27"/>
  <c r="N29" i="27" s="1"/>
  <c r="N28" i="27"/>
  <c r="F25" i="27"/>
  <c r="F29" i="27" s="1"/>
  <c r="F28" i="27"/>
  <c r="H28" i="27"/>
  <c r="H25" i="27"/>
  <c r="H29" i="27" s="1"/>
  <c r="J25" i="27"/>
  <c r="J29" i="27" s="1"/>
  <c r="J28" i="27"/>
  <c r="L38" i="27"/>
  <c r="L41" i="14"/>
  <c r="L10" i="17"/>
  <c r="L13" i="17" s="1"/>
  <c r="L18" i="17" s="1"/>
  <c r="L36" i="19" s="1"/>
  <c r="H37" i="10"/>
  <c r="H38" i="10" s="1"/>
  <c r="G35" i="9"/>
  <c r="G37" i="9" s="1"/>
  <c r="G39" i="9" s="1"/>
  <c r="J34" i="19"/>
  <c r="J32" i="19"/>
  <c r="J52" i="14"/>
  <c r="J26" i="19" s="1"/>
  <c r="N52" i="14"/>
  <c r="N26" i="19" s="1"/>
  <c r="N34" i="19"/>
  <c r="N32" i="19"/>
  <c r="H32" i="15"/>
  <c r="I31" i="15"/>
  <c r="K36" i="14"/>
  <c r="K39" i="14" s="1"/>
  <c r="K48" i="14"/>
  <c r="N38" i="27"/>
  <c r="N10" i="17"/>
  <c r="N13" i="17" s="1"/>
  <c r="N18" i="17" s="1"/>
  <c r="N36" i="19" s="1"/>
  <c r="N41" i="14"/>
  <c r="G44" i="15"/>
  <c r="G46" i="15" s="1"/>
  <c r="G38" i="19"/>
  <c r="G36" i="14"/>
  <c r="G39" i="14" s="1"/>
  <c r="G48" i="14"/>
  <c r="F24" i="19"/>
  <c r="K11" i="27"/>
  <c r="K13" i="27"/>
  <c r="K16" i="27" s="1"/>
  <c r="O11" i="27"/>
  <c r="O13" i="27" s="1"/>
  <c r="O16" i="27" s="1"/>
  <c r="O36" i="14"/>
  <c r="O39" i="14" s="1"/>
  <c r="O48" i="14"/>
  <c r="L52" i="14"/>
  <c r="L26" i="19" s="1"/>
  <c r="L34" i="19"/>
  <c r="L32" i="19"/>
  <c r="J38" i="27"/>
  <c r="J41" i="14"/>
  <c r="J10" i="17"/>
  <c r="J13" i="17" s="1"/>
  <c r="J18" i="17" s="1"/>
  <c r="J36" i="19" s="1"/>
  <c r="O51" i="14"/>
  <c r="O24" i="19" s="1"/>
  <c r="O30" i="19"/>
  <c r="H10" i="17"/>
  <c r="H13" i="17" s="1"/>
  <c r="H18" i="17" s="1"/>
  <c r="H36" i="19" s="1"/>
  <c r="H38" i="27"/>
  <c r="H41" i="14"/>
  <c r="H39" i="15"/>
  <c r="I37" i="16"/>
  <c r="I38" i="16" s="1"/>
  <c r="M10" i="17"/>
  <c r="M13" i="17" s="1"/>
  <c r="M18" i="17" s="1"/>
  <c r="M36" i="19" s="1"/>
  <c r="M38" i="27"/>
  <c r="M41" i="14"/>
  <c r="G51" i="14"/>
  <c r="G24" i="19" s="1"/>
  <c r="G30" i="19"/>
  <c r="F31" i="19" s="1"/>
  <c r="K51" i="14"/>
  <c r="K24" i="19" s="1"/>
  <c r="K30" i="19"/>
  <c r="F34" i="19"/>
  <c r="F32" i="19"/>
  <c r="F52" i="14"/>
  <c r="H52" i="14"/>
  <c r="H26" i="19" s="1"/>
  <c r="H34" i="19"/>
  <c r="H32" i="19"/>
  <c r="M52" i="14"/>
  <c r="M26" i="19" s="1"/>
  <c r="M32" i="19"/>
  <c r="M34" i="19"/>
  <c r="G11" i="27"/>
  <c r="G13" i="27" s="1"/>
  <c r="G16" i="27" s="1"/>
  <c r="O39" i="8"/>
  <c r="F38" i="27"/>
  <c r="F39" i="27" s="1"/>
  <c r="F10" i="17"/>
  <c r="F13" i="17" s="1"/>
  <c r="F41" i="14"/>
  <c r="F42" i="14" s="1"/>
  <c r="G25" i="27" l="1"/>
  <c r="G29" i="27" s="1"/>
  <c r="G28" i="27"/>
  <c r="O26" i="27"/>
  <c r="O27" i="27" s="1"/>
  <c r="O25" i="27"/>
  <c r="I39" i="15"/>
  <c r="J37" i="16"/>
  <c r="J38" i="16" s="1"/>
  <c r="P51" i="14"/>
  <c r="K52" i="14"/>
  <c r="K26" i="19" s="1"/>
  <c r="K34" i="19"/>
  <c r="K32" i="19"/>
  <c r="H44" i="15"/>
  <c r="H46" i="15" s="1"/>
  <c r="H38" i="19"/>
  <c r="H35" i="9"/>
  <c r="H37" i="9" s="1"/>
  <c r="H39" i="9" s="1"/>
  <c r="I37" i="10"/>
  <c r="I38" i="10" s="1"/>
  <c r="F26" i="19"/>
  <c r="O52" i="14"/>
  <c r="O26" i="19" s="1"/>
  <c r="O34" i="19"/>
  <c r="O32" i="19"/>
  <c r="K25" i="27"/>
  <c r="K29" i="27" s="1"/>
  <c r="K28" i="27"/>
  <c r="G52" i="14"/>
  <c r="G26" i="19" s="1"/>
  <c r="G34" i="19"/>
  <c r="F35" i="19" s="1"/>
  <c r="G32" i="19"/>
  <c r="K10" i="17"/>
  <c r="K13" i="17" s="1"/>
  <c r="K18" i="17" s="1"/>
  <c r="K36" i="19" s="1"/>
  <c r="K41" i="14"/>
  <c r="K38" i="27"/>
  <c r="P13" i="17"/>
  <c r="F19" i="17" s="1"/>
  <c r="F37" i="19" s="1"/>
  <c r="F18" i="17"/>
  <c r="F36" i="19" s="1"/>
  <c r="F33" i="19"/>
  <c r="O10" i="17"/>
  <c r="O13" i="17" s="1"/>
  <c r="O18" i="17" s="1"/>
  <c r="O36" i="19" s="1"/>
  <c r="O41" i="14"/>
  <c r="O38" i="27"/>
  <c r="G10" i="17"/>
  <c r="G13" i="17" s="1"/>
  <c r="G18" i="17" s="1"/>
  <c r="G36" i="19" s="1"/>
  <c r="G38" i="27"/>
  <c r="G41" i="14"/>
  <c r="G42" i="14" s="1"/>
  <c r="H42" i="14" s="1"/>
  <c r="I42" i="14" s="1"/>
  <c r="J42" i="14" s="1"/>
  <c r="K42" i="14" s="1"/>
  <c r="L42" i="14" s="1"/>
  <c r="M42" i="14" s="1"/>
  <c r="N42" i="14" s="1"/>
  <c r="O42" i="14" s="1"/>
  <c r="G39" i="27"/>
  <c r="H39" i="27" s="1"/>
  <c r="F25" i="19"/>
  <c r="J31" i="15"/>
  <c r="I32" i="15"/>
  <c r="D31" i="27" l="1"/>
  <c r="I44" i="15"/>
  <c r="I46" i="15" s="1"/>
  <c r="I38" i="19"/>
  <c r="J32" i="15"/>
  <c r="K31" i="15"/>
  <c r="F27" i="19"/>
  <c r="I35" i="9"/>
  <c r="I37" i="9" s="1"/>
  <c r="I39" i="9" s="1"/>
  <c r="J37" i="10"/>
  <c r="J38" i="10" s="1"/>
  <c r="J39" i="15"/>
  <c r="K37" i="16"/>
  <c r="K38" i="16" s="1"/>
  <c r="O29" i="27"/>
  <c r="P52" i="14"/>
  <c r="D41" i="27"/>
  <c r="I39" i="27"/>
  <c r="J39" i="27" s="1"/>
  <c r="K39" i="27" s="1"/>
  <c r="L39" i="27" s="1"/>
  <c r="M39" i="27" s="1"/>
  <c r="N39" i="27" s="1"/>
  <c r="O39" i="27" s="1"/>
  <c r="O28" i="27"/>
  <c r="D33" i="27" s="1"/>
  <c r="J35" i="9" l="1"/>
  <c r="J37" i="9" s="1"/>
  <c r="J39" i="9" s="1"/>
  <c r="K37" i="10"/>
  <c r="K38" i="10" s="1"/>
  <c r="J44" i="15"/>
  <c r="J46" i="15" s="1"/>
  <c r="J38" i="19"/>
  <c r="K32" i="15"/>
  <c r="L31" i="15"/>
  <c r="K39" i="15"/>
  <c r="L37" i="16"/>
  <c r="L38" i="16" s="1"/>
  <c r="L39" i="15" l="1"/>
  <c r="M37" i="16"/>
  <c r="M38" i="16" s="1"/>
  <c r="F39" i="19"/>
  <c r="L37" i="10"/>
  <c r="L38" i="10" s="1"/>
  <c r="K35" i="9"/>
  <c r="K37" i="9" s="1"/>
  <c r="K39" i="9" s="1"/>
  <c r="L32" i="15"/>
  <c r="L44" i="15" s="1"/>
  <c r="L46" i="15" s="1"/>
  <c r="M31" i="15"/>
  <c r="K44" i="15"/>
  <c r="K46" i="15" s="1"/>
  <c r="K38" i="19"/>
  <c r="L35" i="9" l="1"/>
  <c r="L37" i="9" s="1"/>
  <c r="L39" i="9" s="1"/>
  <c r="M37" i="10"/>
  <c r="M38" i="10" s="1"/>
  <c r="N31" i="15"/>
  <c r="M32" i="15"/>
  <c r="M39" i="15"/>
  <c r="N37" i="16"/>
  <c r="N38" i="16" s="1"/>
  <c r="M44" i="15" l="1"/>
  <c r="M46" i="15" s="1"/>
  <c r="N32" i="15"/>
  <c r="O31" i="15"/>
  <c r="O32" i="15" s="1"/>
  <c r="O44" i="15" s="1"/>
  <c r="O46" i="15" s="1"/>
  <c r="N39" i="15"/>
  <c r="O37" i="16"/>
  <c r="O38" i="16" s="1"/>
  <c r="O39" i="15" s="1"/>
  <c r="M35" i="9"/>
  <c r="M37" i="9" s="1"/>
  <c r="M39" i="9" s="1"/>
  <c r="N37" i="10"/>
  <c r="N38" i="10" s="1"/>
  <c r="N35" i="9" l="1"/>
  <c r="N37" i="9" s="1"/>
  <c r="N39" i="9" s="1"/>
  <c r="O37" i="10"/>
  <c r="O38" i="10" s="1"/>
  <c r="O35" i="9" s="1"/>
  <c r="O37" i="9" s="1"/>
  <c r="O39" i="9" s="1"/>
  <c r="N44" i="15"/>
  <c r="N46"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8" authorId="0" shapeId="0" xr:uid="{FE3CF272-524F-4874-B931-8659DB18D215}">
      <text>
        <r>
          <rPr>
            <b/>
            <i/>
            <sz val="9"/>
            <color indexed="81"/>
            <rFont val="Tahoma"/>
            <family val="2"/>
          </rPr>
          <t>Author:</t>
        </r>
        <r>
          <rPr>
            <i/>
            <sz val="9"/>
            <color indexed="81"/>
            <rFont val="Tahoma"/>
            <family val="2"/>
          </rPr>
          <t xml:space="preserve">
https://kunaldesai.blog/nifty-50-cagr-last-20-years/
Nifty fifty 20-year CAGR is cosidered as Required rate of return from the project</t>
        </r>
      </text>
    </comment>
    <comment ref="D53" authorId="0" shapeId="0" xr:uid="{C9B3F48D-DDC4-4F95-B11F-2F0282C00134}">
      <text>
        <r>
          <rPr>
            <b/>
            <sz val="9"/>
            <color indexed="81"/>
            <rFont val="Tahoma"/>
            <family val="2"/>
          </rPr>
          <t>Author:</t>
        </r>
        <r>
          <rPr>
            <sz val="9"/>
            <color indexed="81"/>
            <rFont val="Tahoma"/>
            <family val="2"/>
          </rPr>
          <t xml:space="preserve">
Nifty 50 10 year CAGR</t>
        </r>
      </text>
    </comment>
  </commentList>
</comments>
</file>

<file path=xl/sharedStrings.xml><?xml version="1.0" encoding="utf-8"?>
<sst xmlns="http://schemas.openxmlformats.org/spreadsheetml/2006/main" count="1012" uniqueCount="329">
  <si>
    <t>(Profit and Loss Statement)</t>
  </si>
  <si>
    <t>Construction Period</t>
  </si>
  <si>
    <t>Operational Years</t>
  </si>
  <si>
    <t>Year Ending</t>
  </si>
  <si>
    <t>FY</t>
  </si>
  <si>
    <t>Year Counter</t>
  </si>
  <si>
    <t>Months Counter</t>
  </si>
  <si>
    <t>Revenue</t>
  </si>
  <si>
    <t>Cost of Sales</t>
  </si>
  <si>
    <t>Rental Expenses</t>
  </si>
  <si>
    <t>Cost of Manpower Supply</t>
  </si>
  <si>
    <t>Repair &amp; Maintenance</t>
  </si>
  <si>
    <t>Electricity Expenses</t>
  </si>
  <si>
    <t>Selling, General &amp; Administrative Expenses</t>
  </si>
  <si>
    <t>Operating Expenses</t>
  </si>
  <si>
    <t>EBITDA</t>
  </si>
  <si>
    <t>Depreciation</t>
  </si>
  <si>
    <t>EBIT</t>
  </si>
  <si>
    <t>Interest expenses</t>
  </si>
  <si>
    <t>Interest on term loan</t>
  </si>
  <si>
    <t>Interest on working capital</t>
  </si>
  <si>
    <t>Total Interest Expenses</t>
  </si>
  <si>
    <t>Profit before Taxes (PBT)</t>
  </si>
  <si>
    <t>Current Tax</t>
  </si>
  <si>
    <t>Deferred Tax</t>
  </si>
  <si>
    <t>Applicable taxes</t>
  </si>
  <si>
    <t>Profit after Taxes (PAT)</t>
  </si>
  <si>
    <t>Cash Accrual</t>
  </si>
  <si>
    <t>PAT</t>
  </si>
  <si>
    <t>Add: Dep &amp; Am</t>
  </si>
  <si>
    <t>Deffered Tax</t>
  </si>
  <si>
    <t xml:space="preserve">Repayment Obligations </t>
  </si>
  <si>
    <t>Net cash accrual</t>
  </si>
  <si>
    <t xml:space="preserve">Cumulative Internal Accruals  </t>
  </si>
  <si>
    <t>Margins of the Company</t>
  </si>
  <si>
    <t>EBITDA Margin %</t>
  </si>
  <si>
    <t>EBIT Margin %</t>
  </si>
  <si>
    <t>PAT Margin %</t>
  </si>
  <si>
    <t>Revenue growth rate Y-o-Y (%)</t>
  </si>
  <si>
    <t>(Prorma Balance Sheet)</t>
  </si>
  <si>
    <t xml:space="preserve">LIABILITIES </t>
  </si>
  <si>
    <t>Equity</t>
  </si>
  <si>
    <t>Reserve &amp; Surplus</t>
  </si>
  <si>
    <t>Secured Loan</t>
  </si>
  <si>
    <t>Current Liabilities</t>
  </si>
  <si>
    <t>Trade Paybles</t>
  </si>
  <si>
    <t xml:space="preserve">Term liabilities payable within one year </t>
  </si>
  <si>
    <t>CC Limit</t>
  </si>
  <si>
    <t>Total</t>
  </si>
  <si>
    <t>Gross Assets</t>
  </si>
  <si>
    <t>Land Acquisition Cost</t>
  </si>
  <si>
    <t>Land Development Cost</t>
  </si>
  <si>
    <t>Civil Work / Construction</t>
  </si>
  <si>
    <t>Plant &amp; Machinery</t>
  </si>
  <si>
    <t>Misc Fix Assets</t>
  </si>
  <si>
    <t>Total Gross Block</t>
  </si>
  <si>
    <t>NET BLOCK</t>
  </si>
  <si>
    <t>Deffered Tax Asset</t>
  </si>
  <si>
    <t>Balance with Gov. Authorities</t>
  </si>
  <si>
    <t>Mat Credit Entitlement</t>
  </si>
  <si>
    <t>CURRENT ASSETS</t>
  </si>
  <si>
    <t>Trade Receivables</t>
  </si>
  <si>
    <t>CASH &amp; BANK</t>
  </si>
  <si>
    <t>PRELIMINARY EXPENSES W/off</t>
  </si>
  <si>
    <t xml:space="preserve">Total </t>
  </si>
  <si>
    <t>Difference</t>
  </si>
  <si>
    <t>Cash Flow Statement</t>
  </si>
  <si>
    <t>Cash Flow from Operating Activities</t>
  </si>
  <si>
    <t>Profit before Tax</t>
  </si>
  <si>
    <t>Add: Non-Cash Expenses/ Non-Operating Expenses/(Non-Operating Income)</t>
  </si>
  <si>
    <t>Add: Interest Expense</t>
  </si>
  <si>
    <t>Increase in Sundry Debtors</t>
  </si>
  <si>
    <t>NET GST ASSET</t>
  </si>
  <si>
    <t>Change in MAT</t>
  </si>
  <si>
    <t>Increase in Sundry Creditors</t>
  </si>
  <si>
    <t>Cash Generated from Operations</t>
  </si>
  <si>
    <t>GST Paid</t>
  </si>
  <si>
    <t>Income Taxes paid</t>
  </si>
  <si>
    <t>Net Cash from Operating Activities</t>
  </si>
  <si>
    <t>Cash Flow from Investing Activities</t>
  </si>
  <si>
    <t>Purchase of Fixed Assets</t>
  </si>
  <si>
    <t>Security Deposit</t>
  </si>
  <si>
    <t>Net Cash from Investing Activities</t>
  </si>
  <si>
    <t>Cash Flow from Financing Activities</t>
  </si>
  <si>
    <t>Interest Paid</t>
  </si>
  <si>
    <t>Net Cash from Financing Activities</t>
  </si>
  <si>
    <t>Net increase in cash and cash equivalents</t>
  </si>
  <si>
    <t>Cash and cash equivalents at beginning of period</t>
  </si>
  <si>
    <t>Cash and cash equivalents at end of period</t>
  </si>
  <si>
    <t>Combined CRPL</t>
  </si>
  <si>
    <t>(DSCR)</t>
  </si>
  <si>
    <t>Cash accrual</t>
  </si>
  <si>
    <t>Interest on WC</t>
  </si>
  <si>
    <t>Subtotal</t>
  </si>
  <si>
    <t>Loan Repayent</t>
  </si>
  <si>
    <t>DSCR</t>
  </si>
  <si>
    <t>Average DSCR</t>
  </si>
  <si>
    <t>NPV</t>
  </si>
  <si>
    <t>IRR</t>
  </si>
  <si>
    <t>TPC</t>
  </si>
  <si>
    <t>Payback Period</t>
  </si>
  <si>
    <t>(Ratio &amp; Break even analysis of the project)</t>
  </si>
  <si>
    <t>Sales</t>
  </si>
  <si>
    <t>Variable Expenses</t>
  </si>
  <si>
    <t>Contribution</t>
  </si>
  <si>
    <t>Fixed Expenses</t>
  </si>
  <si>
    <t>Profit / PBT</t>
  </si>
  <si>
    <t>PV RATIO (Contr / Sales)</t>
  </si>
  <si>
    <t>BEP  Sales (Fix Exps / Contr * Sales)</t>
  </si>
  <si>
    <t>BEP% (BEP Sales / sales)</t>
  </si>
  <si>
    <t>Ratio Analysis:</t>
  </si>
  <si>
    <t>Average</t>
  </si>
  <si>
    <t>Return on Capital employed (%)</t>
  </si>
  <si>
    <t>Return on Investment (%)</t>
  </si>
  <si>
    <t>Return on Net Worth</t>
  </si>
  <si>
    <t>Fixed Asset Coverage Ratio</t>
  </si>
  <si>
    <t>TOL/TNW</t>
  </si>
  <si>
    <t>Debt to Equity Ratio</t>
  </si>
  <si>
    <t>Sensitivity Analysis</t>
  </si>
  <si>
    <t>As a base case</t>
  </si>
  <si>
    <t>If Sales is dereased by 5%</t>
  </si>
  <si>
    <t>If sales is decreased by 10%</t>
  </si>
  <si>
    <t>If operating expenses is increased by 5%</t>
  </si>
  <si>
    <t>If operating expenses is increased by 10%</t>
  </si>
  <si>
    <t>Current Assets</t>
  </si>
  <si>
    <t>Debt</t>
  </si>
  <si>
    <t xml:space="preserve">We, CRPL Infra Pvt Ltd., writing to confirm our commitment to provide the necessary equity financing to undertake the BTS projects being undertaken at places like Pune, Noida, Ahmedabad for Zepto and Ahmedabad for Falcon Agrifriz Foods Private Limited. We fully understand that these BTS projects require a total financing amount of Rs.14.86 Crores and that part of the financing will be provided through equity contributions of Rs 9.86.
We hereby commit to provide equity financing of Rs 5crores to be funded from our own capital resources. We further confirm that the source of the equity financing will be equity/equity like instruments/unsecured loans from Promoters &amp; Group Companies. We will also infuse the surplus amount from cash accruals generated through ongoing operations for the said BTS projects. It may please be noted that the sister concern of  the Company M/s Quatre Agro has already infused a sum of Rs 2.50 Crore towards the same
</t>
  </si>
  <si>
    <t>Thus, ~INR 3808.01 per Sq. Ft. is the expected CAPEX for the proposed 1,56,932 Sq. Ft. (combined) cold storage project of CRPL</t>
  </si>
  <si>
    <t>The quick commerce industry in India has experienced rapid growth since the pandemic. It is projected to touch US$ 5.5 billion by 2025, as per a RedSeer report. Quick commerce platforms' contribution to the online grocery market is expected to rise from 10% to ~45% in the coming years. To adapt to this evolving landscape, the market has shifted from a singular central warehouse model to an advanced network of micro-warehouses or dark stores strategically located in proximity to delivery points, emulating the role of neighbourhood 'Kirana' stores. This model ensures a focused selection of high-demand items, typically within a two-kilometre radius. Notably, platforms such as Dunzo, Swiggy Instamart, and Blinkit have established 20-30 micro-fulfilment centres in major cities, facilitating 10-20 minute delivery services.</t>
  </si>
  <si>
    <t>`</t>
  </si>
  <si>
    <t>Old</t>
  </si>
  <si>
    <t>S.N.</t>
  </si>
  <si>
    <t>2024-25</t>
  </si>
  <si>
    <t>2025-26</t>
  </si>
  <si>
    <t>2026-27</t>
  </si>
  <si>
    <t>2027-28</t>
  </si>
  <si>
    <t>2028-29</t>
  </si>
  <si>
    <t>2029-30</t>
  </si>
  <si>
    <t>2030-31</t>
  </si>
  <si>
    <t>2031-32</t>
  </si>
  <si>
    <t>2032-33</t>
  </si>
  <si>
    <t>2033-34</t>
  </si>
  <si>
    <t>2034-35</t>
  </si>
  <si>
    <t>Revenue from Operations</t>
  </si>
  <si>
    <t>Purchase of Inventory of Stock -in-trade</t>
  </si>
  <si>
    <t>Changes of Inventory of Stock-in-trade</t>
  </si>
  <si>
    <t>Direct Expenses (Power)</t>
  </si>
  <si>
    <t>Power &amp; Fuel</t>
  </si>
  <si>
    <t>Employee Benefit Expenses</t>
  </si>
  <si>
    <t>Direct Labour</t>
  </si>
  <si>
    <t>Other Manufacturing Expenses</t>
  </si>
  <si>
    <t>Other Expenses</t>
  </si>
  <si>
    <t>Selling &amp; Administrative Expenses</t>
  </si>
  <si>
    <t>Finance Cost</t>
  </si>
  <si>
    <t>Interest</t>
  </si>
  <si>
    <t>Other Income</t>
  </si>
  <si>
    <t>Add: Other Income</t>
  </si>
  <si>
    <t>Deferred Revenue Income</t>
  </si>
  <si>
    <t>Taxes</t>
  </si>
  <si>
    <t>Profit after Tax</t>
  </si>
  <si>
    <t>Cash Adjustment</t>
  </si>
  <si>
    <t>Cash from operation</t>
  </si>
  <si>
    <t>Other current Assets</t>
  </si>
  <si>
    <t>Repayment of Borrowings</t>
  </si>
  <si>
    <t>Payment to Capital Creditor</t>
  </si>
  <si>
    <t>Deferred Revenue</t>
  </si>
  <si>
    <t>Fixed Assets</t>
  </si>
  <si>
    <t>Sale of Fixed Assets</t>
  </si>
  <si>
    <t>Repayment of borrowings</t>
  </si>
  <si>
    <t>Trade Payable</t>
  </si>
  <si>
    <t>Opening Balance</t>
  </si>
  <si>
    <t>Closing Balance</t>
  </si>
  <si>
    <t>Liability for Expenses</t>
  </si>
  <si>
    <t>Other Payable</t>
  </si>
  <si>
    <t>Trade Receivable</t>
  </si>
  <si>
    <t>CRPL Infra (Private ) Limited- Balance Sheet</t>
  </si>
  <si>
    <t>FY 24-25</t>
  </si>
  <si>
    <t>FY 25-26</t>
  </si>
  <si>
    <t>FY 26-27</t>
  </si>
  <si>
    <t>FY 27-28</t>
  </si>
  <si>
    <t>FY 28-29</t>
  </si>
  <si>
    <t>FY 29-30</t>
  </si>
  <si>
    <t>FY 30-31</t>
  </si>
  <si>
    <t>FY 31-32</t>
  </si>
  <si>
    <t>FY 32-33</t>
  </si>
  <si>
    <t>FY 33-34</t>
  </si>
  <si>
    <t>FY 34-35</t>
  </si>
  <si>
    <t>Liabilities &amp;  Equities</t>
  </si>
  <si>
    <t>Short Term Borrowings</t>
  </si>
  <si>
    <t>Loan Repayable on Demand</t>
  </si>
  <si>
    <t>Current Maturities of Long Term Borrowings</t>
  </si>
  <si>
    <t>Sub-total</t>
  </si>
  <si>
    <t>Other Current Liabilities</t>
  </si>
  <si>
    <t>Capital Creditor</t>
  </si>
  <si>
    <t>Interest Accrued and due on borrowings</t>
  </si>
  <si>
    <t>Employee Related Liabilities</t>
  </si>
  <si>
    <t>Statutory Dues</t>
  </si>
  <si>
    <t>Advance from Customer</t>
  </si>
  <si>
    <t>Security Deposit from Customer</t>
  </si>
  <si>
    <t>sub-total</t>
  </si>
  <si>
    <t>Short Term Provisions</t>
  </si>
  <si>
    <t>Gratuity</t>
  </si>
  <si>
    <t>sub-total (Current Liabilities)</t>
  </si>
  <si>
    <t>Non - Current Liabilities</t>
  </si>
  <si>
    <t>Long Term Borrowings</t>
  </si>
  <si>
    <t>Secured Loan from Bank</t>
  </si>
  <si>
    <t>Unsecured Loan from Related Party</t>
  </si>
  <si>
    <t>Less: Current Maturities of Long Term Borrowings</t>
  </si>
  <si>
    <t>Other Long Term Liabilities</t>
  </si>
  <si>
    <t xml:space="preserve">Deferred Revenue </t>
  </si>
  <si>
    <t>Long Term Provisions</t>
  </si>
  <si>
    <t>Equity Share Capital</t>
  </si>
  <si>
    <t>Securities Premium Account</t>
  </si>
  <si>
    <t>Surplus in the statement of Profit &amp; Loss Account</t>
  </si>
  <si>
    <t>sub-total (Equity)</t>
  </si>
  <si>
    <t>Non- Current Assets</t>
  </si>
  <si>
    <t>Property, Plant &amp; Equipment</t>
  </si>
  <si>
    <t>Capital Work-in-progress</t>
  </si>
  <si>
    <t>Non- Current Investment</t>
  </si>
  <si>
    <t>Deferred Tax Asset</t>
  </si>
  <si>
    <t>Long Term Loan &amp; Advances</t>
  </si>
  <si>
    <t>Capital Advances</t>
  </si>
  <si>
    <t>Advance Tax ( Net of Provisions)</t>
  </si>
  <si>
    <t>Loan to subsidairy/Fellow subsidairy</t>
  </si>
  <si>
    <t>Sub-total - Long Term Loan &amp; Advances</t>
  </si>
  <si>
    <t>Other Non- Current Assets</t>
  </si>
  <si>
    <t>Prepaid Expenses</t>
  </si>
  <si>
    <t>Interest Accrued but not due</t>
  </si>
  <si>
    <t>Bank Deposits</t>
  </si>
  <si>
    <t>Sub-total (Non- Current Assets)</t>
  </si>
  <si>
    <t>Inventory</t>
  </si>
  <si>
    <t>Cash &amp; Bank Balances</t>
  </si>
  <si>
    <t>Fixed Deposit (less than 3 months)</t>
  </si>
  <si>
    <t>Short Term Loan &amp; Advances</t>
  </si>
  <si>
    <t>Advances to staff</t>
  </si>
  <si>
    <t>Advance against expenses/ supplies</t>
  </si>
  <si>
    <t>Sub-total (Short Term Loan &amp; Advances)</t>
  </si>
  <si>
    <t>Other Current Assets</t>
  </si>
  <si>
    <t>Balances with Government Authorities</t>
  </si>
  <si>
    <t>Security deposits</t>
  </si>
  <si>
    <t>Interest receivable</t>
  </si>
  <si>
    <t>Prepaid expense</t>
  </si>
  <si>
    <t>Other Receivable *</t>
  </si>
  <si>
    <t xml:space="preserve">Other  </t>
  </si>
  <si>
    <t>Sub-total Current Assets</t>
  </si>
  <si>
    <t>Add:Addition</t>
  </si>
  <si>
    <t>Less: Depreciation</t>
  </si>
  <si>
    <t>CWIP</t>
  </si>
  <si>
    <t>Add: Addition</t>
  </si>
  <si>
    <t>Less: Capitalized during the year</t>
  </si>
  <si>
    <t>Addition</t>
  </si>
  <si>
    <t>Less: Advance Adjusted</t>
  </si>
  <si>
    <t>Capital Advance</t>
  </si>
  <si>
    <t>Advance Adjusted</t>
  </si>
  <si>
    <t>Advance Given</t>
  </si>
  <si>
    <t>Add:</t>
  </si>
  <si>
    <t>Interest Income</t>
  </si>
  <si>
    <t>Cash Profit before Changes in Working Captal</t>
  </si>
  <si>
    <t>Provisions (Non- Current &amp; Current)</t>
  </si>
  <si>
    <t>Other Liabilities (Non- Current &amp; Current)</t>
  </si>
  <si>
    <t>Other Assets (Non- Current &amp; Current)</t>
  </si>
  <si>
    <t>Loan &amp; Advances (non- current &amp; current)</t>
  </si>
  <si>
    <t>Cash Profit after Changes in Working Captal</t>
  </si>
  <si>
    <t>Less: Income Tax Paid</t>
  </si>
  <si>
    <t>Cash Inflow/ (outflow) from Operating Activity</t>
  </si>
  <si>
    <t>Cash flow from Investing Actvity</t>
  </si>
  <si>
    <t>Purchase of Fixed Assets(Including CWIP, Capital Creditor &amp; Capital Advances)</t>
  </si>
  <si>
    <t>Interest Received</t>
  </si>
  <si>
    <t>Loan to Subsidairy</t>
  </si>
  <si>
    <t>Fixed Deposit</t>
  </si>
  <si>
    <t>Cash Inflow/(outflow) from Investing Activity</t>
  </si>
  <si>
    <t>Cash flow from financing Activity</t>
  </si>
  <si>
    <t>Interest paid</t>
  </si>
  <si>
    <t>Borrowings</t>
  </si>
  <si>
    <t>Long Term</t>
  </si>
  <si>
    <t>Short Term</t>
  </si>
  <si>
    <t>Cash Inflow/(outflow) from financing Activity</t>
  </si>
  <si>
    <t>Net Increase in Cash &amp; Cash Equivalents</t>
  </si>
  <si>
    <t>Opening Cash &amp; Cash Equivalents</t>
  </si>
  <si>
    <t>Closing Cash &amp; Cash Equivalents</t>
  </si>
  <si>
    <t>Existing Business op. exp.</t>
  </si>
  <si>
    <t>existing non-current liabilities</t>
  </si>
  <si>
    <t>Existing Finance Cost</t>
  </si>
  <si>
    <t>CRPL Infra Pvt Ltd</t>
  </si>
  <si>
    <t>Estimates / Projections for FY 2024-25 and onwards for existing warehousing business</t>
  </si>
  <si>
    <t>Direct Expenses (Rent + R&amp;M)</t>
  </si>
  <si>
    <t>Other Non operating incomes</t>
  </si>
  <si>
    <t>(Balance Sheet)</t>
  </si>
  <si>
    <t>Promoters Contribution</t>
  </si>
  <si>
    <t>Other Current liabilities</t>
  </si>
  <si>
    <t>Existing Fix Assets</t>
  </si>
  <si>
    <t>Other non-current assets</t>
  </si>
  <si>
    <t>Other current assets</t>
  </si>
  <si>
    <t>Preliminary Expenses W/off</t>
  </si>
  <si>
    <t>(NPV &amp; IRR and Payback Period of the project)</t>
  </si>
  <si>
    <t>Less: Taxes</t>
  </si>
  <si>
    <t>Add: Depreciation &amp; Amortisation</t>
  </si>
  <si>
    <t>NOPAT</t>
  </si>
  <si>
    <t>Increase/(Decrease) in working capital</t>
  </si>
  <si>
    <t>Capex</t>
  </si>
  <si>
    <t>Free Cash Flow to Firm (FCFF)</t>
  </si>
  <si>
    <t>Required rate of return</t>
  </si>
  <si>
    <t>Project Risk premium</t>
  </si>
  <si>
    <t>Discount rate</t>
  </si>
  <si>
    <t>Expected growth rate(Terminal)</t>
  </si>
  <si>
    <t>Discount Period</t>
  </si>
  <si>
    <t>Discount Factor</t>
  </si>
  <si>
    <t>PV of FCFF</t>
  </si>
  <si>
    <t>Terminal Value of the project</t>
  </si>
  <si>
    <t>PV of Terminal Value</t>
  </si>
  <si>
    <t>FCFF+TV</t>
  </si>
  <si>
    <t>PV of FCF+ PV of Terminal Value</t>
  </si>
  <si>
    <t>Payback PeriOd</t>
  </si>
  <si>
    <t>No. Of Years</t>
  </si>
  <si>
    <t>Accumulated Cash Accrual</t>
  </si>
  <si>
    <t>WACC</t>
  </si>
  <si>
    <t xml:space="preserve">Debt </t>
  </si>
  <si>
    <t>Total Capital</t>
  </si>
  <si>
    <t>Wd</t>
  </si>
  <si>
    <t>We</t>
  </si>
  <si>
    <t>Cost of Debt (Kd)</t>
  </si>
  <si>
    <t>Tax rate</t>
  </si>
  <si>
    <t>Post tax Cost of debt</t>
  </si>
  <si>
    <t>Cost of Equity (Ke)</t>
  </si>
  <si>
    <t>https://www.niftyindices.com/market-data/return-profile</t>
  </si>
  <si>
    <t>WC</t>
  </si>
  <si>
    <t>WCC</t>
  </si>
  <si>
    <t>IRR (Combined)</t>
  </si>
  <si>
    <t>NPV  (Combined)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</si>
</sst>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409]d\-mmm\-yy;@"/>
    <numFmt numFmtId="165" formatCode="&quot;INR&quot;\ 0.00\ &quot;Crore&quot;"/>
    <numFmt numFmtId="166" formatCode="0.00\ &quot;years&quot;"/>
    <numFmt numFmtId="167" formatCode="0.0000"/>
    <numFmt numFmtId="168" formatCode="_(* #,##0.00_);_(* \(#,##0.00\);_(* &quot;-&quot;??_);_(@_)"/>
    <numFmt numFmtId="169" formatCode="&quot;INR&quot;\ 0.0\ &quot;Crore&quot;"/>
  </numFmts>
  <fonts count="35" x14ac:knownFonts="1">
    <font>
      <sz val="11"/>
      <color theme="1"/>
      <name val="Calibri"/>
      <family val="2"/>
      <scheme val="minor"/>
    </font>
    <font>
      <sz val="9"/>
      <color theme="1"/>
      <name val="Gill Sans MT"/>
      <family val="2"/>
    </font>
    <font>
      <sz val="11"/>
      <color theme="1"/>
      <name val="Calibri"/>
      <family val="2"/>
    </font>
    <font>
      <b/>
      <sz val="14"/>
      <color rgb="FFC00000"/>
      <name val="Calibri"/>
      <family val="2"/>
    </font>
    <font>
      <b/>
      <sz val="11"/>
      <color theme="1"/>
      <name val="Calibri"/>
      <family val="2"/>
    </font>
    <font>
      <b/>
      <sz val="12"/>
      <color theme="0"/>
      <name val="Calibri"/>
      <family val="2"/>
    </font>
    <font>
      <sz val="11"/>
      <color theme="0"/>
      <name val="Calibri"/>
      <family val="2"/>
    </font>
    <font>
      <b/>
      <sz val="12"/>
      <color rgb="FFC00000"/>
      <name val="Calibri"/>
      <family val="2"/>
    </font>
    <font>
      <b/>
      <sz val="11"/>
      <color theme="0"/>
      <name val="Calibri"/>
      <family val="2"/>
    </font>
    <font>
      <i/>
      <sz val="10"/>
      <color theme="1"/>
      <name val="Calibri"/>
      <family val="2"/>
    </font>
    <font>
      <b/>
      <i/>
      <sz val="10"/>
      <color theme="1"/>
      <name val="Calibri"/>
      <family val="2"/>
    </font>
    <font>
      <b/>
      <u/>
      <sz val="11"/>
      <color theme="1"/>
      <name val="Calibri"/>
      <family val="2"/>
    </font>
    <font>
      <b/>
      <sz val="11"/>
      <color rgb="FFC00000"/>
      <name val="Calibri"/>
      <family val="2"/>
    </font>
    <font>
      <b/>
      <sz val="11"/>
      <color rgb="FF11E543"/>
      <name val="Calibri"/>
      <family val="2"/>
    </font>
    <font>
      <sz val="11"/>
      <name val="Calibri"/>
      <family val="2"/>
    </font>
    <font>
      <sz val="11"/>
      <color rgb="FF0070C0"/>
      <name val="Calibri"/>
      <family val="2"/>
    </font>
    <font>
      <sz val="11"/>
      <color rgb="FF11E543"/>
      <name val="Calibri"/>
      <family val="2"/>
    </font>
    <font>
      <b/>
      <i/>
      <sz val="11"/>
      <color theme="1"/>
      <name val="Calibri"/>
      <family val="2"/>
    </font>
    <font>
      <b/>
      <sz val="11"/>
      <name val="Calibri"/>
      <family val="2"/>
    </font>
    <font>
      <i/>
      <sz val="10"/>
      <color rgb="FFC00000"/>
      <name val="Calibri"/>
      <family val="2"/>
    </font>
    <font>
      <b/>
      <i/>
      <sz val="10"/>
      <name val="Calibri"/>
      <family val="2"/>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b/>
      <sz val="14"/>
      <color rgb="FFC00000"/>
      <name val="Calibri"/>
      <family val="2"/>
      <scheme val="minor"/>
    </font>
    <font>
      <b/>
      <sz val="12"/>
      <color theme="0"/>
      <name val="Calibri"/>
      <family val="2"/>
      <scheme val="minor"/>
    </font>
    <font>
      <sz val="12"/>
      <color theme="0"/>
      <name val="Calibri"/>
      <family val="2"/>
      <scheme val="minor"/>
    </font>
    <font>
      <b/>
      <i/>
      <sz val="11"/>
      <color theme="1"/>
      <name val="Calibri"/>
      <family val="2"/>
      <scheme val="minor"/>
    </font>
    <font>
      <b/>
      <sz val="12.5"/>
      <color theme="1"/>
      <name val="Calibri"/>
      <family val="2"/>
      <scheme val="minor"/>
    </font>
    <font>
      <u/>
      <sz val="9"/>
      <color theme="10"/>
      <name val="Gill Sans MT"/>
      <family val="2"/>
    </font>
    <font>
      <b/>
      <i/>
      <sz val="9"/>
      <color indexed="81"/>
      <name val="Tahoma"/>
      <family val="2"/>
    </font>
    <font>
      <i/>
      <sz val="9"/>
      <color indexed="81"/>
      <name val="Tahoma"/>
      <family val="2"/>
    </font>
    <font>
      <b/>
      <sz val="9"/>
      <color indexed="81"/>
      <name val="Tahoma"/>
      <family val="2"/>
    </font>
    <font>
      <sz val="9"/>
      <color indexed="81"/>
      <name val="Tahoma"/>
      <family val="2"/>
    </font>
  </fonts>
  <fills count="14">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4.9989318521683403E-2"/>
        <bgColor indexed="64"/>
      </patternFill>
    </fill>
  </fills>
  <borders count="10">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double">
        <color indexed="64"/>
      </bottom>
      <diagonal/>
    </border>
  </borders>
  <cellStyleXfs count="7">
    <xf numFmtId="0" fontId="0" fillId="0" borderId="0"/>
    <xf numFmtId="0" fontId="1" fillId="0" borderId="0"/>
    <xf numFmtId="9" fontId="1" fillId="0" borderId="0" applyFont="0" applyFill="0" applyBorder="0" applyAlignment="0" applyProtection="0"/>
    <xf numFmtId="0" fontId="21" fillId="0" borderId="0"/>
    <xf numFmtId="43" fontId="21" fillId="0" borderId="0" applyFont="0" applyFill="0" applyBorder="0" applyAlignment="0" applyProtection="0"/>
    <xf numFmtId="0" fontId="30" fillId="0" borderId="0" applyNumberFormat="0" applyFill="0" applyBorder="0" applyAlignment="0" applyProtection="0"/>
    <xf numFmtId="43" fontId="21" fillId="0" borderId="0" applyFont="0" applyFill="0" applyBorder="0" applyAlignment="0" applyProtection="0"/>
  </cellStyleXfs>
  <cellXfs count="169">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5" fillId="2" borderId="0" xfId="1" applyFont="1" applyFill="1" applyAlignment="1">
      <alignment vertical="center"/>
    </xf>
    <xf numFmtId="0" fontId="6" fillId="2" borderId="0" xfId="1" applyFont="1" applyFill="1" applyAlignment="1">
      <alignment horizontal="center" vertical="center"/>
    </xf>
    <xf numFmtId="14" fontId="2" fillId="0" borderId="0" xfId="1" applyNumberFormat="1" applyFont="1" applyAlignment="1">
      <alignment vertical="center"/>
    </xf>
    <xf numFmtId="0" fontId="8" fillId="2" borderId="0" xfId="1" applyFont="1" applyFill="1" applyAlignment="1">
      <alignment vertical="center"/>
    </xf>
    <xf numFmtId="0" fontId="8" fillId="2" borderId="0" xfId="1" applyFont="1" applyFill="1" applyAlignment="1">
      <alignment horizontal="center" vertical="center"/>
    </xf>
    <xf numFmtId="164" fontId="8" fillId="2" borderId="0" xfId="1" applyNumberFormat="1" applyFont="1" applyFill="1" applyAlignment="1">
      <alignment horizontal="center" vertical="center"/>
    </xf>
    <xf numFmtId="0" fontId="9" fillId="0" borderId="0" xfId="1" applyFont="1" applyAlignment="1">
      <alignment vertical="center"/>
    </xf>
    <xf numFmtId="0" fontId="10" fillId="4" borderId="0" xfId="1" applyFont="1" applyFill="1" applyAlignment="1">
      <alignment vertical="center"/>
    </xf>
    <xf numFmtId="0" fontId="10" fillId="4" borderId="0" xfId="1" applyFont="1" applyFill="1" applyAlignment="1">
      <alignment horizontal="center" vertical="center"/>
    </xf>
    <xf numFmtId="1" fontId="10" fillId="4" borderId="0" xfId="1" applyNumberFormat="1" applyFont="1" applyFill="1" applyAlignment="1">
      <alignment horizontal="center" vertical="center"/>
    </xf>
    <xf numFmtId="0" fontId="9" fillId="0" borderId="0" xfId="1" applyFont="1" applyAlignment="1">
      <alignment horizontal="center" vertical="center"/>
    </xf>
    <xf numFmtId="0" fontId="11" fillId="0" borderId="0" xfId="1" applyFont="1" applyAlignment="1">
      <alignment vertical="center"/>
    </xf>
    <xf numFmtId="0" fontId="4" fillId="0" borderId="1" xfId="1" applyFont="1" applyBorder="1" applyAlignment="1">
      <alignment vertical="center"/>
    </xf>
    <xf numFmtId="2" fontId="13" fillId="0" borderId="1" xfId="1" applyNumberFormat="1" applyFont="1" applyBorder="1" applyAlignment="1">
      <alignment horizontal="center" vertical="center"/>
    </xf>
    <xf numFmtId="2" fontId="2" fillId="0" borderId="0" xfId="1" applyNumberFormat="1" applyFont="1" applyAlignment="1">
      <alignment horizontal="center" vertical="center"/>
    </xf>
    <xf numFmtId="2" fontId="14" fillId="0" borderId="0" xfId="1" applyNumberFormat="1" applyFont="1" applyAlignment="1">
      <alignment horizontal="center" vertical="center"/>
    </xf>
    <xf numFmtId="2" fontId="15" fillId="0" borderId="0" xfId="1" applyNumberFormat="1" applyFont="1" applyAlignment="1">
      <alignment horizontal="center" vertical="center"/>
    </xf>
    <xf numFmtId="2" fontId="4" fillId="0" borderId="1" xfId="1" applyNumberFormat="1" applyFont="1" applyBorder="1" applyAlignment="1">
      <alignment horizontal="center" vertical="center"/>
    </xf>
    <xf numFmtId="2" fontId="16" fillId="0" borderId="0" xfId="1" applyNumberFormat="1" applyFont="1" applyAlignment="1">
      <alignment horizontal="center" vertical="center"/>
    </xf>
    <xf numFmtId="0" fontId="2" fillId="0" borderId="0" xfId="1" applyFont="1" applyAlignment="1">
      <alignment horizontal="left" vertical="center"/>
    </xf>
    <xf numFmtId="10" fontId="2" fillId="0" borderId="0" xfId="1" applyNumberFormat="1" applyFont="1" applyAlignment="1">
      <alignment vertical="center"/>
    </xf>
    <xf numFmtId="0" fontId="4" fillId="0" borderId="0" xfId="1" applyFont="1" applyAlignment="1">
      <alignment horizontal="left" vertical="center"/>
    </xf>
    <xf numFmtId="10" fontId="4" fillId="0" borderId="0" xfId="1" applyNumberFormat="1" applyFont="1" applyAlignment="1">
      <alignment vertical="center"/>
    </xf>
    <xf numFmtId="0" fontId="4" fillId="0" borderId="0" xfId="1" applyFont="1" applyAlignment="1">
      <alignment vertical="center"/>
    </xf>
    <xf numFmtId="2" fontId="4" fillId="0" borderId="0" xfId="1" applyNumberFormat="1" applyFont="1" applyAlignment="1">
      <alignment horizontal="center" vertical="center"/>
    </xf>
    <xf numFmtId="2" fontId="8" fillId="2" borderId="0" xfId="1" applyNumberFormat="1" applyFont="1" applyFill="1" applyAlignment="1">
      <alignment horizontal="center" vertical="center"/>
    </xf>
    <xf numFmtId="0" fontId="4" fillId="4" borderId="0" xfId="1" applyFont="1" applyFill="1" applyAlignment="1">
      <alignment vertical="center"/>
    </xf>
    <xf numFmtId="2" fontId="4" fillId="4" borderId="0" xfId="1" applyNumberFormat="1" applyFont="1" applyFill="1" applyAlignment="1">
      <alignment horizontal="center" vertical="center"/>
    </xf>
    <xf numFmtId="0" fontId="17" fillId="4" borderId="0" xfId="1" applyFont="1" applyFill="1" applyAlignment="1">
      <alignment vertical="center"/>
    </xf>
    <xf numFmtId="0" fontId="17" fillId="4" borderId="0" xfId="1" applyFont="1" applyFill="1" applyAlignment="1">
      <alignment horizontal="center" vertical="center"/>
    </xf>
    <xf numFmtId="10" fontId="17" fillId="4" borderId="0" xfId="2" applyNumberFormat="1" applyFont="1" applyFill="1" applyAlignment="1">
      <alignment horizontal="center" vertical="center"/>
    </xf>
    <xf numFmtId="2" fontId="2" fillId="0" borderId="0" xfId="1" applyNumberFormat="1" applyFont="1" applyAlignment="1">
      <alignment vertical="center"/>
    </xf>
    <xf numFmtId="0" fontId="18" fillId="0" borderId="0" xfId="1" applyFont="1" applyAlignment="1">
      <alignment vertical="center"/>
    </xf>
    <xf numFmtId="9" fontId="15" fillId="0" borderId="0" xfId="1" applyNumberFormat="1" applyFont="1" applyAlignment="1">
      <alignment horizontal="center" vertical="center"/>
    </xf>
    <xf numFmtId="0" fontId="14" fillId="0" borderId="0" xfId="1" applyFont="1" applyAlignment="1">
      <alignment vertical="center"/>
    </xf>
    <xf numFmtId="0" fontId="4" fillId="4" borderId="1" xfId="1" applyFont="1" applyFill="1" applyBorder="1" applyAlignment="1">
      <alignment vertical="center"/>
    </xf>
    <xf numFmtId="2" fontId="4" fillId="4" borderId="1" xfId="1" applyNumberFormat="1" applyFont="1" applyFill="1" applyBorder="1" applyAlignment="1">
      <alignment horizontal="center" vertical="center"/>
    </xf>
    <xf numFmtId="0" fontId="19" fillId="0" borderId="1" xfId="1" applyFont="1" applyBorder="1" applyAlignment="1">
      <alignment vertical="center"/>
    </xf>
    <xf numFmtId="2" fontId="19" fillId="0" borderId="1" xfId="1" applyNumberFormat="1" applyFont="1" applyBorder="1" applyAlignment="1">
      <alignment horizontal="center" vertical="center"/>
    </xf>
    <xf numFmtId="0" fontId="2" fillId="0" borderId="2" xfId="1" applyFont="1" applyBorder="1" applyAlignment="1">
      <alignment vertical="center"/>
    </xf>
    <xf numFmtId="0" fontId="3" fillId="3" borderId="0" xfId="1" applyFont="1" applyFill="1" applyAlignment="1">
      <alignment vertical="center"/>
    </xf>
    <xf numFmtId="0" fontId="4" fillId="3" borderId="0" xfId="1" applyFont="1" applyFill="1" applyAlignment="1">
      <alignment horizontal="center" vertical="center"/>
    </xf>
    <xf numFmtId="0" fontId="2" fillId="3" borderId="0" xfId="1" applyFont="1" applyFill="1" applyAlignment="1">
      <alignment horizontal="center" vertical="center"/>
    </xf>
    <xf numFmtId="9" fontId="12" fillId="3" borderId="0" xfId="1" applyNumberFormat="1" applyFont="1" applyFill="1" applyAlignment="1">
      <alignment vertical="center"/>
    </xf>
    <xf numFmtId="1" fontId="20" fillId="6" borderId="0" xfId="1" applyNumberFormat="1" applyFont="1" applyFill="1" applyAlignment="1">
      <alignment horizontal="center" vertical="center"/>
    </xf>
    <xf numFmtId="1" fontId="20" fillId="3" borderId="0" xfId="1" applyNumberFormat="1" applyFont="1" applyFill="1" applyAlignment="1">
      <alignment horizontal="center" vertical="center"/>
    </xf>
    <xf numFmtId="14" fontId="8" fillId="2" borderId="0" xfId="1" applyNumberFormat="1" applyFont="1" applyFill="1" applyAlignment="1">
      <alignment horizontal="center" vertical="center"/>
    </xf>
    <xf numFmtId="10" fontId="4" fillId="0" borderId="0" xfId="2" applyNumberFormat="1" applyFont="1" applyAlignment="1">
      <alignment horizontal="center" vertical="center"/>
    </xf>
    <xf numFmtId="0" fontId="4" fillId="0" borderId="0" xfId="1" applyFont="1" applyAlignment="1">
      <alignment vertical="center" wrapText="1"/>
    </xf>
    <xf numFmtId="0" fontId="8" fillId="2" borderId="1" xfId="1" applyFont="1" applyFill="1" applyBorder="1" applyAlignment="1">
      <alignment vertical="center"/>
    </xf>
    <xf numFmtId="10" fontId="8" fillId="2" borderId="1" xfId="2" applyNumberFormat="1" applyFont="1" applyFill="1" applyBorder="1" applyAlignment="1">
      <alignment horizontal="center" vertical="center"/>
    </xf>
    <xf numFmtId="10" fontId="2" fillId="0" borderId="0" xfId="1" applyNumberFormat="1" applyFont="1" applyAlignment="1">
      <alignment horizontal="center" vertical="center"/>
    </xf>
    <xf numFmtId="0" fontId="21" fillId="0" borderId="0" xfId="3" applyAlignment="1">
      <alignment vertical="center"/>
    </xf>
    <xf numFmtId="0" fontId="23" fillId="0" borderId="0" xfId="3" applyFont="1" applyAlignment="1">
      <alignment horizontal="center" vertical="center"/>
    </xf>
    <xf numFmtId="0" fontId="21" fillId="0" borderId="0" xfId="3" applyAlignment="1">
      <alignment horizontal="center" vertical="center"/>
    </xf>
    <xf numFmtId="0" fontId="26" fillId="2" borderId="0" xfId="3" applyFont="1" applyFill="1" applyAlignment="1">
      <alignment vertical="center"/>
    </xf>
    <xf numFmtId="0" fontId="27" fillId="2" borderId="0" xfId="3" applyFont="1" applyFill="1" applyAlignment="1">
      <alignment horizontal="center" vertical="center"/>
    </xf>
    <xf numFmtId="14" fontId="21" fillId="0" borderId="0" xfId="3" applyNumberFormat="1" applyAlignment="1">
      <alignment vertical="center"/>
    </xf>
    <xf numFmtId="0" fontId="22" fillId="2" borderId="0" xfId="3" applyFont="1" applyFill="1" applyAlignment="1">
      <alignment vertical="center"/>
    </xf>
    <xf numFmtId="0" fontId="22" fillId="2" borderId="0" xfId="3" applyFont="1" applyFill="1" applyAlignment="1">
      <alignment horizontal="center" vertical="center"/>
    </xf>
    <xf numFmtId="0" fontId="23" fillId="7" borderId="0" xfId="3" applyFont="1" applyFill="1" applyAlignment="1">
      <alignment vertical="center"/>
    </xf>
    <xf numFmtId="2" fontId="28" fillId="8" borderId="0" xfId="3" applyNumberFormat="1" applyFont="1" applyFill="1" applyAlignment="1">
      <alignment horizontal="center" vertical="center"/>
    </xf>
    <xf numFmtId="165" fontId="28" fillId="8" borderId="0" xfId="3" applyNumberFormat="1" applyFont="1" applyFill="1" applyAlignment="1">
      <alignment horizontal="center" vertical="center"/>
    </xf>
    <xf numFmtId="10" fontId="28" fillId="8" borderId="0" xfId="3" applyNumberFormat="1" applyFont="1" applyFill="1" applyAlignment="1">
      <alignment horizontal="center" vertical="center"/>
    </xf>
    <xf numFmtId="166" fontId="28" fillId="8" borderId="0" xfId="3" applyNumberFormat="1" applyFont="1" applyFill="1" applyAlignment="1">
      <alignment horizontal="center" vertical="center"/>
    </xf>
    <xf numFmtId="0" fontId="25" fillId="3" borderId="0" xfId="3" applyFont="1" applyFill="1" applyAlignment="1">
      <alignment vertical="center"/>
    </xf>
    <xf numFmtId="0" fontId="25" fillId="3" borderId="0" xfId="3" applyFont="1" applyFill="1" applyAlignment="1">
      <alignment horizontal="center" vertical="center"/>
    </xf>
    <xf numFmtId="0" fontId="12" fillId="3" borderId="0" xfId="1" applyFont="1" applyFill="1" applyAlignment="1">
      <alignment vertical="center"/>
    </xf>
    <xf numFmtId="10" fontId="4" fillId="9" borderId="0" xfId="1" applyNumberFormat="1" applyFont="1" applyFill="1" applyAlignment="1">
      <alignment vertical="center"/>
    </xf>
    <xf numFmtId="167" fontId="21" fillId="0" borderId="0" xfId="3" applyNumberFormat="1" applyAlignment="1">
      <alignment vertical="center"/>
    </xf>
    <xf numFmtId="0" fontId="3" fillId="10" borderId="0" xfId="1" applyFont="1" applyFill="1" applyAlignment="1">
      <alignment vertical="center"/>
    </xf>
    <xf numFmtId="0" fontId="4" fillId="10" borderId="0" xfId="1" applyFont="1" applyFill="1" applyAlignment="1">
      <alignment horizontal="center" vertical="center"/>
    </xf>
    <xf numFmtId="1" fontId="10" fillId="11" borderId="0" xfId="1" applyNumberFormat="1" applyFont="1" applyFill="1" applyAlignment="1">
      <alignment horizontal="center" vertical="center"/>
    </xf>
    <xf numFmtId="9" fontId="12" fillId="11" borderId="0" xfId="1" applyNumberFormat="1" applyFont="1" applyFill="1" applyAlignment="1">
      <alignment vertical="center"/>
    </xf>
    <xf numFmtId="10" fontId="4" fillId="9" borderId="0" xfId="1" applyNumberFormat="1" applyFont="1" applyFill="1" applyAlignment="1">
      <alignment horizontal="center" vertical="center"/>
    </xf>
    <xf numFmtId="2" fontId="2" fillId="0" borderId="2" xfId="1" applyNumberFormat="1" applyFont="1" applyBorder="1" applyAlignment="1">
      <alignment horizontal="center" vertical="center"/>
    </xf>
    <xf numFmtId="0" fontId="23" fillId="0" borderId="0" xfId="0" applyFont="1"/>
    <xf numFmtId="168" fontId="0" fillId="0" borderId="0" xfId="0" applyNumberFormat="1"/>
    <xf numFmtId="43" fontId="0" fillId="0" borderId="0" xfId="4" applyFont="1"/>
    <xf numFmtId="43" fontId="0" fillId="0" borderId="0" xfId="0" applyNumberFormat="1"/>
    <xf numFmtId="43" fontId="23" fillId="0" borderId="0" xfId="0" applyNumberFormat="1" applyFont="1"/>
    <xf numFmtId="0" fontId="0" fillId="0" borderId="0" xfId="0" applyAlignment="1">
      <alignment wrapText="1"/>
    </xf>
    <xf numFmtId="43" fontId="23" fillId="0" borderId="0" xfId="4" applyFont="1"/>
    <xf numFmtId="43" fontId="2" fillId="0" borderId="0" xfId="1" applyNumberFormat="1" applyFont="1" applyAlignment="1">
      <alignment vertical="center"/>
    </xf>
    <xf numFmtId="43" fontId="2" fillId="0" borderId="0" xfId="4" applyFont="1" applyAlignment="1">
      <alignment vertical="center"/>
    </xf>
    <xf numFmtId="2" fontId="4" fillId="9" borderId="0" xfId="1" applyNumberFormat="1" applyFont="1" applyFill="1" applyAlignment="1">
      <alignment vertical="center"/>
    </xf>
    <xf numFmtId="2" fontId="13" fillId="0" borderId="1" xfId="1" applyNumberFormat="1" applyFont="1" applyBorder="1" applyAlignment="1">
      <alignment horizontal="right" vertical="center"/>
    </xf>
    <xf numFmtId="2" fontId="2" fillId="0" borderId="0" xfId="1" applyNumberFormat="1" applyFont="1" applyAlignment="1">
      <alignment horizontal="right" vertical="center"/>
    </xf>
    <xf numFmtId="0" fontId="2" fillId="0" borderId="0" xfId="1" applyFont="1" applyAlignment="1">
      <alignment horizontal="right" vertical="center"/>
    </xf>
    <xf numFmtId="2" fontId="14" fillId="0" borderId="0" xfId="1" applyNumberFormat="1" applyFont="1" applyAlignment="1">
      <alignment horizontal="right" vertical="center"/>
    </xf>
    <xf numFmtId="2" fontId="4" fillId="0" borderId="1" xfId="1" applyNumberFormat="1" applyFont="1" applyBorder="1" applyAlignment="1">
      <alignment horizontal="right" vertical="center"/>
    </xf>
    <xf numFmtId="2" fontId="16" fillId="0" borderId="0" xfId="1" applyNumberFormat="1" applyFont="1" applyAlignment="1">
      <alignment horizontal="right" vertical="center"/>
    </xf>
    <xf numFmtId="2" fontId="4" fillId="0" borderId="0" xfId="1" applyNumberFormat="1" applyFont="1" applyAlignment="1">
      <alignment horizontal="right" vertical="center"/>
    </xf>
    <xf numFmtId="2" fontId="8" fillId="2" borderId="0" xfId="1" applyNumberFormat="1" applyFont="1" applyFill="1" applyAlignment="1">
      <alignment horizontal="right" vertical="center"/>
    </xf>
    <xf numFmtId="164" fontId="8" fillId="2" borderId="0" xfId="1" applyNumberFormat="1" applyFont="1" applyFill="1" applyAlignment="1">
      <alignment horizontal="right" vertical="center"/>
    </xf>
    <xf numFmtId="1" fontId="20" fillId="6" borderId="0" xfId="1" applyNumberFormat="1" applyFont="1" applyFill="1" applyAlignment="1">
      <alignment horizontal="right" vertical="center"/>
    </xf>
    <xf numFmtId="1" fontId="10" fillId="4" borderId="0" xfId="1" applyNumberFormat="1" applyFont="1" applyFill="1" applyAlignment="1">
      <alignment horizontal="right" vertical="center"/>
    </xf>
    <xf numFmtId="0" fontId="10" fillId="4" borderId="0" xfId="1" applyFont="1" applyFill="1" applyAlignment="1">
      <alignment horizontal="right" vertical="center"/>
    </xf>
    <xf numFmtId="0" fontId="29" fillId="0" borderId="0" xfId="0" applyFont="1"/>
    <xf numFmtId="0" fontId="23" fillId="0" borderId="3" xfId="0" applyFont="1" applyBorder="1"/>
    <xf numFmtId="0" fontId="0" fillId="0" borderId="3" xfId="0" applyBorder="1"/>
    <xf numFmtId="43" fontId="24" fillId="0" borderId="3" xfId="4" applyFont="1" applyFill="1" applyBorder="1" applyAlignment="1">
      <alignment horizontal="right"/>
    </xf>
    <xf numFmtId="0" fontId="0" fillId="0" borderId="3" xfId="0" applyBorder="1" applyAlignment="1">
      <alignment horizontal="center"/>
    </xf>
    <xf numFmtId="9" fontId="0" fillId="0" borderId="3" xfId="0" applyNumberFormat="1" applyBorder="1"/>
    <xf numFmtId="43" fontId="0" fillId="0" borderId="3" xfId="4" applyFont="1" applyFill="1" applyBorder="1"/>
    <xf numFmtId="0" fontId="0" fillId="0" borderId="3" xfId="0" applyBorder="1" applyAlignment="1">
      <alignment horizontal="left"/>
    </xf>
    <xf numFmtId="43" fontId="23" fillId="0" borderId="3" xfId="4" applyFont="1" applyFill="1" applyBorder="1"/>
    <xf numFmtId="43" fontId="0" fillId="0" borderId="0" xfId="4" applyFont="1" applyFill="1"/>
    <xf numFmtId="0" fontId="0" fillId="0" borderId="4" xfId="0" applyBorder="1"/>
    <xf numFmtId="0" fontId="0" fillId="0" borderId="5" xfId="0" applyBorder="1"/>
    <xf numFmtId="0" fontId="0" fillId="0" borderId="2" xfId="0" applyBorder="1"/>
    <xf numFmtId="0" fontId="0" fillId="0" borderId="6" xfId="0" applyBorder="1"/>
    <xf numFmtId="0" fontId="0" fillId="0" borderId="7" xfId="0" applyBorder="1"/>
    <xf numFmtId="0" fontId="0" fillId="0" borderId="8" xfId="0" applyBorder="1"/>
    <xf numFmtId="43" fontId="24" fillId="0" borderId="3" xfId="4" applyFont="1" applyFill="1" applyBorder="1" applyAlignment="1">
      <alignment horizontal="center"/>
    </xf>
    <xf numFmtId="0" fontId="23" fillId="0" borderId="3" xfId="0" applyFont="1" applyBorder="1" applyAlignment="1">
      <alignment horizontal="center"/>
    </xf>
    <xf numFmtId="0" fontId="23" fillId="0" borderId="3" xfId="0" applyFont="1" applyBorder="1" applyAlignment="1">
      <alignment horizontal="left"/>
    </xf>
    <xf numFmtId="9" fontId="23" fillId="0" borderId="3" xfId="0" applyNumberFormat="1" applyFont="1" applyBorder="1"/>
    <xf numFmtId="43" fontId="23" fillId="0" borderId="0" xfId="4" applyFont="1" applyFill="1" applyAlignment="1">
      <alignment horizontal="right"/>
    </xf>
    <xf numFmtId="43" fontId="23" fillId="0" borderId="0" xfId="4" applyFont="1" applyFill="1"/>
    <xf numFmtId="168" fontId="23" fillId="0" borderId="9" xfId="0" applyNumberFormat="1" applyFont="1" applyBorder="1"/>
    <xf numFmtId="43" fontId="23" fillId="0" borderId="9" xfId="4" applyFont="1" applyFill="1" applyBorder="1"/>
    <xf numFmtId="168" fontId="23" fillId="0" borderId="0" xfId="0" applyNumberFormat="1" applyFont="1"/>
    <xf numFmtId="43" fontId="0" fillId="0" borderId="9" xfId="4" applyFont="1" applyBorder="1"/>
    <xf numFmtId="0" fontId="0" fillId="12" borderId="0" xfId="0" applyFill="1"/>
    <xf numFmtId="0" fontId="0" fillId="0" borderId="0" xfId="0" applyFill="1"/>
    <xf numFmtId="10" fontId="15" fillId="0" borderId="0" xfId="1" applyNumberFormat="1" applyFont="1" applyAlignment="1">
      <alignment horizontal="center" vertical="center"/>
    </xf>
    <xf numFmtId="10" fontId="4" fillId="0" borderId="1" xfId="1" applyNumberFormat="1" applyFont="1" applyBorder="1" applyAlignment="1">
      <alignment horizontal="center" vertical="center"/>
    </xf>
    <xf numFmtId="0" fontId="2" fillId="13" borderId="0" xfId="1" applyFont="1" applyFill="1" applyAlignment="1">
      <alignment vertical="center"/>
    </xf>
    <xf numFmtId="2" fontId="2" fillId="13" borderId="0" xfId="1" applyNumberFormat="1" applyFont="1" applyFill="1" applyAlignment="1">
      <alignment horizontal="center" vertical="center"/>
    </xf>
    <xf numFmtId="165" fontId="8" fillId="2" borderId="0" xfId="1" applyNumberFormat="1" applyFont="1" applyFill="1" applyAlignment="1">
      <alignment vertical="center"/>
    </xf>
    <xf numFmtId="169" fontId="8" fillId="2" borderId="0" xfId="1" applyNumberFormat="1" applyFont="1" applyFill="1" applyAlignment="1">
      <alignment vertical="center"/>
    </xf>
    <xf numFmtId="10" fontId="8" fillId="2" borderId="0" xfId="1" applyNumberFormat="1" applyFont="1" applyFill="1" applyAlignment="1">
      <alignment horizontal="center" vertical="center"/>
    </xf>
    <xf numFmtId="10" fontId="8" fillId="2" borderId="0" xfId="1" applyNumberFormat="1" applyFont="1" applyFill="1" applyAlignment="1">
      <alignment vertical="center"/>
    </xf>
    <xf numFmtId="9" fontId="2" fillId="0" borderId="0" xfId="1" applyNumberFormat="1" applyFont="1" applyAlignment="1">
      <alignment vertical="center"/>
    </xf>
    <xf numFmtId="1" fontId="2" fillId="0" borderId="0" xfId="1" applyNumberFormat="1" applyFont="1" applyAlignment="1">
      <alignment horizontal="center" vertical="center"/>
    </xf>
    <xf numFmtId="166" fontId="8" fillId="2" borderId="0" xfId="1" applyNumberFormat="1" applyFont="1" applyFill="1" applyAlignment="1">
      <alignment horizontal="center" vertical="center"/>
    </xf>
    <xf numFmtId="166" fontId="8" fillId="2" borderId="0" xfId="1" applyNumberFormat="1" applyFont="1" applyFill="1" applyAlignment="1">
      <alignment vertical="center"/>
    </xf>
    <xf numFmtId="0" fontId="1" fillId="0" borderId="3" xfId="1" applyBorder="1" applyAlignment="1">
      <alignment vertical="center"/>
    </xf>
    <xf numFmtId="2" fontId="1" fillId="0" borderId="3" xfId="1" applyNumberFormat="1" applyBorder="1" applyAlignment="1">
      <alignment vertical="center"/>
    </xf>
    <xf numFmtId="0" fontId="24" fillId="7" borderId="3" xfId="1" applyFont="1" applyFill="1" applyBorder="1" applyAlignment="1">
      <alignment vertical="center"/>
    </xf>
    <xf numFmtId="2" fontId="24" fillId="7" borderId="3" xfId="1" applyNumberFormat="1" applyFont="1" applyFill="1" applyBorder="1" applyAlignment="1">
      <alignment vertical="center"/>
    </xf>
    <xf numFmtId="10" fontId="0" fillId="0" borderId="3" xfId="2" applyNumberFormat="1" applyFont="1" applyFill="1" applyBorder="1" applyAlignment="1">
      <alignment vertical="center"/>
    </xf>
    <xf numFmtId="10" fontId="1" fillId="0" borderId="3" xfId="1" applyNumberFormat="1" applyBorder="1" applyAlignment="1">
      <alignment vertical="center"/>
    </xf>
    <xf numFmtId="0" fontId="30" fillId="0" borderId="0" xfId="5" applyAlignment="1">
      <alignment vertical="center"/>
    </xf>
    <xf numFmtId="0" fontId="22" fillId="2" borderId="3" xfId="1" applyFont="1" applyFill="1" applyBorder="1" applyAlignment="1">
      <alignment vertical="center"/>
    </xf>
    <xf numFmtId="10" fontId="22" fillId="2" borderId="3" xfId="1" applyNumberFormat="1" applyFont="1" applyFill="1" applyBorder="1" applyAlignment="1">
      <alignment vertical="center"/>
    </xf>
    <xf numFmtId="10" fontId="2" fillId="0" borderId="0" xfId="2" applyNumberFormat="1" applyFont="1" applyAlignment="1">
      <alignment horizontal="center" vertical="center"/>
    </xf>
    <xf numFmtId="0" fontId="2" fillId="0" borderId="0" xfId="1" applyFont="1" applyAlignment="1">
      <alignment vertical="center"/>
    </xf>
    <xf numFmtId="0" fontId="2" fillId="0" borderId="0" xfId="1" applyFont="1" applyAlignment="1">
      <alignment horizontal="center" vertical="center"/>
    </xf>
    <xf numFmtId="2" fontId="2" fillId="0" borderId="0" xfId="1" applyNumberFormat="1" applyFont="1" applyAlignment="1">
      <alignment horizontal="center" vertical="center"/>
    </xf>
    <xf numFmtId="0" fontId="17" fillId="4" borderId="0" xfId="1" applyFont="1" applyFill="1" applyAlignment="1">
      <alignment vertical="center"/>
    </xf>
    <xf numFmtId="0" fontId="17" fillId="4" borderId="0" xfId="1" applyFont="1" applyFill="1" applyAlignment="1">
      <alignment horizontal="center" vertical="center"/>
    </xf>
    <xf numFmtId="10" fontId="17" fillId="4" borderId="0" xfId="2" applyNumberFormat="1" applyFont="1" applyFill="1" applyAlignment="1">
      <alignment horizontal="center" vertical="center"/>
    </xf>
    <xf numFmtId="2" fontId="4" fillId="4" borderId="1" xfId="1" applyNumberFormat="1" applyFont="1" applyFill="1" applyBorder="1" applyAlignment="1">
      <alignment horizontal="center" vertical="center"/>
    </xf>
    <xf numFmtId="10" fontId="4" fillId="9" borderId="0" xfId="1" applyNumberFormat="1" applyFont="1" applyFill="1" applyAlignment="1">
      <alignment vertical="center"/>
    </xf>
    <xf numFmtId="0" fontId="7" fillId="6" borderId="0" xfId="1" applyFont="1" applyFill="1" applyAlignment="1">
      <alignment horizontal="center" vertical="center"/>
    </xf>
    <xf numFmtId="0" fontId="7" fillId="5" borderId="0" xfId="1" applyFont="1" applyFill="1" applyAlignment="1">
      <alignment horizontal="center" vertical="center"/>
    </xf>
    <xf numFmtId="0" fontId="7" fillId="11" borderId="0" xfId="1" applyFont="1" applyFill="1" applyAlignment="1">
      <alignment horizontal="center" vertical="center"/>
    </xf>
    <xf numFmtId="0" fontId="7" fillId="3" borderId="0" xfId="1" applyFont="1" applyFill="1" applyAlignment="1">
      <alignment horizontal="center" vertical="center"/>
    </xf>
    <xf numFmtId="2" fontId="8" fillId="2" borderId="0" xfId="1" applyNumberFormat="1" applyFont="1" applyFill="1" applyAlignment="1">
      <alignment horizontal="center" vertical="center"/>
    </xf>
    <xf numFmtId="0" fontId="22" fillId="2" borderId="3" xfId="1" applyFont="1" applyFill="1" applyBorder="1" applyAlignment="1">
      <alignment horizontal="center" vertical="center"/>
    </xf>
    <xf numFmtId="10" fontId="4" fillId="4" borderId="0" xfId="1" applyNumberFormat="1" applyFont="1" applyFill="1" applyAlignment="1">
      <alignment horizontal="center" vertical="center"/>
    </xf>
    <xf numFmtId="2" fontId="4" fillId="4" borderId="0" xfId="1" applyNumberFormat="1" applyFont="1" applyFill="1" applyAlignment="1">
      <alignment horizontal="center" vertical="center"/>
    </xf>
    <xf numFmtId="0" fontId="21" fillId="0" borderId="0" xfId="3" applyAlignment="1">
      <alignment horizontal="left" wrapText="1"/>
    </xf>
    <xf numFmtId="0" fontId="21" fillId="0" borderId="0" xfId="3" applyAlignment="1">
      <alignment horizontal="left"/>
    </xf>
  </cellXfs>
  <cellStyles count="7">
    <cellStyle name="Comma" xfId="4" builtinId="3"/>
    <cellStyle name="Comma 2" xfId="6" xr:uid="{E81C5957-7E16-443E-8ABE-B4284908A2E5}"/>
    <cellStyle name="Hyperlink 2" xfId="5" xr:uid="{496410DA-EC1A-4680-8074-28E5CCDF3C15}"/>
    <cellStyle name="Normal" xfId="0" builtinId="0"/>
    <cellStyle name="Normal 2" xfId="1" xr:uid="{00000000-0005-0000-0000-000002000000}"/>
    <cellStyle name="Normal 4" xfId="3" xr:uid="{00000000-0005-0000-0000-000003000000}"/>
    <cellStyle name="Percent 2" xfId="2"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xml"/><Relationship Id="rId21" Type="http://schemas.openxmlformats.org/officeDocument/2006/relationships/worksheet" Target="worksheets/sheet21.xml"/><Relationship Id="rId42" Type="http://schemas.openxmlformats.org/officeDocument/2006/relationships/externalLink" Target="externalLinks/externalLink17.xml"/><Relationship Id="rId47" Type="http://schemas.openxmlformats.org/officeDocument/2006/relationships/externalLink" Target="externalLinks/externalLink22.xml"/><Relationship Id="rId63" Type="http://schemas.openxmlformats.org/officeDocument/2006/relationships/externalLink" Target="externalLinks/externalLink38.xml"/><Relationship Id="rId68" Type="http://schemas.openxmlformats.org/officeDocument/2006/relationships/externalLink" Target="externalLinks/externalLink4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4.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externalLink" Target="externalLinks/externalLink12.xml"/><Relationship Id="rId40" Type="http://schemas.openxmlformats.org/officeDocument/2006/relationships/externalLink" Target="externalLinks/externalLink15.xml"/><Relationship Id="rId45" Type="http://schemas.openxmlformats.org/officeDocument/2006/relationships/externalLink" Target="externalLinks/externalLink20.xml"/><Relationship Id="rId53" Type="http://schemas.openxmlformats.org/officeDocument/2006/relationships/externalLink" Target="externalLinks/externalLink28.xml"/><Relationship Id="rId58" Type="http://schemas.openxmlformats.org/officeDocument/2006/relationships/externalLink" Target="externalLinks/externalLink33.xml"/><Relationship Id="rId66" Type="http://schemas.openxmlformats.org/officeDocument/2006/relationships/externalLink" Target="externalLinks/externalLink41.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3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externalLink" Target="externalLinks/externalLink18.xml"/><Relationship Id="rId48" Type="http://schemas.openxmlformats.org/officeDocument/2006/relationships/externalLink" Target="externalLinks/externalLink23.xml"/><Relationship Id="rId56" Type="http://schemas.openxmlformats.org/officeDocument/2006/relationships/externalLink" Target="externalLinks/externalLink31.xml"/><Relationship Id="rId64" Type="http://schemas.openxmlformats.org/officeDocument/2006/relationships/externalLink" Target="externalLinks/externalLink39.xml"/><Relationship Id="rId69" Type="http://schemas.openxmlformats.org/officeDocument/2006/relationships/externalLink" Target="externalLinks/externalLink44.xml"/><Relationship Id="rId8" Type="http://schemas.openxmlformats.org/officeDocument/2006/relationships/worksheet" Target="worksheets/sheet8.xml"/><Relationship Id="rId51" Type="http://schemas.openxmlformats.org/officeDocument/2006/relationships/externalLink" Target="externalLinks/externalLink26.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externalLink" Target="externalLinks/externalLink13.xml"/><Relationship Id="rId46" Type="http://schemas.openxmlformats.org/officeDocument/2006/relationships/externalLink" Target="externalLinks/externalLink21.xml"/><Relationship Id="rId59" Type="http://schemas.openxmlformats.org/officeDocument/2006/relationships/externalLink" Target="externalLinks/externalLink34.xml"/><Relationship Id="rId67" Type="http://schemas.openxmlformats.org/officeDocument/2006/relationships/externalLink" Target="externalLinks/externalLink42.xml"/><Relationship Id="rId20" Type="http://schemas.openxmlformats.org/officeDocument/2006/relationships/worksheet" Target="worksheets/sheet20.xml"/><Relationship Id="rId41" Type="http://schemas.openxmlformats.org/officeDocument/2006/relationships/externalLink" Target="externalLinks/externalLink16.xml"/><Relationship Id="rId54" Type="http://schemas.openxmlformats.org/officeDocument/2006/relationships/externalLink" Target="externalLinks/externalLink29.xml"/><Relationship Id="rId62" Type="http://schemas.openxmlformats.org/officeDocument/2006/relationships/externalLink" Target="externalLinks/externalLink37.xml"/><Relationship Id="rId70" Type="http://schemas.openxmlformats.org/officeDocument/2006/relationships/externalLink" Target="externalLinks/externalLink4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49" Type="http://schemas.openxmlformats.org/officeDocument/2006/relationships/externalLink" Target="externalLinks/externalLink24.xml"/><Relationship Id="rId57" Type="http://schemas.openxmlformats.org/officeDocument/2006/relationships/externalLink" Target="externalLinks/externalLink32.xml"/><Relationship Id="rId10" Type="http://schemas.openxmlformats.org/officeDocument/2006/relationships/worksheet" Target="worksheets/sheet10.xml"/><Relationship Id="rId31" Type="http://schemas.openxmlformats.org/officeDocument/2006/relationships/externalLink" Target="externalLinks/externalLink6.xml"/><Relationship Id="rId44" Type="http://schemas.openxmlformats.org/officeDocument/2006/relationships/externalLink" Target="externalLinks/externalLink19.xml"/><Relationship Id="rId52" Type="http://schemas.openxmlformats.org/officeDocument/2006/relationships/externalLink" Target="externalLinks/externalLink27.xml"/><Relationship Id="rId60" Type="http://schemas.openxmlformats.org/officeDocument/2006/relationships/externalLink" Target="externalLinks/externalLink35.xml"/><Relationship Id="rId65" Type="http://schemas.openxmlformats.org/officeDocument/2006/relationships/externalLink" Target="externalLinks/externalLink40.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4.xml"/><Relationship Id="rId34" Type="http://schemas.openxmlformats.org/officeDocument/2006/relationships/externalLink" Target="externalLinks/externalLink9.xml"/><Relationship Id="rId50" Type="http://schemas.openxmlformats.org/officeDocument/2006/relationships/externalLink" Target="externalLinks/externalLink25.xml"/><Relationship Id="rId55" Type="http://schemas.openxmlformats.org/officeDocument/2006/relationships/externalLink" Target="externalLinks/externalLink30.xml"/><Relationship Id="rId7" Type="http://schemas.openxmlformats.org/officeDocument/2006/relationships/worksheet" Target="worksheets/sheet7.xml"/><Relationship Id="rId71"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 &amp; L Account (Noida)'!$B$46</c:f>
              <c:strCache>
                <c:ptCount val="1"/>
                <c:pt idx="0">
                  <c:v>EBIT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 &amp; L Account (Noida)'!$F$7:$O$7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 &amp; L Account (Noida)'!$F$46:$O$46</c:f>
              <c:numCache>
                <c:formatCode>0.00%</c:formatCode>
                <c:ptCount val="10"/>
                <c:pt idx="0">
                  <c:v>0.33926318216803325</c:v>
                </c:pt>
                <c:pt idx="1">
                  <c:v>0.32076032768657736</c:v>
                </c:pt>
                <c:pt idx="2">
                  <c:v>0.29638291332786576</c:v>
                </c:pt>
                <c:pt idx="3">
                  <c:v>0.28909875712293059</c:v>
                </c:pt>
                <c:pt idx="4">
                  <c:v>0.28201280152846142</c:v>
                </c:pt>
                <c:pt idx="5">
                  <c:v>0.27513371617751792</c:v>
                </c:pt>
                <c:pt idx="6">
                  <c:v>0.26846903534243954</c:v>
                </c:pt>
                <c:pt idx="7">
                  <c:v>0.26202514828048817</c:v>
                </c:pt>
                <c:pt idx="8">
                  <c:v>0.25580730208332564</c:v>
                </c:pt>
                <c:pt idx="9">
                  <c:v>0.24981961627907198</c:v>
                </c:pt>
              </c:numCache>
            </c:numRef>
          </c:val>
          <c:extLst>
            <c:ext xmlns:c16="http://schemas.microsoft.com/office/drawing/2014/chart" uri="{C3380CC4-5D6E-409C-BE32-E72D297353CC}">
              <c16:uniqueId val="{00000001-9360-4703-9AAD-FA187DAD7ECE}"/>
            </c:ext>
          </c:extLst>
        </c:ser>
        <c:dLbls>
          <c:dLblPos val="outEnd"/>
          <c:showLegendKey val="0"/>
          <c:showVal val="1"/>
          <c:showCatName val="0"/>
          <c:showSerName val="0"/>
          <c:showPercent val="0"/>
          <c:showBubbleSize val="0"/>
        </c:dLbls>
        <c:gapWidth val="219"/>
        <c:overlap val="-27"/>
        <c:axId val="483227680"/>
        <c:axId val="483217488"/>
      </c:barChart>
      <c:catAx>
        <c:axId val="48322768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5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217488"/>
        <c:crosses val="autoZero"/>
        <c:auto val="0"/>
        <c:lblAlgn val="ctr"/>
        <c:lblOffset val="100"/>
        <c:noMultiLvlLbl val="0"/>
      </c:catAx>
      <c:valAx>
        <c:axId val="48321748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EBIT Margin %</a:t>
                </a:r>
              </a:p>
            </c:rich>
          </c:tx>
          <c:layout>
            <c:manualLayout>
              <c:xMode val="edge"/>
              <c:yMode val="edge"/>
              <c:x val="1.2280701754385965E-2"/>
              <c:y val="0.342471821344061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227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'P&amp;L Account Ahamdabad (Falcon) '!$B$46</c:f>
              <c:strCache>
                <c:ptCount val="1"/>
                <c:pt idx="0">
                  <c:v>EBIT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'P&amp;L Account Ahamdabad (Falcon) '!$F$7:$O$7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'P&amp;L Account Ahamdabad (Falcon) '!$F$46:$O$46</c:f>
              <c:numCache>
                <c:formatCode>0.00%</c:formatCode>
                <c:ptCount val="10"/>
                <c:pt idx="0">
                  <c:v>0.53266960741120917</c:v>
                </c:pt>
                <c:pt idx="1">
                  <c:v>0.51938134210508657</c:v>
                </c:pt>
                <c:pt idx="2">
                  <c:v>0.47467152067651519</c:v>
                </c:pt>
                <c:pt idx="3">
                  <c:v>0.44798166736018863</c:v>
                </c:pt>
                <c:pt idx="4">
                  <c:v>0.43063704204131104</c:v>
                </c:pt>
                <c:pt idx="5">
                  <c:v>0.41229588516949989</c:v>
                </c:pt>
                <c:pt idx="6">
                  <c:v>0.38107010121701257</c:v>
                </c:pt>
                <c:pt idx="7">
                  <c:v>0.36055360542274839</c:v>
                </c:pt>
                <c:pt idx="8">
                  <c:v>0.338850655496307</c:v>
                </c:pt>
                <c:pt idx="9">
                  <c:v>0.30228702438753746</c:v>
                </c:pt>
              </c:numCache>
            </c:numRef>
          </c:val>
          <c:extLst>
            <c:ext xmlns:c16="http://schemas.microsoft.com/office/drawing/2014/chart" uri="{C3380CC4-5D6E-409C-BE32-E72D297353CC}">
              <c16:uniqueId val="{00000001-9360-4703-9AAD-FA187DAD7ECE}"/>
            </c:ext>
          </c:extLst>
        </c:ser>
        <c:dLbls>
          <c:dLblPos val="outEnd"/>
          <c:showLegendKey val="0"/>
          <c:showVal val="1"/>
          <c:showCatName val="0"/>
          <c:showSerName val="0"/>
          <c:showPercent val="0"/>
          <c:showBubbleSize val="0"/>
        </c:dLbls>
        <c:gapWidth val="219"/>
        <c:overlap val="-27"/>
        <c:axId val="486256864"/>
        <c:axId val="486251376"/>
      </c:barChart>
      <c:catAx>
        <c:axId val="48625686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5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1376"/>
        <c:crosses val="autoZero"/>
        <c:auto val="0"/>
        <c:lblAlgn val="ctr"/>
        <c:lblOffset val="100"/>
        <c:noMultiLvlLbl val="0"/>
      </c:catAx>
      <c:valAx>
        <c:axId val="48625137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EBIT Margin %</a:t>
                </a:r>
              </a:p>
            </c:rich>
          </c:tx>
          <c:layout>
            <c:manualLayout>
              <c:xMode val="edge"/>
              <c:yMode val="edge"/>
              <c:x val="1.2280701754385965E-2"/>
              <c:y val="0.342471821344061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6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947041776027995"/>
          <c:y val="4.2947772802900158E-2"/>
        </c:manualLayout>
      </c:layout>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'P&amp;L Account Ahamdabad (Falcon) '!$B$47</c:f>
              <c:strCache>
                <c:ptCount val="1"/>
                <c:pt idx="0">
                  <c:v>PAT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'P&amp;L Account Ahamdabad (Falcon) '!$F$7:$O$7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'P&amp;L Account Ahamdabad (Falcon) '!$F$47:$O$47</c:f>
              <c:numCache>
                <c:formatCode>0.00%</c:formatCode>
                <c:ptCount val="10"/>
                <c:pt idx="0">
                  <c:v>4.3014990924907917E-2</c:v>
                </c:pt>
                <c:pt idx="1">
                  <c:v>0.24883008282450592</c:v>
                </c:pt>
                <c:pt idx="2">
                  <c:v>0.2406514447385894</c:v>
                </c:pt>
                <c:pt idx="3">
                  <c:v>0.24669797931289408</c:v>
                </c:pt>
                <c:pt idx="4">
                  <c:v>0.26075681414976903</c:v>
                </c:pt>
                <c:pt idx="5">
                  <c:v>0.27368751409423192</c:v>
                </c:pt>
                <c:pt idx="6">
                  <c:v>0.25742720823485199</c:v>
                </c:pt>
                <c:pt idx="7">
                  <c:v>0.2543403568430842</c:v>
                </c:pt>
                <c:pt idx="8">
                  <c:v>0.249699857214874</c:v>
                </c:pt>
                <c:pt idx="9">
                  <c:v>0.22233856078355962</c:v>
                </c:pt>
              </c:numCache>
            </c:numRef>
          </c:val>
          <c:extLst>
            <c:ext xmlns:c16="http://schemas.microsoft.com/office/drawing/2014/chart" uri="{C3380CC4-5D6E-409C-BE32-E72D297353CC}">
              <c16:uniqueId val="{00000001-730F-423A-B7F0-EFE2CDF15750}"/>
            </c:ext>
          </c:extLst>
        </c:ser>
        <c:dLbls>
          <c:dLblPos val="outEnd"/>
          <c:showLegendKey val="0"/>
          <c:showVal val="1"/>
          <c:showCatName val="0"/>
          <c:showSerName val="0"/>
          <c:showPercent val="0"/>
          <c:showBubbleSize val="0"/>
        </c:dLbls>
        <c:gapWidth val="219"/>
        <c:overlap val="-27"/>
        <c:axId val="486254904"/>
        <c:axId val="486261176"/>
      </c:barChart>
      <c:catAx>
        <c:axId val="48625490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layout>
            <c:manualLayout>
              <c:xMode val="edge"/>
              <c:yMode val="edge"/>
              <c:x val="0.47900535870516187"/>
              <c:y val="0.9093995673865004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8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61176"/>
        <c:crosses val="autoZero"/>
        <c:auto val="0"/>
        <c:lblAlgn val="ctr"/>
        <c:lblOffset val="100"/>
        <c:noMultiLvlLbl val="0"/>
      </c:catAx>
      <c:valAx>
        <c:axId val="48626117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PAT Margin %</a:t>
                </a:r>
              </a:p>
            </c:rich>
          </c:tx>
          <c:layout>
            <c:manualLayout>
              <c:xMode val="edge"/>
              <c:yMode val="edge"/>
              <c:x val="1.2152777777777778E-2"/>
              <c:y val="0.329090613959471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4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153669427685176"/>
          <c:y val="4.0100231634093909E-2"/>
        </c:manualLayout>
      </c:layout>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'P&amp;L Account Ahamdabad (Falcon) '!$B$48</c:f>
              <c:strCache>
                <c:ptCount val="1"/>
                <c:pt idx="0">
                  <c:v>Revenue growth rate Y-o-Y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'P&amp;L Account Ahamdabad (Falcon) '!$F$7:$O$7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'P&amp;L Account Ahamdabad (Falcon) '!$F$48:$O$48</c:f>
              <c:numCache>
                <c:formatCode>0.00%</c:formatCode>
                <c:ptCount val="10"/>
                <c:pt idx="1">
                  <c:v>3</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EE6-4179-8292-962F0E9C671C}"/>
            </c:ext>
          </c:extLst>
        </c:ser>
        <c:dLbls>
          <c:dLblPos val="outEnd"/>
          <c:showLegendKey val="0"/>
          <c:showVal val="1"/>
          <c:showCatName val="0"/>
          <c:showSerName val="0"/>
          <c:showPercent val="0"/>
          <c:showBubbleSize val="0"/>
        </c:dLbls>
        <c:gapWidth val="219"/>
        <c:overlap val="-27"/>
        <c:axId val="486259216"/>
        <c:axId val="486251768"/>
      </c:barChart>
      <c:catAx>
        <c:axId val="48625921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layout>
            <c:manualLayout>
              <c:xMode val="edge"/>
              <c:yMode val="edge"/>
              <c:x val="0.50449711967822208"/>
              <c:y val="0.9069472546181573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3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1768"/>
        <c:crosses val="autoZero"/>
        <c:auto val="0"/>
        <c:lblAlgn val="ctr"/>
        <c:lblOffset val="100"/>
        <c:noMultiLvlLbl val="0"/>
      </c:catAx>
      <c:valAx>
        <c:axId val="4862517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Y-o-Y Growth Rate %</a:t>
                </a:r>
              </a:p>
            </c:rich>
          </c:tx>
          <c:layout>
            <c:manualLayout>
              <c:xMode val="edge"/>
              <c:yMode val="edge"/>
              <c:x val="1.2121212121212121E-2"/>
              <c:y val="0.2520135368278001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9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 &amp; L Account Bhivandi '!$B$46</c:f>
              <c:strCache>
                <c:ptCount val="1"/>
                <c:pt idx="0">
                  <c:v>EBIT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 &amp; L Account Bhivandi '!$F$7:$O$7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 &amp; L Account Bhivandi '!$F$46:$O$46</c:f>
              <c:numCache>
                <c:formatCode>0.00%</c:formatCode>
                <c:ptCount val="10"/>
                <c:pt idx="0">
                  <c:v>0.33926318216803325</c:v>
                </c:pt>
                <c:pt idx="1">
                  <c:v>0.32076032768657736</c:v>
                </c:pt>
                <c:pt idx="2">
                  <c:v>0.29638291332786576</c:v>
                </c:pt>
                <c:pt idx="3">
                  <c:v>0.28909875712293059</c:v>
                </c:pt>
                <c:pt idx="4">
                  <c:v>0.28201280152846142</c:v>
                </c:pt>
                <c:pt idx="5">
                  <c:v>0.27513371617751792</c:v>
                </c:pt>
                <c:pt idx="6">
                  <c:v>0.26846903534243954</c:v>
                </c:pt>
                <c:pt idx="7">
                  <c:v>0.26202514828048817</c:v>
                </c:pt>
                <c:pt idx="8">
                  <c:v>0.25580730208332564</c:v>
                </c:pt>
                <c:pt idx="9">
                  <c:v>0.24981961627907198</c:v>
                </c:pt>
              </c:numCache>
            </c:numRef>
          </c:val>
          <c:extLst>
            <c:ext xmlns:c16="http://schemas.microsoft.com/office/drawing/2014/chart" uri="{C3380CC4-5D6E-409C-BE32-E72D297353CC}">
              <c16:uniqueId val="{00000001-BA86-45EF-958E-285B24F18D99}"/>
            </c:ext>
          </c:extLst>
        </c:ser>
        <c:dLbls>
          <c:dLblPos val="outEnd"/>
          <c:showLegendKey val="0"/>
          <c:showVal val="1"/>
          <c:showCatName val="0"/>
          <c:showSerName val="0"/>
          <c:showPercent val="0"/>
          <c:showBubbleSize val="0"/>
        </c:dLbls>
        <c:gapWidth val="219"/>
        <c:overlap val="-27"/>
        <c:axId val="486259608"/>
        <c:axId val="486253728"/>
      </c:barChart>
      <c:catAx>
        <c:axId val="48625960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5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3728"/>
        <c:crosses val="autoZero"/>
        <c:auto val="0"/>
        <c:lblAlgn val="ctr"/>
        <c:lblOffset val="100"/>
        <c:noMultiLvlLbl val="0"/>
      </c:catAx>
      <c:valAx>
        <c:axId val="48625372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EBIT Margin %</a:t>
                </a:r>
              </a:p>
            </c:rich>
          </c:tx>
          <c:layout>
            <c:manualLayout>
              <c:xMode val="edge"/>
              <c:yMode val="edge"/>
              <c:x val="1.2280701754385965E-2"/>
              <c:y val="0.342471821344061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9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947041776027995"/>
          <c:y val="4.2947772802900158E-2"/>
        </c:manualLayout>
      </c:layout>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 &amp; L Account Bhivandi '!$B$47</c:f>
              <c:strCache>
                <c:ptCount val="1"/>
                <c:pt idx="0">
                  <c:v>PAT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 &amp; L Account Bhivandi '!$F$7:$O$7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 &amp; L Account Bhivandi '!$F$47:$O$47</c:f>
              <c:numCache>
                <c:formatCode>0.00%</c:formatCode>
                <c:ptCount val="10"/>
                <c:pt idx="0">
                  <c:v>7.8754253308580768E-2</c:v>
                </c:pt>
                <c:pt idx="1">
                  <c:v>0.15155106369178156</c:v>
                </c:pt>
                <c:pt idx="2">
                  <c:v>0.15328562775286256</c:v>
                </c:pt>
                <c:pt idx="3">
                  <c:v>0.16729763753801372</c:v>
                </c:pt>
                <c:pt idx="4">
                  <c:v>0.18021483574731104</c:v>
                </c:pt>
                <c:pt idx="5">
                  <c:v>0.18483847483987026</c:v>
                </c:pt>
                <c:pt idx="6">
                  <c:v>0.18158648789562948</c:v>
                </c:pt>
                <c:pt idx="7">
                  <c:v>0.18863603622437072</c:v>
                </c:pt>
                <c:pt idx="8">
                  <c:v>0.1891351985902863</c:v>
                </c:pt>
                <c:pt idx="9">
                  <c:v>0.1847602765549215</c:v>
                </c:pt>
              </c:numCache>
            </c:numRef>
          </c:val>
          <c:extLst>
            <c:ext xmlns:c16="http://schemas.microsoft.com/office/drawing/2014/chart" uri="{C3380CC4-5D6E-409C-BE32-E72D297353CC}">
              <c16:uniqueId val="{00000001-0138-43AE-9E4A-BD4071E1F94D}"/>
            </c:ext>
          </c:extLst>
        </c:ser>
        <c:dLbls>
          <c:dLblPos val="outEnd"/>
          <c:showLegendKey val="0"/>
          <c:showVal val="1"/>
          <c:showCatName val="0"/>
          <c:showSerName val="0"/>
          <c:showPercent val="0"/>
          <c:showBubbleSize val="0"/>
        </c:dLbls>
        <c:gapWidth val="219"/>
        <c:overlap val="-27"/>
        <c:axId val="486256080"/>
        <c:axId val="486256472"/>
      </c:barChart>
      <c:catAx>
        <c:axId val="48625608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layout>
            <c:manualLayout>
              <c:xMode val="edge"/>
              <c:yMode val="edge"/>
              <c:x val="0.47900535870516187"/>
              <c:y val="0.9093995673865004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8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6472"/>
        <c:crosses val="autoZero"/>
        <c:auto val="0"/>
        <c:lblAlgn val="ctr"/>
        <c:lblOffset val="100"/>
        <c:noMultiLvlLbl val="0"/>
      </c:catAx>
      <c:valAx>
        <c:axId val="48625647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PAT Margin %</a:t>
                </a:r>
              </a:p>
            </c:rich>
          </c:tx>
          <c:layout>
            <c:manualLayout>
              <c:xMode val="edge"/>
              <c:yMode val="edge"/>
              <c:x val="1.2152777777777778E-2"/>
              <c:y val="0.329090613959471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6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153669427685176"/>
          <c:y val="4.0100231634093909E-2"/>
        </c:manualLayout>
      </c:layout>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 &amp; L Account Bhivandi '!$B$48</c:f>
              <c:strCache>
                <c:ptCount val="1"/>
                <c:pt idx="0">
                  <c:v>Revenue growth rate Y-o-Y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 &amp; L Account Bhivandi '!$F$7:$O$7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 &amp; L Account Bhivandi '!$F$48:$O$48</c:f>
              <c:numCache>
                <c:formatCode>0.00%</c:formatCode>
                <c:ptCount val="10"/>
                <c:pt idx="1">
                  <c:v>2.0701807253339841</c:v>
                </c:pt>
                <c:pt idx="2">
                  <c:v>4.1825369612181307E-2</c:v>
                </c:pt>
                <c:pt idx="3">
                  <c:v>4.281192548637569E-2</c:v>
                </c:pt>
                <c:pt idx="4">
                  <c:v>4.3785723964220757E-2</c:v>
                </c:pt>
                <c:pt idx="5">
                  <c:v>4.4745399746253023E-2</c:v>
                </c:pt>
                <c:pt idx="6">
                  <c:v>4.5689684417932863E-2</c:v>
                </c:pt>
                <c:pt idx="7">
                  <c:v>4.661741186007573E-2</c:v>
                </c:pt>
                <c:pt idx="8">
                  <c:v>4.7527522337241779E-2</c:v>
                </c:pt>
                <c:pt idx="9">
                  <c:v>4.8419065273645367E-2</c:v>
                </c:pt>
              </c:numCache>
            </c:numRef>
          </c:val>
          <c:extLst>
            <c:ext xmlns:c16="http://schemas.microsoft.com/office/drawing/2014/chart" uri="{C3380CC4-5D6E-409C-BE32-E72D297353CC}">
              <c16:uniqueId val="{00000001-A97F-40FD-9C23-969C5AF8FE81}"/>
            </c:ext>
          </c:extLst>
        </c:ser>
        <c:dLbls>
          <c:dLblPos val="outEnd"/>
          <c:showLegendKey val="0"/>
          <c:showVal val="1"/>
          <c:showCatName val="0"/>
          <c:showSerName val="0"/>
          <c:showPercent val="0"/>
          <c:showBubbleSize val="0"/>
        </c:dLbls>
        <c:gapWidth val="219"/>
        <c:overlap val="-27"/>
        <c:axId val="486257648"/>
        <c:axId val="486258040"/>
      </c:barChart>
      <c:catAx>
        <c:axId val="48625764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layout>
            <c:manualLayout>
              <c:xMode val="edge"/>
              <c:yMode val="edge"/>
              <c:x val="0.50449711967822208"/>
              <c:y val="0.9069472546181573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3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8040"/>
        <c:crosses val="autoZero"/>
        <c:auto val="0"/>
        <c:lblAlgn val="ctr"/>
        <c:lblOffset val="100"/>
        <c:noMultiLvlLbl val="0"/>
      </c:catAx>
      <c:valAx>
        <c:axId val="4862580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Y-o-Y Growth Rate %</a:t>
                </a:r>
              </a:p>
            </c:rich>
          </c:tx>
          <c:layout>
            <c:manualLayout>
              <c:xMode val="edge"/>
              <c:yMode val="edge"/>
              <c:x val="1.2121212121212121E-2"/>
              <c:y val="0.2520135368278001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7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 &amp; L Combined'!$B$51</c:f>
              <c:strCache>
                <c:ptCount val="1"/>
                <c:pt idx="0">
                  <c:v>EBIT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 &amp; L Combined'!$F$7:$O$7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 &amp; L Combined'!$F$51:$O$51</c:f>
              <c:numCache>
                <c:formatCode>0.00%</c:formatCode>
                <c:ptCount val="10"/>
                <c:pt idx="0">
                  <c:v>0.38199333096319948</c:v>
                </c:pt>
                <c:pt idx="1">
                  <c:v>0.40131097918029274</c:v>
                </c:pt>
                <c:pt idx="2">
                  <c:v>0.40502065175519347</c:v>
                </c:pt>
                <c:pt idx="3">
                  <c:v>0.41522227876748025</c:v>
                </c:pt>
                <c:pt idx="4">
                  <c:v>0.42023470162424192</c:v>
                </c:pt>
                <c:pt idx="5">
                  <c:v>0.42265626469738271</c:v>
                </c:pt>
                <c:pt idx="6">
                  <c:v>0.42440812165767433</c:v>
                </c:pt>
                <c:pt idx="7">
                  <c:v>0.4260955884228651</c:v>
                </c:pt>
                <c:pt idx="8">
                  <c:v>0.42648106999739305</c:v>
                </c:pt>
                <c:pt idx="9">
                  <c:v>0.42428128042930036</c:v>
                </c:pt>
              </c:numCache>
            </c:numRef>
          </c:val>
          <c:extLst>
            <c:ext xmlns:c16="http://schemas.microsoft.com/office/drawing/2014/chart" uri="{C3380CC4-5D6E-409C-BE32-E72D297353CC}">
              <c16:uniqueId val="{00000001-9360-4703-9AAD-FA187DAD7ECE}"/>
            </c:ext>
          </c:extLst>
        </c:ser>
        <c:dLbls>
          <c:dLblPos val="outEnd"/>
          <c:showLegendKey val="0"/>
          <c:showVal val="1"/>
          <c:showCatName val="0"/>
          <c:showSerName val="0"/>
          <c:showPercent val="0"/>
          <c:showBubbleSize val="0"/>
        </c:dLbls>
        <c:gapWidth val="219"/>
        <c:overlap val="-27"/>
        <c:axId val="489174752"/>
        <c:axId val="489175144"/>
      </c:barChart>
      <c:catAx>
        <c:axId val="48917475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5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175144"/>
        <c:crosses val="autoZero"/>
        <c:auto val="0"/>
        <c:lblAlgn val="ctr"/>
        <c:lblOffset val="100"/>
        <c:noMultiLvlLbl val="0"/>
      </c:catAx>
      <c:valAx>
        <c:axId val="4891751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EBIT Margin %</a:t>
                </a:r>
              </a:p>
            </c:rich>
          </c:tx>
          <c:layout>
            <c:manualLayout>
              <c:xMode val="edge"/>
              <c:yMode val="edge"/>
              <c:x val="1.2280701754385965E-2"/>
              <c:y val="0.342471821344061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174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947041776027995"/>
          <c:y val="4.2947772802900158E-2"/>
        </c:manualLayout>
      </c:layout>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 &amp; L Combined'!$B$52</c:f>
              <c:strCache>
                <c:ptCount val="1"/>
                <c:pt idx="0">
                  <c:v>PAT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 &amp; L Combined'!$F$7:$O$7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 &amp; L Combined'!$F$52:$O$52</c:f>
              <c:numCache>
                <c:formatCode>0.00%</c:formatCode>
                <c:ptCount val="10"/>
                <c:pt idx="0">
                  <c:v>0.13398099311310846</c:v>
                </c:pt>
                <c:pt idx="1">
                  <c:v>0.1999955708537344</c:v>
                </c:pt>
                <c:pt idx="2">
                  <c:v>0.22635749238578867</c:v>
                </c:pt>
                <c:pt idx="3">
                  <c:v>0.2563798769527828</c:v>
                </c:pt>
                <c:pt idx="4">
                  <c:v>0.28007289383769779</c:v>
                </c:pt>
                <c:pt idx="5">
                  <c:v>0.29686558576714966</c:v>
                </c:pt>
                <c:pt idx="6">
                  <c:v>0.30376546341865107</c:v>
                </c:pt>
                <c:pt idx="7">
                  <c:v>0.31235592288333058</c:v>
                </c:pt>
                <c:pt idx="8">
                  <c:v>0.31709906921239078</c:v>
                </c:pt>
                <c:pt idx="9">
                  <c:v>0.31602939032015059</c:v>
                </c:pt>
              </c:numCache>
            </c:numRef>
          </c:val>
          <c:extLst>
            <c:ext xmlns:c16="http://schemas.microsoft.com/office/drawing/2014/chart" uri="{C3380CC4-5D6E-409C-BE32-E72D297353CC}">
              <c16:uniqueId val="{00000001-730F-423A-B7F0-EFE2CDF15750}"/>
            </c:ext>
          </c:extLst>
        </c:ser>
        <c:dLbls>
          <c:dLblPos val="outEnd"/>
          <c:showLegendKey val="0"/>
          <c:showVal val="1"/>
          <c:showCatName val="0"/>
          <c:showSerName val="0"/>
          <c:showPercent val="0"/>
          <c:showBubbleSize val="0"/>
        </c:dLbls>
        <c:gapWidth val="219"/>
        <c:overlap val="-27"/>
        <c:axId val="489176320"/>
        <c:axId val="489179456"/>
      </c:barChart>
      <c:catAx>
        <c:axId val="48917632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layout>
            <c:manualLayout>
              <c:xMode val="edge"/>
              <c:yMode val="edge"/>
              <c:x val="0.47900535870516187"/>
              <c:y val="0.9093995673865004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8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179456"/>
        <c:crosses val="autoZero"/>
        <c:auto val="0"/>
        <c:lblAlgn val="ctr"/>
        <c:lblOffset val="100"/>
        <c:noMultiLvlLbl val="0"/>
      </c:catAx>
      <c:valAx>
        <c:axId val="4891794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PAT Margin %</a:t>
                </a:r>
              </a:p>
            </c:rich>
          </c:tx>
          <c:layout>
            <c:manualLayout>
              <c:xMode val="edge"/>
              <c:yMode val="edge"/>
              <c:x val="1.2152777777777778E-2"/>
              <c:y val="0.329090613959471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176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153669427685176"/>
          <c:y val="4.0100231634093909E-2"/>
        </c:manualLayout>
      </c:layout>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 &amp; L Combined'!$B$53</c:f>
              <c:strCache>
                <c:ptCount val="1"/>
                <c:pt idx="0">
                  <c:v>Revenue growth rate Y-o-Y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 &amp; L Combined'!$F$7:$O$7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 &amp; L Combined'!$F$53:$O$53</c:f>
              <c:numCache>
                <c:formatCode>0.00%</c:formatCode>
                <c:ptCount val="10"/>
                <c:pt idx="1">
                  <c:v>0.71972708011672348</c:v>
                </c:pt>
                <c:pt idx="2">
                  <c:v>3.879147000155525E-2</c:v>
                </c:pt>
                <c:pt idx="3">
                  <c:v>4.0756899152888604E-2</c:v>
                </c:pt>
                <c:pt idx="4">
                  <c:v>4.017797393984357E-2</c:v>
                </c:pt>
                <c:pt idx="5">
                  <c:v>4.0881358408627833E-2</c:v>
                </c:pt>
                <c:pt idx="6">
                  <c:v>4.2843038183983273E-2</c:v>
                </c:pt>
                <c:pt idx="7">
                  <c:v>4.220437528537424E-2</c:v>
                </c:pt>
                <c:pt idx="8">
                  <c:v>4.2875852530918301E-2</c:v>
                </c:pt>
                <c:pt idx="9">
                  <c:v>4.4822940925558941E-2</c:v>
                </c:pt>
              </c:numCache>
            </c:numRef>
          </c:val>
          <c:extLst>
            <c:ext xmlns:c16="http://schemas.microsoft.com/office/drawing/2014/chart" uri="{C3380CC4-5D6E-409C-BE32-E72D297353CC}">
              <c16:uniqueId val="{00000001-5EE6-4179-8292-962F0E9C671C}"/>
            </c:ext>
          </c:extLst>
        </c:ser>
        <c:dLbls>
          <c:dLblPos val="outEnd"/>
          <c:showLegendKey val="0"/>
          <c:showVal val="1"/>
          <c:showCatName val="0"/>
          <c:showSerName val="0"/>
          <c:showPercent val="0"/>
          <c:showBubbleSize val="0"/>
        </c:dLbls>
        <c:gapWidth val="219"/>
        <c:overlap val="-27"/>
        <c:axId val="489180632"/>
        <c:axId val="489179064"/>
      </c:barChart>
      <c:catAx>
        <c:axId val="48918063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layout>
            <c:manualLayout>
              <c:xMode val="edge"/>
              <c:yMode val="edge"/>
              <c:x val="0.50449711967822208"/>
              <c:y val="0.9069472546181573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3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179064"/>
        <c:crosses val="autoZero"/>
        <c:auto val="0"/>
        <c:lblAlgn val="ctr"/>
        <c:lblOffset val="100"/>
        <c:noMultiLvlLbl val="0"/>
      </c:catAx>
      <c:valAx>
        <c:axId val="4891790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Y-o-Y Growth Rate %</a:t>
                </a:r>
              </a:p>
            </c:rich>
          </c:tx>
          <c:layout>
            <c:manualLayout>
              <c:xMode val="edge"/>
              <c:yMode val="edge"/>
              <c:x val="1.2121212121212121E-2"/>
              <c:y val="0.2520135368278001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180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DSCR!$B$18</c:f>
              <c:strCache>
                <c:ptCount val="1"/>
                <c:pt idx="0">
                  <c:v>DSCR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DSCR!$F$7:$M$7</c:f>
              <c:numCache>
                <c:formatCode>[$-409]d\-mmm\-yy;@</c:formatCode>
                <c:ptCount val="8"/>
                <c:pt idx="0">
                  <c:v>46112</c:v>
                </c:pt>
                <c:pt idx="1">
                  <c:v>46477</c:v>
                </c:pt>
                <c:pt idx="2">
                  <c:v>46843</c:v>
                </c:pt>
                <c:pt idx="3">
                  <c:v>47208</c:v>
                </c:pt>
                <c:pt idx="4">
                  <c:v>47573</c:v>
                </c:pt>
                <c:pt idx="5">
                  <c:v>47938</c:v>
                </c:pt>
                <c:pt idx="6">
                  <c:v>48304</c:v>
                </c:pt>
                <c:pt idx="7">
                  <c:v>48669</c:v>
                </c:pt>
              </c:numCache>
            </c:numRef>
          </c:cat>
          <c:val>
            <c:numRef>
              <c:f>DSCR!$F$18:$M$18</c:f>
              <c:numCache>
                <c:formatCode>0.00</c:formatCode>
                <c:ptCount val="8"/>
                <c:pt idx="0">
                  <c:v>1.7705110409429743</c:v>
                </c:pt>
                <c:pt idx="1">
                  <c:v>1.0563096612407148</c:v>
                </c:pt>
                <c:pt idx="2">
                  <c:v>1.0475537568996791</c:v>
                </c:pt>
                <c:pt idx="3">
                  <c:v>1.2748851038914346</c:v>
                </c:pt>
                <c:pt idx="4">
                  <c:v>1.2574474120458334</c:v>
                </c:pt>
                <c:pt idx="5">
                  <c:v>1.578182795323785</c:v>
                </c:pt>
                <c:pt idx="6">
                  <c:v>2.5979040014559724</c:v>
                </c:pt>
                <c:pt idx="7">
                  <c:v>2.7306393365832453</c:v>
                </c:pt>
              </c:numCache>
            </c:numRef>
          </c:val>
          <c:extLst>
            <c:ext xmlns:c16="http://schemas.microsoft.com/office/drawing/2014/chart" uri="{C3380CC4-5D6E-409C-BE32-E72D297353CC}">
              <c16:uniqueId val="{00000001-1A75-4EF6-9A55-365139122C28}"/>
            </c:ext>
          </c:extLst>
        </c:ser>
        <c:dLbls>
          <c:dLblPos val="outEnd"/>
          <c:showLegendKey val="0"/>
          <c:showVal val="1"/>
          <c:showCatName val="0"/>
          <c:showSerName val="0"/>
          <c:showPercent val="0"/>
          <c:showBubbleSize val="0"/>
        </c:dLbls>
        <c:gapWidth val="219"/>
        <c:overlap val="-27"/>
        <c:axId val="489174360"/>
        <c:axId val="489180240"/>
      </c:barChart>
      <c:catAx>
        <c:axId val="48917436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Yaear</a:t>
                </a:r>
              </a:p>
            </c:rich>
          </c:tx>
          <c:layout>
            <c:manualLayout>
              <c:xMode val="edge"/>
              <c:yMode val="edge"/>
              <c:x val="0.47434890863361179"/>
              <c:y val="0.8925692621755614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44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180240"/>
        <c:crosses val="autoZero"/>
        <c:auto val="0"/>
        <c:lblAlgn val="ctr"/>
        <c:lblOffset val="100"/>
        <c:noMultiLvlLbl val="1"/>
      </c:catAx>
      <c:valAx>
        <c:axId val="4891802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DSCR</a:t>
                </a:r>
              </a:p>
            </c:rich>
          </c:tx>
          <c:layout>
            <c:manualLayout>
              <c:xMode val="edge"/>
              <c:yMode val="edge"/>
              <c:x val="1.0700909577314071E-2"/>
              <c:y val="0.4109299358413531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174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947041776027995"/>
          <c:y val="4.2947772802900158E-2"/>
        </c:manualLayout>
      </c:layout>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 &amp; L Account (Noida)'!$B$47</c:f>
              <c:strCache>
                <c:ptCount val="1"/>
                <c:pt idx="0">
                  <c:v>PAT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 &amp; L Account (Noida)'!$F$7:$O$7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 &amp; L Account (Noida)'!$F$47:$O$47</c:f>
              <c:numCache>
                <c:formatCode>0.00%</c:formatCode>
                <c:ptCount val="10"/>
                <c:pt idx="0">
                  <c:v>7.8754253308580768E-2</c:v>
                </c:pt>
                <c:pt idx="1">
                  <c:v>0.15155106369178156</c:v>
                </c:pt>
                <c:pt idx="2">
                  <c:v>0.15328562775286256</c:v>
                </c:pt>
                <c:pt idx="3">
                  <c:v>0.16729763753801372</c:v>
                </c:pt>
                <c:pt idx="4">
                  <c:v>0.18021483574731104</c:v>
                </c:pt>
                <c:pt idx="5">
                  <c:v>0.18483847483987026</c:v>
                </c:pt>
                <c:pt idx="6">
                  <c:v>0.18158648789562948</c:v>
                </c:pt>
                <c:pt idx="7">
                  <c:v>0.18863603622437072</c:v>
                </c:pt>
                <c:pt idx="8">
                  <c:v>0.1891351985902863</c:v>
                </c:pt>
                <c:pt idx="9">
                  <c:v>0.1847602765549215</c:v>
                </c:pt>
              </c:numCache>
            </c:numRef>
          </c:val>
          <c:extLst>
            <c:ext xmlns:c16="http://schemas.microsoft.com/office/drawing/2014/chart" uri="{C3380CC4-5D6E-409C-BE32-E72D297353CC}">
              <c16:uniqueId val="{00000001-730F-423A-B7F0-EFE2CDF15750}"/>
            </c:ext>
          </c:extLst>
        </c:ser>
        <c:dLbls>
          <c:dLblPos val="outEnd"/>
          <c:showLegendKey val="0"/>
          <c:showVal val="1"/>
          <c:showCatName val="0"/>
          <c:showSerName val="0"/>
          <c:showPercent val="0"/>
          <c:showBubbleSize val="0"/>
        </c:dLbls>
        <c:gapWidth val="219"/>
        <c:overlap val="-27"/>
        <c:axId val="483218664"/>
        <c:axId val="483219840"/>
      </c:barChart>
      <c:catAx>
        <c:axId val="48321866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layout>
            <c:manualLayout>
              <c:xMode val="edge"/>
              <c:yMode val="edge"/>
              <c:x val="0.47900535870516187"/>
              <c:y val="0.9093995673865004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8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219840"/>
        <c:crosses val="autoZero"/>
        <c:auto val="0"/>
        <c:lblAlgn val="ctr"/>
        <c:lblOffset val="100"/>
        <c:noMultiLvlLbl val="0"/>
      </c:catAx>
      <c:valAx>
        <c:axId val="4832198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PAT Margin %</a:t>
                </a:r>
              </a:p>
            </c:rich>
          </c:tx>
          <c:layout>
            <c:manualLayout>
              <c:xMode val="edge"/>
              <c:yMode val="edge"/>
              <c:x val="1.2152777777777778E-2"/>
              <c:y val="0.329090613959471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218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153669427685176"/>
          <c:y val="4.0100231634093909E-2"/>
        </c:manualLayout>
      </c:layout>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 &amp; L Account (Noida)'!$B$48</c:f>
              <c:strCache>
                <c:ptCount val="1"/>
                <c:pt idx="0">
                  <c:v>Revenue growth rate Y-o-Y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 &amp; L Account (Noida)'!$F$7:$O$7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 &amp; L Account (Noida)'!$F$48:$O$48</c:f>
              <c:numCache>
                <c:formatCode>0.00%</c:formatCode>
                <c:ptCount val="10"/>
                <c:pt idx="1">
                  <c:v>2.0701807253339841</c:v>
                </c:pt>
                <c:pt idx="2">
                  <c:v>4.1825369612181307E-2</c:v>
                </c:pt>
                <c:pt idx="3">
                  <c:v>4.281192548637569E-2</c:v>
                </c:pt>
                <c:pt idx="4">
                  <c:v>4.3785723964220757E-2</c:v>
                </c:pt>
                <c:pt idx="5">
                  <c:v>4.4745399746253023E-2</c:v>
                </c:pt>
                <c:pt idx="6">
                  <c:v>4.5689684417932863E-2</c:v>
                </c:pt>
                <c:pt idx="7">
                  <c:v>4.661741186007573E-2</c:v>
                </c:pt>
                <c:pt idx="8">
                  <c:v>4.7527522337241779E-2</c:v>
                </c:pt>
                <c:pt idx="9">
                  <c:v>4.8419065273645367E-2</c:v>
                </c:pt>
              </c:numCache>
            </c:numRef>
          </c:val>
          <c:extLst>
            <c:ext xmlns:c16="http://schemas.microsoft.com/office/drawing/2014/chart" uri="{C3380CC4-5D6E-409C-BE32-E72D297353CC}">
              <c16:uniqueId val="{00000001-5EE6-4179-8292-962F0E9C671C}"/>
            </c:ext>
          </c:extLst>
        </c:ser>
        <c:dLbls>
          <c:dLblPos val="outEnd"/>
          <c:showLegendKey val="0"/>
          <c:showVal val="1"/>
          <c:showCatName val="0"/>
          <c:showSerName val="0"/>
          <c:showPercent val="0"/>
          <c:showBubbleSize val="0"/>
        </c:dLbls>
        <c:gapWidth val="219"/>
        <c:overlap val="-27"/>
        <c:axId val="486265880"/>
        <c:axId val="486264704"/>
      </c:barChart>
      <c:catAx>
        <c:axId val="48626588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layout>
            <c:manualLayout>
              <c:xMode val="edge"/>
              <c:yMode val="edge"/>
              <c:x val="0.50449711967822208"/>
              <c:y val="0.9069472546181573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3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64704"/>
        <c:crosses val="autoZero"/>
        <c:auto val="0"/>
        <c:lblAlgn val="ctr"/>
        <c:lblOffset val="100"/>
        <c:noMultiLvlLbl val="0"/>
      </c:catAx>
      <c:valAx>
        <c:axId val="48626470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Y-o-Y Growth Rate %</a:t>
                </a:r>
              </a:p>
            </c:rich>
          </c:tx>
          <c:layout>
            <c:manualLayout>
              <c:xMode val="edge"/>
              <c:yMode val="edge"/>
              <c:x val="1.2121212121212121E-2"/>
              <c:y val="0.2520135368278001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65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 &amp; L Account (Pune) '!$B$46</c:f>
              <c:strCache>
                <c:ptCount val="1"/>
                <c:pt idx="0">
                  <c:v>EBIT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 &amp; L Account (Pune) '!$F$7:$O$7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 &amp; L Account (Pune) '!$F$46:$O$46</c:f>
              <c:numCache>
                <c:formatCode>0.00%</c:formatCode>
                <c:ptCount val="10"/>
                <c:pt idx="0">
                  <c:v>0.33733136015719251</c:v>
                </c:pt>
                <c:pt idx="1">
                  <c:v>0.3246900028198702</c:v>
                </c:pt>
                <c:pt idx="2">
                  <c:v>0.2934897562524636</c:v>
                </c:pt>
                <c:pt idx="3">
                  <c:v>0.28619346419893821</c:v>
                </c:pt>
                <c:pt idx="4">
                  <c:v>0.2790336955105831</c:v>
                </c:pt>
                <c:pt idx="5">
                  <c:v>0.2720221464042113</c:v>
                </c:pt>
                <c:pt idx="6">
                  <c:v>0.26516972476711931</c:v>
                </c:pt>
                <c:pt idx="7">
                  <c:v>0.25848649164740645</c:v>
                </c:pt>
                <c:pt idx="8">
                  <c:v>0.25198161296527977</c:v>
                </c:pt>
                <c:pt idx="9">
                  <c:v>0.24566332179575809</c:v>
                </c:pt>
              </c:numCache>
            </c:numRef>
          </c:val>
          <c:extLst>
            <c:ext xmlns:c16="http://schemas.microsoft.com/office/drawing/2014/chart" uri="{C3380CC4-5D6E-409C-BE32-E72D297353CC}">
              <c16:uniqueId val="{00000001-9360-4703-9AAD-FA187DAD7ECE}"/>
            </c:ext>
          </c:extLst>
        </c:ser>
        <c:dLbls>
          <c:dLblPos val="outEnd"/>
          <c:showLegendKey val="0"/>
          <c:showVal val="1"/>
          <c:showCatName val="0"/>
          <c:showSerName val="0"/>
          <c:showPercent val="0"/>
          <c:showBubbleSize val="0"/>
        </c:dLbls>
        <c:gapWidth val="219"/>
        <c:overlap val="-27"/>
        <c:axId val="486266272"/>
        <c:axId val="486263136"/>
      </c:barChart>
      <c:catAx>
        <c:axId val="48626627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5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63136"/>
        <c:crosses val="autoZero"/>
        <c:auto val="0"/>
        <c:lblAlgn val="ctr"/>
        <c:lblOffset val="100"/>
        <c:noMultiLvlLbl val="0"/>
      </c:catAx>
      <c:valAx>
        <c:axId val="48626313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EBIT Margin %</a:t>
                </a:r>
              </a:p>
            </c:rich>
          </c:tx>
          <c:layout>
            <c:manualLayout>
              <c:xMode val="edge"/>
              <c:yMode val="edge"/>
              <c:x val="1.2280701754385965E-2"/>
              <c:y val="0.342471821344061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66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947041776027995"/>
          <c:y val="4.2947772802900158E-2"/>
        </c:manualLayout>
      </c:layout>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 &amp; L Account (Pune) '!$B$47</c:f>
              <c:strCache>
                <c:ptCount val="1"/>
                <c:pt idx="0">
                  <c:v>PAT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 &amp; L Account (Pune) '!$F$7:$O$7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 &amp; L Account (Pune) '!$F$47:$O$47</c:f>
              <c:numCache>
                <c:formatCode>0.00%</c:formatCode>
                <c:ptCount val="10"/>
                <c:pt idx="0">
                  <c:v>6.4832739840597703E-2</c:v>
                </c:pt>
                <c:pt idx="1">
                  <c:v>0.13041025391619018</c:v>
                </c:pt>
                <c:pt idx="2">
                  <c:v>0.12349285362428608</c:v>
                </c:pt>
                <c:pt idx="3">
                  <c:v>0.14344810354851642</c:v>
                </c:pt>
                <c:pt idx="4">
                  <c:v>0.16210487347761401</c:v>
                </c:pt>
                <c:pt idx="5">
                  <c:v>0.17905475904572998</c:v>
                </c:pt>
                <c:pt idx="6">
                  <c:v>0.19232399073417869</c:v>
                </c:pt>
                <c:pt idx="7">
                  <c:v>0.18543338980321836</c:v>
                </c:pt>
                <c:pt idx="8">
                  <c:v>0.18542294354150249</c:v>
                </c:pt>
                <c:pt idx="9">
                  <c:v>0.1808234709383644</c:v>
                </c:pt>
              </c:numCache>
            </c:numRef>
          </c:val>
          <c:extLst>
            <c:ext xmlns:c16="http://schemas.microsoft.com/office/drawing/2014/chart" uri="{C3380CC4-5D6E-409C-BE32-E72D297353CC}">
              <c16:uniqueId val="{00000001-730F-423A-B7F0-EFE2CDF15750}"/>
            </c:ext>
          </c:extLst>
        </c:ser>
        <c:dLbls>
          <c:dLblPos val="outEnd"/>
          <c:showLegendKey val="0"/>
          <c:showVal val="1"/>
          <c:showCatName val="0"/>
          <c:showSerName val="0"/>
          <c:showPercent val="0"/>
          <c:showBubbleSize val="0"/>
        </c:dLbls>
        <c:gapWidth val="219"/>
        <c:overlap val="-27"/>
        <c:axId val="486261568"/>
        <c:axId val="486262352"/>
      </c:barChart>
      <c:catAx>
        <c:axId val="48626156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layout>
            <c:manualLayout>
              <c:xMode val="edge"/>
              <c:yMode val="edge"/>
              <c:x val="0.47900535870516187"/>
              <c:y val="0.9093995673865004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8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62352"/>
        <c:crosses val="autoZero"/>
        <c:auto val="0"/>
        <c:lblAlgn val="ctr"/>
        <c:lblOffset val="100"/>
        <c:noMultiLvlLbl val="0"/>
      </c:catAx>
      <c:valAx>
        <c:axId val="4862623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PAT Margin %</a:t>
                </a:r>
              </a:p>
            </c:rich>
          </c:tx>
          <c:layout>
            <c:manualLayout>
              <c:xMode val="edge"/>
              <c:yMode val="edge"/>
              <c:x val="1.2152777777777778E-2"/>
              <c:y val="0.329090613959471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61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153669427685176"/>
          <c:y val="4.0100231634093909E-2"/>
        </c:manualLayout>
      </c:layout>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 &amp; L Account (Pune) '!$B$48</c:f>
              <c:strCache>
                <c:ptCount val="1"/>
                <c:pt idx="0">
                  <c:v>Revenue growth rate Y-o-Y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 &amp; L Account (Pune) '!$F$7:$O$7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 &amp; L Account (Pune) '!$F$48:$O$48</c:f>
              <c:numCache>
                <c:formatCode>0.00%</c:formatCode>
                <c:ptCount val="10"/>
                <c:pt idx="1">
                  <c:v>1.0529208386785847</c:v>
                </c:pt>
                <c:pt idx="2">
                  <c:v>3.6066746736261202E-2</c:v>
                </c:pt>
                <c:pt idx="3">
                  <c:v>3.7036808935039467E-2</c:v>
                </c:pt>
                <c:pt idx="4">
                  <c:v>3.8002561582952454E-2</c:v>
                </c:pt>
                <c:pt idx="5">
                  <c:v>3.8962507674319635E-2</c:v>
                </c:pt>
                <c:pt idx="6">
                  <c:v>3.9915194833224366E-2</c:v>
                </c:pt>
                <c:pt idx="7">
                  <c:v>4.0859224317743692E-2</c:v>
                </c:pt>
                <c:pt idx="8">
                  <c:v>4.1793259262524307E-2</c:v>
                </c:pt>
                <c:pt idx="9">
                  <c:v>4.271603206359087E-2</c:v>
                </c:pt>
              </c:numCache>
            </c:numRef>
          </c:val>
          <c:extLst>
            <c:ext xmlns:c16="http://schemas.microsoft.com/office/drawing/2014/chart" uri="{C3380CC4-5D6E-409C-BE32-E72D297353CC}">
              <c16:uniqueId val="{00000001-5EE6-4179-8292-962F0E9C671C}"/>
            </c:ext>
          </c:extLst>
        </c:ser>
        <c:dLbls>
          <c:dLblPos val="outEnd"/>
          <c:showLegendKey val="0"/>
          <c:showVal val="1"/>
          <c:showCatName val="0"/>
          <c:showSerName val="0"/>
          <c:showPercent val="0"/>
          <c:showBubbleSize val="0"/>
        </c:dLbls>
        <c:gapWidth val="219"/>
        <c:overlap val="-27"/>
        <c:axId val="486254120"/>
        <c:axId val="486258824"/>
      </c:barChart>
      <c:catAx>
        <c:axId val="48625412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layout>
            <c:manualLayout>
              <c:xMode val="edge"/>
              <c:yMode val="edge"/>
              <c:x val="0.50449711967822208"/>
              <c:y val="0.9069472546181573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3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8824"/>
        <c:crosses val="autoZero"/>
        <c:auto val="0"/>
        <c:lblAlgn val="ctr"/>
        <c:lblOffset val="100"/>
        <c:noMultiLvlLbl val="0"/>
      </c:catAx>
      <c:valAx>
        <c:axId val="48625882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Y-o-Y Growth Rate %</a:t>
                </a:r>
              </a:p>
            </c:rich>
          </c:tx>
          <c:layout>
            <c:manualLayout>
              <c:xMode val="edge"/>
              <c:yMode val="edge"/>
              <c:x val="1.2121212121212121E-2"/>
              <c:y val="0.2520135368278001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4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'P&amp;L Account Ahamdabad (Zepto) '!$B$46</c:f>
              <c:strCache>
                <c:ptCount val="1"/>
                <c:pt idx="0">
                  <c:v>EBIT Margin %</c:v>
                </c:pt>
              </c:strCache>
            </c:strRef>
          </c:tx>
          <c:spPr>
            <a:solidFill>
              <a:prstClr val="black"/>
            </a:solidFill>
            <a:ln>
              <a:solidFill>
                <a:prstClr val="black"/>
              </a:solidFill>
            </a:ln>
            <a:effectLst/>
          </c:spPr>
          <c:invertIfNegative val="0"/>
          <c:dLbls>
            <c:spPr>
              <a:solidFill>
                <a:prstClr val="black"/>
              </a:solidFill>
              <a:ln>
                <a:solidFill>
                  <a:prstClr val="black"/>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prstClr val="black"/>
                </a:solidFill>
                <a:prstDash val="sysDot"/>
              </a:ln>
              <a:effectLst/>
            </c:spPr>
            <c:trendlineType val="linear"/>
            <c:dispRSqr val="0"/>
            <c:dispEq val="0"/>
          </c:trendline>
          <c:cat>
            <c:numRef>
              <c:f>'P&amp;L Account Ahamdabad (Zepto) '!$F$7:$O$7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'P&amp;L Account Ahamdabad (Zepto) '!$F$46:$O$46</c:f>
              <c:numCache>
                <c:formatCode>0.00%</c:formatCode>
                <c:ptCount val="10"/>
                <c:pt idx="0">
                  <c:v>0.4408882205775736</c:v>
                </c:pt>
                <c:pt idx="1">
                  <c:v>0.42790792798076971</c:v>
                </c:pt>
                <c:pt idx="2">
                  <c:v>0.39599789720814327</c:v>
                </c:pt>
                <c:pt idx="3">
                  <c:v>0.38308073733653936</c:v>
                </c:pt>
                <c:pt idx="4">
                  <c:v>0.37628365141347486</c:v>
                </c:pt>
                <c:pt idx="5">
                  <c:v>0.36945918138060629</c:v>
                </c:pt>
                <c:pt idx="6">
                  <c:v>0.35696271318997458</c:v>
                </c:pt>
                <c:pt idx="7">
                  <c:v>0.35041318508499264</c:v>
                </c:pt>
                <c:pt idx="8">
                  <c:v>0.34387768146548936</c:v>
                </c:pt>
                <c:pt idx="9">
                  <c:v>0.33199213264495953</c:v>
                </c:pt>
              </c:numCache>
            </c:numRef>
          </c:val>
          <c:extLst>
            <c:ext xmlns:c16="http://schemas.microsoft.com/office/drawing/2014/chart" uri="{C3380CC4-5D6E-409C-BE32-E72D297353CC}">
              <c16:uniqueId val="{00000001-9360-4703-9AAD-FA187DAD7ECE}"/>
            </c:ext>
          </c:extLst>
        </c:ser>
        <c:dLbls>
          <c:dLblPos val="outEnd"/>
          <c:showLegendKey val="0"/>
          <c:showVal val="1"/>
          <c:showCatName val="0"/>
          <c:showSerName val="0"/>
          <c:showPercent val="0"/>
          <c:showBubbleSize val="0"/>
        </c:dLbls>
        <c:gapWidth val="219"/>
        <c:overlap val="-27"/>
        <c:axId val="486260784"/>
        <c:axId val="486260392"/>
      </c:barChart>
      <c:catAx>
        <c:axId val="48626078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5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60392"/>
        <c:crosses val="autoZero"/>
        <c:auto val="0"/>
        <c:lblAlgn val="ctr"/>
        <c:lblOffset val="100"/>
        <c:noMultiLvlLbl val="0"/>
      </c:catAx>
      <c:valAx>
        <c:axId val="4862603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EBIT Margin %</a:t>
                </a:r>
              </a:p>
            </c:rich>
          </c:tx>
          <c:layout>
            <c:manualLayout>
              <c:xMode val="edge"/>
              <c:yMode val="edge"/>
              <c:x val="1.2280701754385965E-2"/>
              <c:y val="0.342471821344061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60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947041776027995"/>
          <c:y val="4.2947772802900158E-2"/>
        </c:manualLayout>
      </c:layout>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'P&amp;L Account Ahamdabad (Zepto) '!$B$47</c:f>
              <c:strCache>
                <c:ptCount val="1"/>
                <c:pt idx="0">
                  <c:v>PAT Margin %</c:v>
                </c:pt>
              </c:strCache>
            </c:strRef>
          </c:tx>
          <c:spPr>
            <a:solidFill>
              <a:prstClr val="black"/>
            </a:solidFill>
            <a:ln>
              <a:solidFill>
                <a:prstClr val="black"/>
              </a:solidFill>
            </a:ln>
            <a:effectLst/>
          </c:spPr>
          <c:invertIfNegative val="0"/>
          <c:dLbls>
            <c:spPr>
              <a:solidFill>
                <a:prstClr val="black"/>
              </a:solidFill>
              <a:ln>
                <a:solidFill>
                  <a:prstClr val="black"/>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prstClr val="black"/>
                </a:solidFill>
                <a:prstDash val="sysDot"/>
              </a:ln>
              <a:effectLst/>
            </c:spPr>
            <c:trendlineType val="linear"/>
            <c:dispRSqr val="0"/>
            <c:dispEq val="0"/>
          </c:trendline>
          <c:cat>
            <c:numRef>
              <c:f>'P&amp;L Account Ahamdabad (Zepto) '!$F$7:$O$7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'P&amp;L Account Ahamdabad (Zepto) '!$F$47:$O$47</c:f>
              <c:numCache>
                <c:formatCode>0.00%</c:formatCode>
                <c:ptCount val="10"/>
                <c:pt idx="0">
                  <c:v>0.13316499101661655</c:v>
                </c:pt>
                <c:pt idx="1">
                  <c:v>0.1997202458130303</c:v>
                </c:pt>
                <c:pt idx="2">
                  <c:v>0.20169210489724407</c:v>
                </c:pt>
                <c:pt idx="3">
                  <c:v>0.21919495453556698</c:v>
                </c:pt>
                <c:pt idx="4">
                  <c:v>0.23870304157310809</c:v>
                </c:pt>
                <c:pt idx="5">
                  <c:v>0.25091065859896844</c:v>
                </c:pt>
                <c:pt idx="6">
                  <c:v>0.24162459442258197</c:v>
                </c:pt>
                <c:pt idx="7">
                  <c:v>0.25406705971531485</c:v>
                </c:pt>
                <c:pt idx="8">
                  <c:v>0.25506706814261232</c:v>
                </c:pt>
                <c:pt idx="9">
                  <c:v>0.24628417415568801</c:v>
                </c:pt>
              </c:numCache>
            </c:numRef>
          </c:val>
          <c:extLst>
            <c:ext xmlns:c16="http://schemas.microsoft.com/office/drawing/2014/chart" uri="{C3380CC4-5D6E-409C-BE32-E72D297353CC}">
              <c16:uniqueId val="{00000001-730F-423A-B7F0-EFE2CDF15750}"/>
            </c:ext>
          </c:extLst>
        </c:ser>
        <c:dLbls>
          <c:dLblPos val="outEnd"/>
          <c:showLegendKey val="0"/>
          <c:showVal val="1"/>
          <c:showCatName val="0"/>
          <c:showSerName val="0"/>
          <c:showPercent val="0"/>
          <c:showBubbleSize val="0"/>
        </c:dLbls>
        <c:gapWidth val="219"/>
        <c:overlap val="-27"/>
        <c:axId val="486250984"/>
        <c:axId val="486254512"/>
      </c:barChart>
      <c:catAx>
        <c:axId val="48625098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layout>
            <c:manualLayout>
              <c:xMode val="edge"/>
              <c:yMode val="edge"/>
              <c:x val="0.47900535870516187"/>
              <c:y val="0.9093995673865004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86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4512"/>
        <c:crosses val="autoZero"/>
        <c:auto val="0"/>
        <c:lblAlgn val="ctr"/>
        <c:lblOffset val="100"/>
        <c:noMultiLvlLbl val="0"/>
      </c:catAx>
      <c:valAx>
        <c:axId val="4862545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PAT Margin %</a:t>
                </a:r>
              </a:p>
            </c:rich>
          </c:tx>
          <c:layout>
            <c:manualLayout>
              <c:xMode val="edge"/>
              <c:yMode val="edge"/>
              <c:x val="1.2152777777777778E-2"/>
              <c:y val="0.329090613959471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0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153669427685176"/>
          <c:y val="4.0100231634093909E-2"/>
        </c:manualLayout>
      </c:layout>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'P&amp;L Account Ahamdabad (Zepto) '!$B$48</c:f>
              <c:strCache>
                <c:ptCount val="1"/>
                <c:pt idx="0">
                  <c:v>Revenue growth rate Y-o-Y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'P&amp;L Account Ahamdabad (Zepto) '!$F$7:$O$7</c:f>
              <c:numCache>
                <c:formatCode>[$-409]d\-mmm\-yy;@</c:formatCode>
                <c:ptCount val="10"/>
                <c:pt idx="0">
                  <c:v>46112</c:v>
                </c:pt>
                <c:pt idx="1">
                  <c:v>46477</c:v>
                </c:pt>
                <c:pt idx="2">
                  <c:v>46843</c:v>
                </c:pt>
                <c:pt idx="3">
                  <c:v>47208</c:v>
                </c:pt>
                <c:pt idx="4">
                  <c:v>47573</c:v>
                </c:pt>
                <c:pt idx="5">
                  <c:v>47938</c:v>
                </c:pt>
                <c:pt idx="6">
                  <c:v>48304</c:v>
                </c:pt>
                <c:pt idx="7">
                  <c:v>48669</c:v>
                </c:pt>
                <c:pt idx="8">
                  <c:v>49034</c:v>
                </c:pt>
                <c:pt idx="9">
                  <c:v>49399</c:v>
                </c:pt>
              </c:numCache>
            </c:numRef>
          </c:cat>
          <c:val>
            <c:numRef>
              <c:f>'P&amp;L Account Ahamdabad (Zepto) '!$F$48:$O$48</c:f>
              <c:numCache>
                <c:formatCode>0.00%</c:formatCode>
                <c:ptCount val="10"/>
                <c:pt idx="1">
                  <c:v>1.4313726911438427</c:v>
                </c:pt>
                <c:pt idx="2">
                  <c:v>2.6562889709096593E-2</c:v>
                </c:pt>
                <c:pt idx="3">
                  <c:v>4.4503274433762563E-2</c:v>
                </c:pt>
                <c:pt idx="4">
                  <c:v>2.8356534156051216E-2</c:v>
                </c:pt>
                <c:pt idx="5">
                  <c:v>2.9505555215803003E-2</c:v>
                </c:pt>
                <c:pt idx="6">
                  <c:v>4.8162322883472664E-2</c:v>
                </c:pt>
                <c:pt idx="7">
                  <c:v>3.1314686136178382E-2</c:v>
                </c:pt>
                <c:pt idx="8">
                  <c:v>3.2498471567208531E-2</c:v>
                </c:pt>
                <c:pt idx="9">
                  <c:v>5.1714996742911801E-2</c:v>
                </c:pt>
              </c:numCache>
            </c:numRef>
          </c:val>
          <c:extLst>
            <c:ext xmlns:c16="http://schemas.microsoft.com/office/drawing/2014/chart" uri="{C3380CC4-5D6E-409C-BE32-E72D297353CC}">
              <c16:uniqueId val="{00000001-5EE6-4179-8292-962F0E9C671C}"/>
            </c:ext>
          </c:extLst>
        </c:ser>
        <c:dLbls>
          <c:dLblPos val="outEnd"/>
          <c:showLegendKey val="0"/>
          <c:showVal val="1"/>
          <c:showCatName val="0"/>
          <c:showSerName val="0"/>
          <c:showPercent val="0"/>
          <c:showBubbleSize val="0"/>
        </c:dLbls>
        <c:gapWidth val="219"/>
        <c:overlap val="-27"/>
        <c:axId val="486250592"/>
        <c:axId val="486255296"/>
      </c:barChart>
      <c:catAx>
        <c:axId val="48625059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layout>
            <c:manualLayout>
              <c:xMode val="edge"/>
              <c:yMode val="edge"/>
              <c:x val="0.50449711967822208"/>
              <c:y val="0.90694725461815739"/>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3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5296"/>
        <c:crosses val="autoZero"/>
        <c:auto val="0"/>
        <c:lblAlgn val="ctr"/>
        <c:lblOffset val="100"/>
        <c:noMultiLvlLbl val="0"/>
      </c:catAx>
      <c:valAx>
        <c:axId val="4862552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Y-o-Y Growth Rate %</a:t>
                </a:r>
              </a:p>
            </c:rich>
          </c:tx>
          <c:layout>
            <c:manualLayout>
              <c:xMode val="edge"/>
              <c:yMode val="edge"/>
              <c:x val="1.2121212121212121E-2"/>
              <c:y val="0.2520135368278001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6250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1</xdr:col>
      <xdr:colOff>466725</xdr:colOff>
      <xdr:row>64</xdr:row>
      <xdr:rowOff>80961</xdr:rowOff>
    </xdr:from>
    <xdr:to>
      <xdr:col>8</xdr:col>
      <xdr:colOff>419100</xdr:colOff>
      <xdr:row>78</xdr:row>
      <xdr:rowOff>9525</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457200</xdr:colOff>
      <xdr:row>79</xdr:row>
      <xdr:rowOff>71437</xdr:rowOff>
    </xdr:from>
    <xdr:to>
      <xdr:col>8</xdr:col>
      <xdr:colOff>485775</xdr:colOff>
      <xdr:row>93</xdr:row>
      <xdr:rowOff>123825</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438150</xdr:colOff>
      <xdr:row>94</xdr:row>
      <xdr:rowOff>176211</xdr:rowOff>
    </xdr:from>
    <xdr:to>
      <xdr:col>8</xdr:col>
      <xdr:colOff>485775</xdr:colOff>
      <xdr:row>108</xdr:row>
      <xdr:rowOff>142875</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466725</xdr:colOff>
      <xdr:row>64</xdr:row>
      <xdr:rowOff>80961</xdr:rowOff>
    </xdr:from>
    <xdr:to>
      <xdr:col>8</xdr:col>
      <xdr:colOff>419100</xdr:colOff>
      <xdr:row>78</xdr:row>
      <xdr:rowOff>9525</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457200</xdr:colOff>
      <xdr:row>79</xdr:row>
      <xdr:rowOff>71437</xdr:rowOff>
    </xdr:from>
    <xdr:to>
      <xdr:col>8</xdr:col>
      <xdr:colOff>485775</xdr:colOff>
      <xdr:row>93</xdr:row>
      <xdr:rowOff>123825</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438150</xdr:colOff>
      <xdr:row>94</xdr:row>
      <xdr:rowOff>176211</xdr:rowOff>
    </xdr:from>
    <xdr:to>
      <xdr:col>8</xdr:col>
      <xdr:colOff>485775</xdr:colOff>
      <xdr:row>108</xdr:row>
      <xdr:rowOff>142875</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466725</xdr:colOff>
      <xdr:row>64</xdr:row>
      <xdr:rowOff>80961</xdr:rowOff>
    </xdr:from>
    <xdr:to>
      <xdr:col>8</xdr:col>
      <xdr:colOff>419100</xdr:colOff>
      <xdr:row>78</xdr:row>
      <xdr:rowOff>9525</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457200</xdr:colOff>
      <xdr:row>79</xdr:row>
      <xdr:rowOff>71437</xdr:rowOff>
    </xdr:from>
    <xdr:to>
      <xdr:col>8</xdr:col>
      <xdr:colOff>485775</xdr:colOff>
      <xdr:row>93</xdr:row>
      <xdr:rowOff>123825</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438150</xdr:colOff>
      <xdr:row>94</xdr:row>
      <xdr:rowOff>176211</xdr:rowOff>
    </xdr:from>
    <xdr:to>
      <xdr:col>8</xdr:col>
      <xdr:colOff>485775</xdr:colOff>
      <xdr:row>108</xdr:row>
      <xdr:rowOff>142875</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466725</xdr:colOff>
      <xdr:row>64</xdr:row>
      <xdr:rowOff>80961</xdr:rowOff>
    </xdr:from>
    <xdr:to>
      <xdr:col>8</xdr:col>
      <xdr:colOff>419100</xdr:colOff>
      <xdr:row>78</xdr:row>
      <xdr:rowOff>9525</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457200</xdr:colOff>
      <xdr:row>79</xdr:row>
      <xdr:rowOff>71437</xdr:rowOff>
    </xdr:from>
    <xdr:to>
      <xdr:col>8</xdr:col>
      <xdr:colOff>485775</xdr:colOff>
      <xdr:row>93</xdr:row>
      <xdr:rowOff>123825</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438150</xdr:colOff>
      <xdr:row>94</xdr:row>
      <xdr:rowOff>176211</xdr:rowOff>
    </xdr:from>
    <xdr:to>
      <xdr:col>8</xdr:col>
      <xdr:colOff>485775</xdr:colOff>
      <xdr:row>108</xdr:row>
      <xdr:rowOff>142875</xdr:rowOff>
    </xdr:to>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466725</xdr:colOff>
      <xdr:row>64</xdr:row>
      <xdr:rowOff>80961</xdr:rowOff>
    </xdr:from>
    <xdr:to>
      <xdr:col>8</xdr:col>
      <xdr:colOff>419100</xdr:colOff>
      <xdr:row>78</xdr:row>
      <xdr:rowOff>9525</xdr:rowOff>
    </xdr:to>
    <xdr:graphicFrame macro="">
      <xdr:nvGraphicFramePr>
        <xdr:cNvPr id="3" name="Chart 2">
          <a:extLst>
            <a:ext uri="{FF2B5EF4-FFF2-40B4-BE49-F238E27FC236}">
              <a16:creationId xmlns:a16="http://schemas.microsoft.com/office/drawing/2014/main" id="{78E87D31-6DA0-4EAC-BFA6-7D242FE834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457200</xdr:colOff>
      <xdr:row>79</xdr:row>
      <xdr:rowOff>71437</xdr:rowOff>
    </xdr:from>
    <xdr:to>
      <xdr:col>8</xdr:col>
      <xdr:colOff>485775</xdr:colOff>
      <xdr:row>93</xdr:row>
      <xdr:rowOff>123825</xdr:rowOff>
    </xdr:to>
    <xdr:graphicFrame macro="">
      <xdr:nvGraphicFramePr>
        <xdr:cNvPr id="4" name="Chart 3">
          <a:extLst>
            <a:ext uri="{FF2B5EF4-FFF2-40B4-BE49-F238E27FC236}">
              <a16:creationId xmlns:a16="http://schemas.microsoft.com/office/drawing/2014/main" id="{D20B7143-F47F-4674-B152-EFAED02B83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438150</xdr:colOff>
      <xdr:row>94</xdr:row>
      <xdr:rowOff>176211</xdr:rowOff>
    </xdr:from>
    <xdr:to>
      <xdr:col>8</xdr:col>
      <xdr:colOff>485775</xdr:colOff>
      <xdr:row>108</xdr:row>
      <xdr:rowOff>142875</xdr:rowOff>
    </xdr:to>
    <xdr:graphicFrame macro="">
      <xdr:nvGraphicFramePr>
        <xdr:cNvPr id="5" name="Chart 4">
          <a:extLst>
            <a:ext uri="{FF2B5EF4-FFF2-40B4-BE49-F238E27FC236}">
              <a16:creationId xmlns:a16="http://schemas.microsoft.com/office/drawing/2014/main" id="{985BB1B0-0F91-4631-ACC0-F66B47518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466725</xdr:colOff>
      <xdr:row>69</xdr:row>
      <xdr:rowOff>80961</xdr:rowOff>
    </xdr:from>
    <xdr:to>
      <xdr:col>8</xdr:col>
      <xdr:colOff>419100</xdr:colOff>
      <xdr:row>83</xdr:row>
      <xdr:rowOff>9525</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457200</xdr:colOff>
      <xdr:row>84</xdr:row>
      <xdr:rowOff>71437</xdr:rowOff>
    </xdr:from>
    <xdr:to>
      <xdr:col>8</xdr:col>
      <xdr:colOff>485775</xdr:colOff>
      <xdr:row>98</xdr:row>
      <xdr:rowOff>123825</xdr:rowOff>
    </xdr:to>
    <xdr:graphicFrame macro="">
      <xdr:nvGraphicFramePr>
        <xdr:cNvPr id="4" name="Chart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438150</xdr:colOff>
      <xdr:row>99</xdr:row>
      <xdr:rowOff>176211</xdr:rowOff>
    </xdr:from>
    <xdr:to>
      <xdr:col>8</xdr:col>
      <xdr:colOff>485775</xdr:colOff>
      <xdr:row>113</xdr:row>
      <xdr:rowOff>142875</xdr:rowOff>
    </xdr:to>
    <xdr:graphicFrame macro="">
      <xdr:nvGraphicFramePr>
        <xdr:cNvPr id="5" name="Chart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21</xdr:row>
      <xdr:rowOff>14287</xdr:rowOff>
    </xdr:from>
    <xdr:to>
      <xdr:col>11</xdr:col>
      <xdr:colOff>628650</xdr:colOff>
      <xdr:row>33</xdr:row>
      <xdr:rowOff>66675</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hratlfsg01\division$\My%20Documents\New%20York%20NYCHA\NYCHA%20Financial%202003\E%20-%20Feb%2003\NYCHA%202003%20NB%20Forecast%20%2002-12-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exus-586\cherry_c\kumaran\Monthly%20Review%20RM\Monthly%20Review%20R&amp;M\r&amp;mrevi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SDFS1\ROOT\1999\SEPTM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VSR-ACC\C\kumaran\Monthly%20Review%20RM\Monthly%20Review%20R&amp;M\r&amp;mrevi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ldlchkdt001\BWR%202020\DOCUME~1\23009025\LOCALS~1\Temp\Temporary%20Directory%201%20for%20Revised%20Schedule%20VI%20template-Final.zip\Revised%20Schedule%20VI%20template-Fin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Clients\Arvind%20Clothing%20Limited\March%202002%20Statutory\Final%20Accounts\Final%20Accounts-Arvind%20Clothing%20Limited-Consolidate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splserver\msplindia\Documents%20and%20Settings\mspl50\Local%20Settings\Temporary%20Internet%20Files\Content.IE5\AXH2BULG\Barsched%208666.xlt"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uresh\c%20on%20suresh\WINDOWS\TEMP\cidcoanalysi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Contemp%20gardens\working\Documents%20and%20Settings\Ian%20Tarry\My%20Documents\Copy%20of%20office%20files\0807_136%20-%20HP%20Boavista\Estudo%20Economico\0807_136%20HP%20Cost%20Plans%20-%20BOAVISTA%20(version%2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HAKUR\Finbudget\oil%20ref..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ohil\gohil\DCG\Gohil\080%20Invoi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counts\D\project%20documents\DMRC%20IT%20Park\project%20documents\Kuwait%20Audit%20Bureau\Rate%20Analysi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ldlchkdt001\BWR%202020\DOCUME~1\214059\LOCALS~1\Temp\Temporary%20Directory%201%20for%20Consolidation%20Apr1709%20(3).zip\Consolidation%20Apr1709\FFC%20-%20MIT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Documents%20and%20Settings\ripal\Desktop\Extra\Book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eh\as\TEMP\ie5\Temporary%20Internet%20Files\OLK3E\Turbo_Charger_11-20-01(NOLs-3-no%20synergie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JOSHI\MY%20DOCUMENTS\WINDOWS\Desktop\Manoj%20Gandhi\WINDOWS\DEPR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topiwalla\D\CAD.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myresources.deloitte.com/Users/akashbagrecha/Desktop/Zurroot/data/CDM/GMA/Rene_B/Macros/CDM/GMA/Manacs/_SC2Actuals%202001%20on%2007-2001/4.%20Validation/a.%20Generation%20of%20new%20ids/2D.%20Id%20generator%20for%20New%20function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ldlchkdt001\BWR%202020\Users\na\Desktop\FFC\MWCJL\MWCJL-FFC.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WINDOWS\DEPR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ldlchkdt001\BWR%202020\Gohil-Mumbai\BS-2001-02\JISL\CMA-March%2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ontract-aruna\public_aruna\Public_Aruna\contracts(ak)\Hyderabad\Mes\MES-SE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server\Broking\TEMP\Hrevisedmodel\CADBURY.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2.88.13\Users\sjaiswar\Documents\Commercial%20Engineers%20(CEBBCO)\Audit_December%202009\Financial\Final\CEBBCO%20Balance%20Sheet%2031.12.2009-%2019%2003%201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mkndcorpacct\Standalone\Users\sjaiswar\Documents\Commercial%20Engineers%20(CEBBCO)\Audit_December%202009\Financial\Final\CEBBCO%20Balance%20Sheet%2031.12.2009-%2019%2003%201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mkndcorpacct\Standalone\Standalone\Standalone\Standalone\Users\sjaiswar\Documents\Commercial%20Engineers%20(CEBBCO)\Audit_December%202009\Financial\Final\CEBBCO%20Balance%20Sheet%2031.12.2009-%2019%2003%20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evvel\SEVVEL\prelimianiries\Preliminaries%2027-6-0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ILESERVER\Documents%20and%20Settings\sumana\Local%20Settings\Temporary%20Internet%20Files\Content.Outlook\8I02U1DI\3.M%20ESPANA%20EXT%20DEV%20BUDGET%2025.05.1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financialanalyst3\Desktop\CRPL%20INFRA%20LTD.%20ORISA\R%20K%20WORKING%20DEC%2024\NOIDA%20REPORT%20AND%20MODEL\V8\RKA%20NOIDA%20ZEPTO%20MODEL%20V8.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Gaurav%20Kumar\CRPL%20INFRA%20LTD.%20ORISA\R%20K%20WORKING%20DEC%2024\NOIDA%20REPORT%20AND%20MODEL\v9\RKA%20NOIDA%20ZEPTO%20MODEL%20V9.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financialanalyst3\Desktop\CRPL%20INFRA%20LTD.%20ORISA\R%20K%20WORKING%20DEC%2024\PUNE%20REPORT%20AND%20MODEL\V7\RKA%20PUNE%20ZEPTO%20MODEL%20V7.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Gaurav%20Kumar\CRPL%20INFRA%20LTD.%20ORISA\R%20K%20WORKING%20DEC%2024\PUNE%20REPORT%20AND%20MODEL\V8\RKA%20PUNE%20ZEPTO%20MODEL%20V8.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financialanalyst3\Desktop\CRPL%20INFRA%20LTD.%20ORISA\R%20K%20WORKING%20DEC%2024\AHAMDABAD%20ZEPTO%20LOCATION%201\V4\RKA%20AHAMDABAD%20ZEPTO%20MODEL%20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CD1%20Data\Colgate%20Palmolive\MODEL\COLGATE%20F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financialanalyst3\Desktop\CRPL%20INFRA%20LTD.%20ORISA\R%20K%20WORKING%20DEC%2024\AHAMDABAD%20FALCON%20LOCATION%202\V3\RKA%20AHAMDABAD%20FALCON%20MODEL%20V3.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Gaurav%20Kumar\CRPL%20INFRA%20LTD.%20ORISA\R%20K%20WORKING%20DEC%2024\AHAMDABAD%20FALCON%20LOCATION%202\V4\RKA%20AHAMDABAD%20FALCON%20MODEL%20V4.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Gaurav%20Kumar\CRPL%20INFRA%20LTD.%20ORISA\R%20K%20WORKING%20DEC%2024\BHIVANDI%20LOCATION\v1\RKA%20BHIVANDI%20ZEPTO%20MODEL%20V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Gaurav%20Kumar\CRPL%20INFRA%20LTD.%20ORISA\Existing%20unit%20projections%20by%20client\CRPL%20-%20Existing%20business%20projections.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financialanalyst3/Desktop/CRPL%20INFRA%20LTD.%20ORISA/R%20K%20WORKING%20DEC%2024/NOIDA%20REPORT%20AND%20MODEL/V8/RKA%20NOIDA%20ZEPTO%20MODEL%20V8.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Gaurav%20Kumar/CRPL%20INFRA%20LTD.%20ORISA/R%20K%20WORKING%20DEC%2024/AHAMDABAD%20ZEPTO%20LOCATION%201/V6%20IMPROVED%20DSCR/RKA%20AHAMDABAD%20ZEPTO%20MODEL%20V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DATA\DataFile\O\DB9604\RevMay97\SHOPLI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OSHI\MY%20DOCUMENTS\WINDOWS\Desktop\Manoj%20Gandhi\FINDRDE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gi02\projects%20(e)\DATA\Projects\1997\200_299\97_207&amp;208%20Western%20PGU&amp;SECU\Contract%20admin\Cost%20reports\97_207COSRP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Documents%20and%20Settings\hazarathali\Local%20Settings\Temporary%20Internet%20Files\Content.Outlook\I3BIGVTU\CS%20-02-18-11-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OSHI\C\My%20Documents\MPR\FINDR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lanta Input Sheet"/>
      <sheetName val="Summary"/>
      <sheetName val="Variance"/>
      <sheetName val="ROY"/>
      <sheetName val="Summary P&amp;L"/>
      <sheetName val="5-Year comparision-August"/>
      <sheetName val="Inc-Sum Monthly Comp"/>
      <sheetName val="Income &amp; Expense Summary"/>
      <sheetName val="Rooms P&amp;L"/>
      <sheetName val="Market Segments"/>
      <sheetName val="F&amp;B Summary P&amp;L"/>
      <sheetName val="Food Summary"/>
      <sheetName val="Beverage Summary"/>
      <sheetName val="Outlet Comparision"/>
      <sheetName val="Telephone P&amp;L"/>
      <sheetName val="Other Income Summary P&amp;L"/>
      <sheetName val="Health Club"/>
      <sheetName val="Business Center"/>
      <sheetName val="Leased Space P&amp;L"/>
      <sheetName val="Other Income P&amp;L"/>
      <sheetName val="Admin &amp; Gen P&amp;L"/>
      <sheetName val="Marketing P&amp;L"/>
      <sheetName val="R&amp;M P&amp;L"/>
      <sheetName val="Energy P&amp;L"/>
      <sheetName val="P. T. &amp; E. B."/>
      <sheetName val="Employee Cafe P&amp;L"/>
      <sheetName val="Laundry P&amp;L"/>
      <sheetName val="Fees &amp; Licenses"/>
      <sheetName val="Fixed Charges"/>
      <sheetName val="Regional Costs &amp; Cluster Credit"/>
      <sheetName val="Incentive Calculation"/>
      <sheetName val="Salary &amp; Wages Summary"/>
      <sheetName val="Salary Increase"/>
      <sheetName val="Front Office S&amp;W"/>
      <sheetName val="Housekeeping S&amp;W"/>
      <sheetName val="FO Resrv S&amp;W"/>
      <sheetName val="FO Unif Serv S&amp;W"/>
      <sheetName val="Hskp Other S&amp;W"/>
      <sheetName val="One Stop S&amp;W"/>
      <sheetName val="F&amp;B Production S&amp;W"/>
      <sheetName val="F&amp;B Service Payroll S&amp;W"/>
      <sheetName val="F&amp;B Admin S&amp;W"/>
      <sheetName val="F&amp;B Catering S&amp;W"/>
      <sheetName val="F&amp;B Stewarding S&amp;W"/>
      <sheetName val="F&amp;B Emp Cafe S&amp;W"/>
      <sheetName val="Telephone S&amp;W"/>
      <sheetName val="Health Club S&amp;W"/>
      <sheetName val="Business Center S&amp;W"/>
      <sheetName val="A&amp;G Exec Office S&amp;W"/>
      <sheetName val="Security S&amp;W"/>
      <sheetName val="A&amp;G Accounting S&amp;W"/>
      <sheetName val="Purchasing S&amp;W"/>
      <sheetName val="A&amp;G Human Resources S&amp;W"/>
      <sheetName val="A&amp;G Systems S&amp;W"/>
      <sheetName val="Sales &amp; Marketing S&amp;W"/>
      <sheetName val=" Engineering S&amp;W"/>
      <sheetName val="Front Office Payroll Entry"/>
      <sheetName val="Housekeeping Payroll Entry"/>
      <sheetName val="FO Resrv Payroll Entry"/>
      <sheetName val="FO Unif Serv Payroll Entry"/>
      <sheetName val="Hskp Other Payroll Entry"/>
      <sheetName val="One Stop Payroll Entry"/>
      <sheetName val="F&amp;B Prep Payroll Entry"/>
      <sheetName val="F&amp;B Serv Payroll Entry"/>
      <sheetName val="F&amp;B Admin Payroll Entry"/>
      <sheetName val="F&amp;B Catering Payroll Entry"/>
      <sheetName val="F&amp;B Stewarding Payroll Entry"/>
      <sheetName val="F&amp;B Emp Cafe Payroll Entry"/>
      <sheetName val="Telephone Payroll Entry"/>
      <sheetName val="Health Club Payroll Entry"/>
      <sheetName val="Business Centr Payroll Entry"/>
      <sheetName val="A&amp;G Exec Off Payroll Entry"/>
      <sheetName val="Secirotu Payroll Entry"/>
      <sheetName val="A&amp;G Accounting Payroll Entry"/>
      <sheetName val="Purchasing Payroll Entry"/>
      <sheetName val="A&amp;G Human Resourc Payroll Entry"/>
      <sheetName val="A&amp;G Systems Payroll Entry"/>
      <sheetName val="Sales &amp; Marketing Payroll Entry"/>
      <sheetName val="Engineering Payroll Entry"/>
      <sheetName val="Salary &amp; Wages Hours"/>
      <sheetName val="Variances"/>
      <sheetName val="Budget 2002"/>
      <sheetName val="FTE "/>
      <sheetName val="Forecast Anaylsis"/>
      <sheetName val="Room Revenue"/>
      <sheetName val="No. of Guests"/>
      <sheetName val="A"/>
      <sheetName val="12"/>
      <sheetName val="15"/>
      <sheetName val="Schedules PL"/>
      <sheetName val="Schedules BS"/>
    </sheetNames>
    <sheetDataSet>
      <sheetData sheetId="0"/>
      <sheetData sheetId="1" refreshError="1"/>
      <sheetData sheetId="2" refreshError="1"/>
      <sheetData sheetId="3" refreshError="1">
        <row r="2">
          <cell r="A2" t="str">
            <v>Category</v>
          </cell>
        </row>
        <row r="60">
          <cell r="D60">
            <v>59277</v>
          </cell>
          <cell r="E60">
            <v>60453</v>
          </cell>
          <cell r="F60">
            <v>56831</v>
          </cell>
          <cell r="G60">
            <v>66236</v>
          </cell>
          <cell r="H60">
            <v>72513</v>
          </cell>
          <cell r="I60">
            <v>83140</v>
          </cell>
          <cell r="J60">
            <v>81848</v>
          </cell>
          <cell r="K60">
            <v>84889</v>
          </cell>
          <cell r="L60">
            <v>83754</v>
          </cell>
          <cell r="M60">
            <v>83102</v>
          </cell>
          <cell r="N60">
            <v>83825</v>
          </cell>
          <cell r="O60">
            <v>84938</v>
          </cell>
        </row>
        <row r="111">
          <cell r="D111">
            <v>93865</v>
          </cell>
          <cell r="E111">
            <v>79854</v>
          </cell>
          <cell r="F111">
            <v>94815</v>
          </cell>
          <cell r="G111">
            <v>52601</v>
          </cell>
          <cell r="H111">
            <v>62101</v>
          </cell>
          <cell r="I111">
            <v>66399</v>
          </cell>
          <cell r="J111">
            <v>52623</v>
          </cell>
          <cell r="K111">
            <v>72985</v>
          </cell>
          <cell r="L111">
            <v>66446</v>
          </cell>
          <cell r="M111">
            <v>55820</v>
          </cell>
          <cell r="N111">
            <v>56421</v>
          </cell>
          <cell r="O111">
            <v>81192</v>
          </cell>
        </row>
        <row r="113">
          <cell r="D113">
            <v>1054584</v>
          </cell>
          <cell r="E113">
            <v>637541</v>
          </cell>
          <cell r="F113">
            <v>1216774</v>
          </cell>
          <cell r="G113">
            <v>-520184</v>
          </cell>
          <cell r="H113">
            <v>-325873.0906</v>
          </cell>
          <cell r="I113">
            <v>216081.57719999994</v>
          </cell>
          <cell r="J113">
            <v>306114.86660000007</v>
          </cell>
          <cell r="K113">
            <v>1394144.4709999999</v>
          </cell>
          <cell r="L113">
            <v>979346.46960000019</v>
          </cell>
          <cell r="M113">
            <v>-15758.921199999982</v>
          </cell>
          <cell r="N113">
            <v>86972.371200000169</v>
          </cell>
          <cell r="O113">
            <v>1630784.1804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GIN"/>
      <sheetName val="pending c form"/>
      <sheetName val="drs&amp;inventory"/>
      <sheetName val="final abstract"/>
      <sheetName val="eva"/>
      <sheetName val="NOPAT_VDF"/>
      <sheetName val="Volume"/>
      <sheetName val="Agent Comm"/>
      <sheetName val="Assumptions"/>
      <sheetName val="Depreciation"/>
      <sheetName val="PO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N T.B."/>
      <sheetName val="717 L&amp;E"/>
      <sheetName val="717 A"/>
      <sheetName val="717 IS"/>
      <sheetName val="Measurements"/>
      <sheetName val="Tables"/>
      <sheetName val="Flooring"/>
      <sheetName val="Ceilings"/>
      <sheetName val="ACAD Finishes"/>
      <sheetName val="Site Details"/>
      <sheetName val="Chair"/>
      <sheetName val="Site Area Statement"/>
      <sheetName val="Doors"/>
      <sheetName val="Estimate"/>
      <sheetName val="Fee Rate Summary"/>
      <sheetName val="Names&amp;Cases"/>
      <sheetName val="Debits as on 12.04.08"/>
      <sheetName val="Coalmine"/>
      <sheetName val="Code"/>
      <sheetName val="CASHFLOWS"/>
      <sheetName val="sheet6"/>
      <sheetName val="M-Book for Conc"/>
      <sheetName val="M-Book for FW"/>
      <sheetName val="MASTER_RATE ANALYSIS"/>
      <sheetName val="P.O VS Actual"/>
      <sheetName val="Costing"/>
      <sheetName val="PA- Consutant "/>
      <sheetName val="Design"/>
      <sheetName val="MN T_B_"/>
      <sheetName val="Monthly"/>
      <sheetName val="BEP-Old"/>
      <sheetName val="MN_T_B_"/>
      <sheetName val="717_L&amp;E"/>
      <sheetName val="717_A"/>
      <sheetName val="717_IS"/>
      <sheetName val="FITZ MORT 94"/>
      <sheetName val="col-reinft1"/>
      <sheetName val="final abstract"/>
      <sheetName val="Rate analysis"/>
      <sheetName val="ACAD_Finishes"/>
      <sheetName val="Site_Details"/>
      <sheetName val="Site_Area_Statement"/>
      <sheetName val="Fee_Rate_Summary"/>
      <sheetName val="Debits_as_on_12_04_08"/>
      <sheetName val="M-Book_for_Conc"/>
      <sheetName val="M-Book_for_FW"/>
      <sheetName val="MN_T_B_1"/>
      <sheetName val="717_L&amp;E1"/>
      <sheetName val="717_A1"/>
      <sheetName val="717_IS1"/>
      <sheetName val="ACAD_Finishes1"/>
      <sheetName val="Site_Details1"/>
      <sheetName val="Site_Area_Statement1"/>
      <sheetName val="Fee_Rate_Summary1"/>
      <sheetName val="Debits_as_on_12_04_081"/>
      <sheetName val="M-Book_for_Conc1"/>
      <sheetName val="M-Book_for_FW1"/>
      <sheetName val="MN_T_B_2"/>
      <sheetName val="717_L&amp;E2"/>
      <sheetName val="717_A2"/>
      <sheetName val="717_IS2"/>
      <sheetName val="ACAD_Finishes2"/>
      <sheetName val="Site_Details2"/>
      <sheetName val="Site_Area_Statement2"/>
      <sheetName val="Fee_Rate_Summary2"/>
      <sheetName val="Debits_as_on_12_04_082"/>
      <sheetName val="M-Book_for_Conc2"/>
      <sheetName val="M-Book_for_FW2"/>
      <sheetName val="MN_T_B_3"/>
      <sheetName val="717_L&amp;E3"/>
      <sheetName val="717_A3"/>
      <sheetName val="717_IS3"/>
      <sheetName val="ACAD_Finishes3"/>
      <sheetName val="Site_Details3"/>
      <sheetName val="Site_Area_Statement3"/>
      <sheetName val="Fee_Rate_Summary3"/>
      <sheetName val="Debits_as_on_12_04_083"/>
      <sheetName val="M-Book_for_Conc3"/>
      <sheetName val="M-Book_for_FW3"/>
      <sheetName val="PA-_Consutant_"/>
      <sheetName val="MN_T_B_4"/>
      <sheetName val="717_L&amp;E4"/>
      <sheetName val="717_A4"/>
      <sheetName val="717_IS4"/>
      <sheetName val="ACAD_Finishes4"/>
      <sheetName val="Site_Details4"/>
      <sheetName val="Site_Area_Statement4"/>
      <sheetName val="Fee_Rate_Summary4"/>
      <sheetName val="Debits_as_on_12_04_084"/>
      <sheetName val="M-Book_for_Conc4"/>
      <sheetName val="M-Book_for_FW4"/>
      <sheetName val="PA-_Consutant_1"/>
      <sheetName val="det_est"/>
      <sheetName val="Data"/>
      <sheetName val="CPIPE"/>
      <sheetName val="A1-Continuous"/>
      <sheetName val="VCH-SLC"/>
      <sheetName val="Supplier"/>
      <sheetName val="analysis"/>
      <sheetName val="SPT vs PHI"/>
      <sheetName val="5000"/>
      <sheetName val="J1iexdtl"/>
      <sheetName val="Portfolio Summary"/>
      <sheetName val="factor sheet"/>
      <sheetName val="Fixed Expenses Summary"/>
      <sheetName val="C Sum"/>
      <sheetName val="Q4 2002 Income Statement"/>
      <sheetName val="selected operating results"/>
      <sheetName val="selected operating results PF"/>
      <sheetName val="Directory Publishing"/>
      <sheetName val="Budjet Categeries"/>
      <sheetName val="Tablexxxxx"/>
      <sheetName val="FitOutConfCentre"/>
      <sheetName val="HPL"/>
      <sheetName val="Summ"/>
      <sheetName val="Fossil_DCF"/>
      <sheetName val="concrete"/>
      <sheetName val="Detail In Door Stad"/>
      <sheetName val="INT Block Work"/>
      <sheetName val="IBP I Hotel March 08 Vendorwise"/>
      <sheetName val="ABB"/>
      <sheetName val="GE"/>
      <sheetName val="beam-reinft-IIInd floor"/>
      <sheetName val="Headings"/>
      <sheetName val="COMPLEXALL"/>
      <sheetName val="database"/>
      <sheetName val="XWR"/>
      <sheetName val="SEPTMN"/>
      <sheetName val="Mar-06"/>
      <sheetName val="Jul-05"/>
      <sheetName val="Shivaji"/>
      <sheetName val="SUMMARY"/>
      <sheetName val="Bill No 2 to 8 (Rev)"/>
      <sheetName val="Combined"/>
      <sheetName val="MASTER_RATE_ANALYSIS"/>
      <sheetName val="MASTER_RATE_ANALYSIS1"/>
      <sheetName val="P_O_VS_Actual"/>
      <sheetName val="RR"/>
      <sheetName val="Ten"/>
      <sheetName val="Inv_Data"/>
      <sheetName val="tngst1"/>
      <sheetName val="Earnings model"/>
      <sheetName val="sch 1 thru 6 sans 4"/>
      <sheetName val="TGT"/>
      <sheetName val="4vs3"/>
      <sheetName val="girder"/>
      <sheetName val="Rocker"/>
      <sheetName val="Core Data"/>
      <sheetName val="cash budget"/>
      <sheetName val="MN_T_B_5"/>
      <sheetName val="717_L&amp;E5"/>
      <sheetName val="717_A5"/>
      <sheetName val="717_IS5"/>
      <sheetName val="MN_T_B_6"/>
      <sheetName val="ACAD_Finishes5"/>
      <sheetName val="Site_Details5"/>
      <sheetName val="Site_Area_Statement5"/>
      <sheetName val="Fee_Rate_Summary5"/>
      <sheetName val="Debits_as_on_12_04_085"/>
      <sheetName val="M-Book_for_Conc5"/>
      <sheetName val="M-Book_for_FW5"/>
      <sheetName val="Detail_In_Door_Stad"/>
      <sheetName val="INT_Block_Work"/>
      <sheetName val="IBP_I_Hotel_March_08_Vendorwise"/>
      <sheetName val="PA-_Consutant_2"/>
      <sheetName val="final_abstract"/>
      <sheetName val="Rate_analysis"/>
      <sheetName val="FITZ_MORT_94"/>
      <sheetName val="beam-reinft-IIInd_floor"/>
      <sheetName val="Bill_No_2_to_8_(Rev)"/>
      <sheetName val="pcQueryData"/>
      <sheetName val="VIWSCo1"/>
      <sheetName val="1"/>
      <sheetName val="PRECAST lightconc-II"/>
      <sheetName val="Sales &amp; Prod"/>
      <sheetName val="BuildUp-IT"/>
      <sheetName val="Sensitivities-IT"/>
      <sheetName val="CASH-FLOW"/>
      <sheetName val="BKCSTOCKVAL"/>
      <sheetName val="MAHSTOCKVAL"/>
      <sheetName val="SOR"/>
      <sheetName val="Costing-blk-B"/>
      <sheetName val="Sheet1"/>
      <sheetName val="Form 6"/>
      <sheetName val="Feb Analysts"/>
      <sheetName val="BLK2"/>
      <sheetName val="BLK3"/>
      <sheetName val="E &amp; R"/>
      <sheetName val="radar"/>
      <sheetName val="UG"/>
      <sheetName val="INDIGINEOUS ITEMS "/>
      <sheetName val="GBW"/>
      <sheetName val="目录"/>
      <sheetName val="Master"/>
      <sheetName val="TBEAM"/>
      <sheetName val="newsales"/>
      <sheetName val="대비표"/>
      <sheetName val="공문"/>
      <sheetName val="연돌일위집계"/>
      <sheetName val="P-Ins &amp; Bonds"/>
      <sheetName val="P&amp;L"/>
      <sheetName val="EAW Final Accounts - 99"/>
      <sheetName val="JULY"/>
      <sheetName val="jobhist"/>
      <sheetName val="BQMPALOC"/>
      <sheetName val="Cash2"/>
      <sheetName val="Z"/>
      <sheetName val="MN_T_B_9"/>
      <sheetName val="717_L&amp;E7"/>
      <sheetName val="717_A7"/>
      <sheetName val="717_IS7"/>
      <sheetName val="MN_T_B_10"/>
      <sheetName val="MASTER_RATE_ANALYSIS2"/>
      <sheetName val="ACAD_Finishes7"/>
      <sheetName val="Site_Details7"/>
      <sheetName val="Site_Area_Statement7"/>
      <sheetName val="Fee_Rate_Summary7"/>
      <sheetName val="Debits_as_on_12_04_087"/>
      <sheetName val="P_O_VS_Actual2"/>
      <sheetName val="M-Book_for_Conc7"/>
      <sheetName val="M-Book_for_FW7"/>
      <sheetName val="Detail_In_Door_Stad2"/>
      <sheetName val="INT_Block_Work2"/>
      <sheetName val="IBP_I_Hotel_March_08_Vendorwis2"/>
      <sheetName val="PA-_Consutant_4"/>
      <sheetName val="final_abstract2"/>
      <sheetName val="Rate_analysis2"/>
      <sheetName val="FITZ_MORT_942"/>
      <sheetName val="beam-reinft-IIInd_floor2"/>
      <sheetName val="Bill_No_2_to_8_(Rev)2"/>
      <sheetName val="MN_T_B_7"/>
      <sheetName val="717_L&amp;E6"/>
      <sheetName val="717_A6"/>
      <sheetName val="717_IS6"/>
      <sheetName val="MN_T_B_8"/>
      <sheetName val="ACAD_Finishes6"/>
      <sheetName val="Site_Details6"/>
      <sheetName val="Site_Area_Statement6"/>
      <sheetName val="Fee_Rate_Summary6"/>
      <sheetName val="Debits_as_on_12_04_086"/>
      <sheetName val="P_O_VS_Actual1"/>
      <sheetName val="M-Book_for_Conc6"/>
      <sheetName val="M-Book_for_FW6"/>
      <sheetName val="Detail_In_Door_Stad1"/>
      <sheetName val="INT_Block_Work1"/>
      <sheetName val="IBP_I_Hotel_March_08_Vendorwis1"/>
      <sheetName val="PA-_Consutant_3"/>
      <sheetName val="final_abstract1"/>
      <sheetName val="Rate_analysis1"/>
      <sheetName val="FITZ_MORT_941"/>
      <sheetName val="beam-reinft-IIInd_floor1"/>
      <sheetName val="Bill_No_2_to_8_(Rev)1"/>
      <sheetName val="MN_T_B_11"/>
      <sheetName val="717_L&amp;E8"/>
      <sheetName val="717_A8"/>
      <sheetName val="717_IS8"/>
      <sheetName val="MN_T_B_12"/>
      <sheetName val="MASTER_RATE_ANALYSIS3"/>
      <sheetName val="ACAD_Finishes8"/>
      <sheetName val="Site_Details8"/>
      <sheetName val="Site_Area_Statement8"/>
      <sheetName val="Fee_Rate_Summary8"/>
      <sheetName val="Debits_as_on_12_04_088"/>
      <sheetName val="P_O_VS_Actual3"/>
      <sheetName val="M-Book_for_Conc8"/>
      <sheetName val="M-Book_for_FW8"/>
      <sheetName val="Detail_In_Door_Stad3"/>
      <sheetName val="INT_Block_Work3"/>
      <sheetName val="IBP_I_Hotel_March_08_Vendorwis3"/>
      <sheetName val="PA-_Consutant_5"/>
      <sheetName val="final_abstract3"/>
      <sheetName val="Rate_analysis3"/>
      <sheetName val="FITZ_MORT_943"/>
      <sheetName val="beam-reinft-IIInd_floor3"/>
      <sheetName val="Bill_No_2_to_8_(Rev)3"/>
      <sheetName val="COLUMN"/>
      <sheetName val="PointNo.5"/>
      <sheetName val="Notes"/>
      <sheetName val="ESCON"/>
      <sheetName val="Site Dev BOQ"/>
      <sheetName val="BOQ (2)"/>
      <sheetName val="Product Details"/>
      <sheetName val="form26"/>
      <sheetName val="Portfolio_Summary"/>
      <sheetName val="factor_sheet"/>
      <sheetName val="P-Ins_&amp;_Bonds"/>
      <sheetName val="Core_Data"/>
      <sheetName val="EAW_Final_Accounts_-_99"/>
      <sheetName val="fco"/>
      <sheetName val="TBAL9697 -group wise  sdpl"/>
      <sheetName val="Macro"/>
      <sheetName val="Fill this out first..."/>
      <sheetName val="PCost"/>
      <sheetName val="Hot"/>
      <sheetName val="OCT 06"/>
      <sheetName val="CRA-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sheetData sheetId="135"/>
      <sheetData sheetId="136"/>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sheetData sheetId="150"/>
      <sheetData sheetId="151"/>
      <sheetData sheetId="152"/>
      <sheetData sheetId="153"/>
      <sheetData sheetId="154"/>
      <sheetData sheetId="155"/>
      <sheetData sheetId="156"/>
      <sheetData sheetId="157"/>
      <sheetData sheetId="158"/>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GIN"/>
      <sheetName val="pending c form"/>
      <sheetName val="drs&amp;inventory"/>
      <sheetName val="Lookups"/>
    </sheetNames>
    <sheetDataSet>
      <sheetData sheetId="0"/>
      <sheetData sheetId="1"/>
      <sheetData sheetId="2"/>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2)"/>
      <sheetName val="Index Sheet"/>
      <sheetName val="Control_Sheet"/>
      <sheetName val="FFC Control"/>
      <sheetName val="Data"/>
      <sheetName val="Main"/>
      <sheetName val="BS"/>
      <sheetName val="P&amp;L"/>
      <sheetName val="Share Capital"/>
      <sheetName val="Res &amp; Surplus"/>
      <sheetName val="Long Term Borrowings"/>
      <sheetName val="Other LT-Liabilities &amp; LT-Prov"/>
      <sheetName val="Short Term Borrowings"/>
      <sheetName val="Trade Payables"/>
      <sheetName val="Other Current Liabilities &amp; STP"/>
      <sheetName val="Fixed Assets"/>
      <sheetName val="Investments"/>
      <sheetName val="LT - Loans &amp; Advances"/>
      <sheetName val="Other Non-current Assets"/>
      <sheetName val="Inventories &amp; Trade Receivable"/>
      <sheetName val="Cash &amp; Cash Equivalents, ST-L&amp;A"/>
      <sheetName val="Other Current Assets"/>
      <sheetName val="Revenue &amp; Other Income"/>
      <sheetName val="Cost of RM &amp; Inventory Change"/>
      <sheetName val="Employee Benefit &amp; Finance Cost"/>
      <sheetName val="Other Expenses"/>
      <sheetName val="Related Parties' Balances"/>
      <sheetName val="Market Value-Quoted Inv-Non cur"/>
      <sheetName val="Market Value-Quoted Inv-Current"/>
      <sheetName val="Exceptional Items"/>
      <sheetName val="Extraordinary Items"/>
      <sheetName val="Prior Period Itmes"/>
      <sheetName val="Expenses Netted off"/>
      <sheetName val=" BSSch"/>
      <sheetName val="PLSch"/>
      <sheetName val="RowConfig"/>
      <sheetName val="Config"/>
      <sheetName val="TMasterConsUnit"/>
      <sheetName val="TMasterSeg"/>
      <sheetName val="TSegDetails"/>
      <sheetName val="TMasterCurrency"/>
      <sheetName val="LockRow"/>
      <sheetName val="MARCH 11"/>
      <sheetName val="Control-Segment"/>
      <sheetName val="Control-FFC"/>
      <sheetName val="Standalone"/>
      <sheetName val="DTA DTL"/>
      <sheetName val="Miscellaneous Expenses"/>
      <sheetName val="Others"/>
      <sheetName val="MERGED CODES &amp; NAMES"/>
      <sheetName val="TYPES"/>
      <sheetName val="MPC"/>
      <sheetName val="Design"/>
      <sheetName val="Administrative Prices"/>
      <sheetName val="Summary"/>
      <sheetName val="Detail"/>
    </sheetNames>
    <sheetDataSet>
      <sheetData sheetId="0"/>
      <sheetData sheetId="1"/>
      <sheetData sheetId="2"/>
      <sheetData sheetId="3"/>
      <sheetData sheetId="4">
        <row r="1">
          <cell r="J1" t="str">
            <v>AMOUNT</v>
          </cell>
        </row>
      </sheetData>
      <sheetData sheetId="5">
        <row r="1">
          <cell r="C1" t="str">
            <v>Version</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B1">
            <v>80</v>
          </cell>
        </row>
        <row r="2">
          <cell r="B2">
            <v>81</v>
          </cell>
        </row>
        <row r="3">
          <cell r="B3">
            <v>978</v>
          </cell>
        </row>
        <row r="4">
          <cell r="B4">
            <v>979</v>
          </cell>
        </row>
        <row r="5">
          <cell r="B5">
            <v>980</v>
          </cell>
        </row>
        <row r="6">
          <cell r="B6">
            <v>981</v>
          </cell>
        </row>
        <row r="7">
          <cell r="B7">
            <v>982</v>
          </cell>
        </row>
      </sheetData>
      <sheetData sheetId="36"/>
      <sheetData sheetId="37">
        <row r="1">
          <cell r="A1" t="str">
            <v>CONSO_UNIT</v>
          </cell>
        </row>
        <row r="2">
          <cell r="A2" t="str">
            <v>AAPL</v>
          </cell>
        </row>
        <row r="3">
          <cell r="A3" t="str">
            <v>ADL</v>
          </cell>
        </row>
        <row r="4">
          <cell r="A4" t="str">
            <v>AFSPL</v>
          </cell>
        </row>
        <row r="5">
          <cell r="A5" t="str">
            <v>ATMART</v>
          </cell>
        </row>
        <row r="6">
          <cell r="A6" t="str">
            <v>BAHAG</v>
          </cell>
        </row>
        <row r="7">
          <cell r="A7" t="str">
            <v>BCAYL</v>
          </cell>
        </row>
        <row r="8">
          <cell r="A8" t="str">
            <v>BCGMBH</v>
          </cell>
        </row>
        <row r="9">
          <cell r="A9" t="str">
            <v>BCIND</v>
          </cell>
        </row>
        <row r="10">
          <cell r="A10" t="str">
            <v>BCIUSA</v>
          </cell>
        </row>
        <row r="11">
          <cell r="A11" t="str">
            <v>BCL</v>
          </cell>
        </row>
        <row r="12">
          <cell r="A12" t="str">
            <v>BCMAL</v>
          </cell>
        </row>
        <row r="13">
          <cell r="A13" t="str">
            <v>BCSING</v>
          </cell>
        </row>
        <row r="14">
          <cell r="A14" t="str">
            <v>BCUK</v>
          </cell>
        </row>
        <row r="15">
          <cell r="A15" t="str">
            <v>BIAG</v>
          </cell>
        </row>
        <row r="16">
          <cell r="A16" t="str">
            <v>CANUSA</v>
          </cell>
        </row>
        <row r="17">
          <cell r="A17" t="str">
            <v>CANVAS</v>
          </cell>
        </row>
        <row r="18">
          <cell r="A18" t="str">
            <v>CGL</v>
          </cell>
        </row>
        <row r="19">
          <cell r="A19" t="str">
            <v>EEF</v>
          </cell>
        </row>
        <row r="20">
          <cell r="A20" t="str">
            <v>EES</v>
          </cell>
        </row>
        <row r="21">
          <cell r="A21" t="str">
            <v>FUGMBH</v>
          </cell>
        </row>
        <row r="22">
          <cell r="A22" t="str">
            <v>GAGR</v>
          </cell>
        </row>
        <row r="23">
          <cell r="A23" t="str">
            <v>GAIPL</v>
          </cell>
        </row>
        <row r="24">
          <cell r="A24" t="str">
            <v>GAPL</v>
          </cell>
        </row>
        <row r="25">
          <cell r="A25" t="str">
            <v>GAPPL</v>
          </cell>
        </row>
        <row r="26">
          <cell r="A26" t="str">
            <v>GESCO</v>
          </cell>
        </row>
        <row r="27">
          <cell r="A27" t="str">
            <v>GIL</v>
          </cell>
        </row>
        <row r="28">
          <cell r="A28" t="str">
            <v>GPL</v>
          </cell>
        </row>
        <row r="29">
          <cell r="A29" t="str">
            <v>GSGMBH</v>
          </cell>
        </row>
        <row r="30">
          <cell r="A30" t="str">
            <v>IDEE</v>
          </cell>
        </row>
        <row r="31">
          <cell r="A31" t="str">
            <v>IIGML</v>
          </cell>
        </row>
        <row r="32">
          <cell r="A32" t="str">
            <v>JECOAG</v>
          </cell>
        </row>
        <row r="33">
          <cell r="A33" t="str">
            <v>JENSAN</v>
          </cell>
        </row>
        <row r="34">
          <cell r="A34" t="str">
            <v>JJGMBH</v>
          </cell>
        </row>
        <row r="35">
          <cell r="A35" t="str">
            <v>KTL</v>
          </cell>
        </row>
        <row r="36">
          <cell r="A36" t="str">
            <v>MAAPL</v>
          </cell>
        </row>
        <row r="37">
          <cell r="A37" t="str">
            <v>MACEL</v>
          </cell>
        </row>
        <row r="38">
          <cell r="A38" t="str">
            <v>MAEPL</v>
          </cell>
        </row>
        <row r="39">
          <cell r="A39" t="str">
            <v>MAPL</v>
          </cell>
        </row>
        <row r="40">
          <cell r="A40" t="str">
            <v>MARPL</v>
          </cell>
        </row>
        <row r="41">
          <cell r="A41" t="str">
            <v>MATL</v>
          </cell>
        </row>
        <row r="42">
          <cell r="A42" t="str">
            <v>MBDL</v>
          </cell>
        </row>
        <row r="43">
          <cell r="A43" t="str">
            <v>MBPO</v>
          </cell>
        </row>
        <row r="44">
          <cell r="A44" t="str">
            <v>MBTICM</v>
          </cell>
        </row>
        <row r="45">
          <cell r="A45" t="str">
            <v>MCOP</v>
          </cell>
        </row>
        <row r="46">
          <cell r="A46" t="str">
            <v>MCPL</v>
          </cell>
        </row>
        <row r="47">
          <cell r="A47" t="str">
            <v>MCSP</v>
          </cell>
        </row>
        <row r="48">
          <cell r="A48" t="str">
            <v>MCTCL</v>
          </cell>
        </row>
        <row r="49">
          <cell r="A49" t="str">
            <v>MDLS</v>
          </cell>
        </row>
        <row r="50">
          <cell r="A50" t="str">
            <v>MECP</v>
          </cell>
        </row>
        <row r="51">
          <cell r="A51" t="str">
            <v>MEDDCL</v>
          </cell>
        </row>
        <row r="52">
          <cell r="A52" t="str">
            <v>MEPC</v>
          </cell>
        </row>
        <row r="53">
          <cell r="A53" t="str">
            <v>MEPL</v>
          </cell>
        </row>
        <row r="54">
          <cell r="A54" t="str">
            <v>MEURO</v>
          </cell>
        </row>
        <row r="55">
          <cell r="A55" t="str">
            <v>MEVA</v>
          </cell>
        </row>
        <row r="56">
          <cell r="A56" t="str">
            <v>MFCSL</v>
          </cell>
        </row>
        <row r="57">
          <cell r="A57" t="str">
            <v>MFGL</v>
          </cell>
        </row>
        <row r="58">
          <cell r="A58" t="str">
            <v>MFIL</v>
          </cell>
        </row>
        <row r="59">
          <cell r="A59" t="str">
            <v>MFL</v>
          </cell>
        </row>
        <row r="60">
          <cell r="A60" t="str">
            <v>MFUL</v>
          </cell>
        </row>
        <row r="61">
          <cell r="A61" t="str">
            <v>MGIL</v>
          </cell>
        </row>
        <row r="62">
          <cell r="A62" t="str">
            <v>MGRD</v>
          </cell>
        </row>
        <row r="63">
          <cell r="A63" t="str">
            <v>MGTL</v>
          </cell>
        </row>
        <row r="64">
          <cell r="A64" t="str">
            <v>MHARIL</v>
          </cell>
        </row>
        <row r="65">
          <cell r="A65" t="str">
            <v>MHHB</v>
          </cell>
        </row>
        <row r="66">
          <cell r="A66" t="str">
            <v>MHL</v>
          </cell>
        </row>
        <row r="67">
          <cell r="A67" t="str">
            <v>MHRHMG</v>
          </cell>
        </row>
        <row r="68">
          <cell r="A68" t="str">
            <v>MHRIL</v>
          </cell>
        </row>
        <row r="69">
          <cell r="A69" t="str">
            <v>MHRUSA</v>
          </cell>
        </row>
        <row r="70">
          <cell r="A70" t="str">
            <v>MIBL</v>
          </cell>
        </row>
        <row r="71">
          <cell r="A71" t="str">
            <v>MIDL</v>
          </cell>
        </row>
        <row r="72">
          <cell r="A72" t="str">
            <v>MIL</v>
          </cell>
        </row>
        <row r="73">
          <cell r="A73" t="str">
            <v>MINT</v>
          </cell>
        </row>
        <row r="74">
          <cell r="A74" t="str">
            <v xml:space="preserve">MITCPL </v>
          </cell>
        </row>
        <row r="75">
          <cell r="A75" t="str">
            <v>MITL</v>
          </cell>
        </row>
        <row r="76">
          <cell r="A76" t="str">
            <v>MITPL</v>
          </cell>
        </row>
        <row r="77">
          <cell r="A77" t="str">
            <v>MIWUPL</v>
          </cell>
        </row>
        <row r="78">
          <cell r="A78" t="str">
            <v>MLBSL</v>
          </cell>
        </row>
        <row r="79">
          <cell r="A79" t="str">
            <v>MLL</v>
          </cell>
        </row>
        <row r="80">
          <cell r="A80" t="str">
            <v>MMAD</v>
          </cell>
        </row>
        <row r="81">
          <cell r="A81" t="str">
            <v>MMCS</v>
          </cell>
        </row>
        <row r="82">
          <cell r="A82" t="str">
            <v>MME</v>
          </cell>
        </row>
        <row r="83">
          <cell r="A83" t="str">
            <v>MMEML</v>
          </cell>
        </row>
        <row r="84">
          <cell r="A84" t="str">
            <v>MMFSL</v>
          </cell>
        </row>
        <row r="85">
          <cell r="A85" t="str">
            <v>MMHO</v>
          </cell>
        </row>
        <row r="86">
          <cell r="A86" t="str">
            <v>MMMDS</v>
          </cell>
        </row>
        <row r="87">
          <cell r="A87" t="str">
            <v>MMMES</v>
          </cell>
        </row>
        <row r="88">
          <cell r="A88" t="str">
            <v>MMOSS</v>
          </cell>
        </row>
        <row r="89">
          <cell r="A89" t="str">
            <v>MMPDD</v>
          </cell>
        </row>
        <row r="90">
          <cell r="A90" t="str">
            <v>MMPTL</v>
          </cell>
        </row>
        <row r="91">
          <cell r="A91" t="str">
            <v>MMSAF</v>
          </cell>
        </row>
        <row r="92">
          <cell r="A92" t="str">
            <v>MMSSBU</v>
          </cell>
        </row>
        <row r="93">
          <cell r="A93" t="str">
            <v>MMSSG</v>
          </cell>
        </row>
        <row r="94">
          <cell r="A94" t="str">
            <v>MMTD</v>
          </cell>
        </row>
        <row r="95">
          <cell r="A95" t="str">
            <v>MNEPL</v>
          </cell>
        </row>
        <row r="96">
          <cell r="A96" t="str">
            <v>MOICML</v>
          </cell>
        </row>
        <row r="97">
          <cell r="A97" t="str">
            <v>MPTPL</v>
          </cell>
        </row>
        <row r="98">
          <cell r="A98" t="str">
            <v>MRDL</v>
          </cell>
        </row>
        <row r="99">
          <cell r="A99" t="str">
            <v>MREN</v>
          </cell>
        </row>
        <row r="100">
          <cell r="A100" t="str">
            <v>MRHFL</v>
          </cell>
        </row>
        <row r="101">
          <cell r="A101" t="str">
            <v>MRL</v>
          </cell>
        </row>
        <row r="102">
          <cell r="A102" t="str">
            <v>MRVAD</v>
          </cell>
        </row>
        <row r="103">
          <cell r="A103" t="str">
            <v>MRVO</v>
          </cell>
        </row>
        <row r="104">
          <cell r="A104" t="str">
            <v>MRVTD</v>
          </cell>
        </row>
        <row r="105">
          <cell r="A105" t="str">
            <v>MSBUAD</v>
          </cell>
        </row>
        <row r="106">
          <cell r="A106" t="str">
            <v>MSBUOT</v>
          </cell>
        </row>
        <row r="107">
          <cell r="A107" t="str">
            <v>MSBUTD</v>
          </cell>
        </row>
        <row r="108">
          <cell r="A108" t="str">
            <v>MSONAL</v>
          </cell>
        </row>
        <row r="109">
          <cell r="A109" t="str">
            <v>MSOPL</v>
          </cell>
        </row>
        <row r="110">
          <cell r="A110" t="str">
            <v>MSSCL</v>
          </cell>
        </row>
        <row r="111">
          <cell r="A111" t="str">
            <v>MSSLP</v>
          </cell>
        </row>
        <row r="112">
          <cell r="A112" t="str">
            <v>MSTPL</v>
          </cell>
        </row>
        <row r="113">
          <cell r="A113" t="str">
            <v>MTPL</v>
          </cell>
        </row>
        <row r="114">
          <cell r="A114" t="str">
            <v>MTS</v>
          </cell>
        </row>
        <row r="115">
          <cell r="A115" t="str">
            <v>MTWPL</v>
          </cell>
        </row>
        <row r="116">
          <cell r="A116" t="str">
            <v>MUFC</v>
          </cell>
        </row>
        <row r="117">
          <cell r="A117" t="str">
            <v>MUSA</v>
          </cell>
        </row>
        <row r="118">
          <cell r="A118" t="str">
            <v>MUSCO</v>
          </cell>
        </row>
        <row r="119">
          <cell r="A119" t="str">
            <v>MWCDL</v>
          </cell>
        </row>
        <row r="120">
          <cell r="A120" t="str">
            <v>MWCJL</v>
          </cell>
        </row>
        <row r="121">
          <cell r="A121" t="str">
            <v>MWCML</v>
          </cell>
        </row>
        <row r="122">
          <cell r="A122" t="str">
            <v>MWUL</v>
          </cell>
        </row>
        <row r="123">
          <cell r="A123" t="str">
            <v>MYYTCL</v>
          </cell>
        </row>
        <row r="124">
          <cell r="A124" t="str">
            <v>NBS</v>
          </cell>
        </row>
        <row r="125">
          <cell r="A125" t="str">
            <v>NTPL</v>
          </cell>
        </row>
        <row r="126">
          <cell r="A126" t="str">
            <v>PLEXGM</v>
          </cell>
        </row>
        <row r="127">
          <cell r="A127" t="str">
            <v>PLEXUK</v>
          </cell>
        </row>
        <row r="128">
          <cell r="A128" t="str">
            <v>PLEXUS</v>
          </cell>
        </row>
        <row r="129">
          <cell r="A129" t="str">
            <v>RECPL</v>
          </cell>
        </row>
        <row r="130">
          <cell r="A130" t="str">
            <v>RIBPL</v>
          </cell>
        </row>
        <row r="131">
          <cell r="A131" t="str">
            <v>RIHL</v>
          </cell>
        </row>
        <row r="132">
          <cell r="A132" t="str">
            <v>SCGMBH</v>
          </cell>
        </row>
        <row r="133">
          <cell r="A133" t="str">
            <v>SEPC</v>
          </cell>
        </row>
        <row r="134">
          <cell r="A134" t="str">
            <v>SFDL</v>
          </cell>
        </row>
        <row r="135">
          <cell r="A135" t="str">
            <v>SFL</v>
          </cell>
        </row>
        <row r="136">
          <cell r="A136" t="str">
            <v>SGL</v>
          </cell>
        </row>
        <row r="137">
          <cell r="A137" t="str">
            <v>SMSC</v>
          </cell>
        </row>
        <row r="138">
          <cell r="A138" t="str">
            <v>SYAPC</v>
          </cell>
        </row>
        <row r="139">
          <cell r="A139" t="str">
            <v>SYMC</v>
          </cell>
        </row>
        <row r="140">
          <cell r="A140" t="str">
            <v>TMAUSA</v>
          </cell>
        </row>
        <row r="141">
          <cell r="A141" t="str">
            <v>TMBL</v>
          </cell>
        </row>
        <row r="142">
          <cell r="A142" t="str">
            <v>TMCHIN</v>
          </cell>
        </row>
        <row r="143">
          <cell r="A143" t="str">
            <v>TMGMBH</v>
          </cell>
        </row>
        <row r="144">
          <cell r="A144" t="str">
            <v>TMINDO</v>
          </cell>
        </row>
        <row r="145">
          <cell r="A145" t="str">
            <v>TML</v>
          </cell>
        </row>
        <row r="146">
          <cell r="A146" t="str">
            <v>TMMAL</v>
          </cell>
        </row>
        <row r="147">
          <cell r="A147" t="str">
            <v>TMNL</v>
          </cell>
        </row>
        <row r="148">
          <cell r="A148" t="str">
            <v>TMSING</v>
          </cell>
        </row>
        <row r="149">
          <cell r="A149" t="str">
            <v>TMTHAI</v>
          </cell>
        </row>
        <row r="150">
          <cell r="A150" t="str">
            <v>VCPL</v>
          </cell>
        </row>
        <row r="151">
          <cell r="A151" t="str">
            <v>WDL</v>
          </cell>
        </row>
      </sheetData>
      <sheetData sheetId="38">
        <row r="1">
          <cell r="A1" t="str">
            <v>SEGMENT_ID</v>
          </cell>
        </row>
        <row r="2">
          <cell r="A2" t="str">
            <v>01</v>
          </cell>
        </row>
        <row r="3">
          <cell r="A3" t="str">
            <v>02</v>
          </cell>
        </row>
        <row r="4">
          <cell r="A4" t="str">
            <v>03</v>
          </cell>
        </row>
        <row r="5">
          <cell r="A5" t="str">
            <v>04</v>
          </cell>
        </row>
        <row r="6">
          <cell r="A6" t="str">
            <v>05</v>
          </cell>
        </row>
        <row r="7">
          <cell r="A7" t="str">
            <v>06</v>
          </cell>
        </row>
        <row r="8">
          <cell r="A8" t="str">
            <v>07</v>
          </cell>
        </row>
        <row r="9">
          <cell r="A9" t="str">
            <v>08</v>
          </cell>
        </row>
        <row r="10">
          <cell r="A10" t="str">
            <v>09</v>
          </cell>
        </row>
        <row r="11">
          <cell r="A11" t="str">
            <v>10</v>
          </cell>
        </row>
        <row r="12">
          <cell r="A12" t="str">
            <v>11</v>
          </cell>
        </row>
        <row r="13">
          <cell r="A13" t="str">
            <v>99</v>
          </cell>
        </row>
      </sheetData>
      <sheetData sheetId="39">
        <row r="1">
          <cell r="A1" t="str">
            <v>CONSO_UNIT</v>
          </cell>
        </row>
        <row r="2">
          <cell r="A2" t="str">
            <v>ATMART</v>
          </cell>
        </row>
        <row r="3">
          <cell r="A3" t="str">
            <v>ATMART</v>
          </cell>
        </row>
        <row r="4">
          <cell r="A4" t="str">
            <v>TMRD</v>
          </cell>
        </row>
        <row r="5">
          <cell r="A5" t="str">
            <v>TMRD</v>
          </cell>
        </row>
        <row r="6">
          <cell r="A6" t="str">
            <v>TMMAL</v>
          </cell>
        </row>
        <row r="7">
          <cell r="A7" t="str">
            <v>TMMAL</v>
          </cell>
        </row>
        <row r="8">
          <cell r="A8" t="str">
            <v>TMRDUS</v>
          </cell>
        </row>
        <row r="9">
          <cell r="A9" t="str">
            <v>TMRDUS</v>
          </cell>
        </row>
        <row r="10">
          <cell r="A10" t="str">
            <v>BCAYL</v>
          </cell>
        </row>
        <row r="11">
          <cell r="A11" t="str">
            <v>BCAYL</v>
          </cell>
        </row>
        <row r="12">
          <cell r="A12" t="str">
            <v>BCIUSA</v>
          </cell>
        </row>
        <row r="13">
          <cell r="A13" t="str">
            <v>BCIUSA</v>
          </cell>
        </row>
        <row r="14">
          <cell r="A14" t="str">
            <v>GESCO</v>
          </cell>
        </row>
        <row r="15">
          <cell r="A15" t="str">
            <v>GESCO</v>
          </cell>
        </row>
        <row r="16">
          <cell r="A16" t="str">
            <v>MACEL</v>
          </cell>
        </row>
        <row r="17">
          <cell r="A17" t="str">
            <v>MACEL</v>
          </cell>
        </row>
        <row r="18">
          <cell r="A18" t="str">
            <v>MAL</v>
          </cell>
        </row>
        <row r="19">
          <cell r="A19" t="str">
            <v>MAL</v>
          </cell>
        </row>
        <row r="20">
          <cell r="A20" t="str">
            <v>TML</v>
          </cell>
        </row>
        <row r="21">
          <cell r="A21" t="str">
            <v>TML</v>
          </cell>
        </row>
        <row r="22">
          <cell r="A22" t="str">
            <v>TMGMBH</v>
          </cell>
        </row>
        <row r="23">
          <cell r="A23" t="str">
            <v>TMGMBH</v>
          </cell>
        </row>
        <row r="24">
          <cell r="A24" t="str">
            <v>TMAUSA</v>
          </cell>
        </row>
        <row r="25">
          <cell r="A25" t="str">
            <v>TMAUSA</v>
          </cell>
        </row>
        <row r="26">
          <cell r="A26" t="str">
            <v>MBTICM</v>
          </cell>
        </row>
        <row r="27">
          <cell r="A27" t="str">
            <v>MBTICM</v>
          </cell>
        </row>
        <row r="28">
          <cell r="A28" t="str">
            <v>TMSING</v>
          </cell>
        </row>
        <row r="29">
          <cell r="A29" t="str">
            <v>TMSING</v>
          </cell>
        </row>
        <row r="30">
          <cell r="A30" t="str">
            <v>BCIND</v>
          </cell>
        </row>
        <row r="31">
          <cell r="A31" t="str">
            <v>BCIND</v>
          </cell>
        </row>
        <row r="32">
          <cell r="A32" t="str">
            <v>BCGMBH</v>
          </cell>
        </row>
        <row r="33">
          <cell r="A33" t="str">
            <v>BCGMBH</v>
          </cell>
        </row>
        <row r="34">
          <cell r="A34" t="str">
            <v>BCSING</v>
          </cell>
        </row>
        <row r="35">
          <cell r="A35" t="str">
            <v>BCSING</v>
          </cell>
        </row>
        <row r="36">
          <cell r="A36" t="str">
            <v>MCTCL</v>
          </cell>
        </row>
        <row r="37">
          <cell r="A37" t="str">
            <v>MCTCL</v>
          </cell>
        </row>
        <row r="38">
          <cell r="A38" t="str">
            <v>MECP</v>
          </cell>
        </row>
        <row r="39">
          <cell r="A39" t="str">
            <v>MECP</v>
          </cell>
        </row>
        <row r="40">
          <cell r="A40" t="str">
            <v>MEDDCL</v>
          </cell>
        </row>
        <row r="41">
          <cell r="A41" t="str">
            <v>MEDDCL</v>
          </cell>
        </row>
        <row r="42">
          <cell r="A42" t="str">
            <v>MEURO</v>
          </cell>
        </row>
        <row r="43">
          <cell r="A43" t="str">
            <v>MEURO</v>
          </cell>
        </row>
        <row r="44">
          <cell r="A44" t="str">
            <v>MGTL</v>
          </cell>
        </row>
        <row r="45">
          <cell r="A45" t="str">
            <v>MGTL</v>
          </cell>
        </row>
        <row r="46">
          <cell r="A46" t="str">
            <v>MHFL</v>
          </cell>
        </row>
        <row r="47">
          <cell r="A47" t="str">
            <v>MHFL</v>
          </cell>
        </row>
        <row r="48">
          <cell r="A48" t="str">
            <v>MHRIL</v>
          </cell>
        </row>
        <row r="49">
          <cell r="A49" t="str">
            <v>MHRIL</v>
          </cell>
        </row>
        <row r="50">
          <cell r="A50" t="str">
            <v>MHRUSA</v>
          </cell>
        </row>
        <row r="51">
          <cell r="A51" t="str">
            <v>MHRUSA</v>
          </cell>
        </row>
        <row r="52">
          <cell r="A52" t="str">
            <v>MIBL</v>
          </cell>
        </row>
        <row r="53">
          <cell r="A53" t="str">
            <v>MIBL</v>
          </cell>
        </row>
        <row r="54">
          <cell r="A54" t="str">
            <v>MIDL</v>
          </cell>
        </row>
        <row r="55">
          <cell r="A55" t="str">
            <v>MIDL</v>
          </cell>
        </row>
        <row r="56">
          <cell r="A56" t="str">
            <v>MIL</v>
          </cell>
        </row>
        <row r="57">
          <cell r="A57" t="str">
            <v>MIL</v>
          </cell>
        </row>
        <row r="58">
          <cell r="A58" t="str">
            <v>BCUK</v>
          </cell>
        </row>
        <row r="59">
          <cell r="A59" t="str">
            <v>BCUK</v>
          </cell>
        </row>
        <row r="60">
          <cell r="A60" t="str">
            <v>MINT</v>
          </cell>
        </row>
        <row r="61">
          <cell r="A61" t="str">
            <v>MINT</v>
          </cell>
        </row>
        <row r="62">
          <cell r="A62" t="str">
            <v>MWCDL</v>
          </cell>
        </row>
        <row r="63">
          <cell r="A63" t="str">
            <v>MWCDL</v>
          </cell>
        </row>
        <row r="64">
          <cell r="A64" t="str">
            <v>MIWUPL</v>
          </cell>
        </row>
        <row r="65">
          <cell r="A65" t="str">
            <v>MIWUPL</v>
          </cell>
        </row>
        <row r="66">
          <cell r="A66" t="str">
            <v>MLBSL</v>
          </cell>
        </row>
        <row r="67">
          <cell r="A67" t="str">
            <v>MLBSL</v>
          </cell>
        </row>
        <row r="68">
          <cell r="A68" t="str">
            <v>MME</v>
          </cell>
        </row>
        <row r="69">
          <cell r="A69" t="str">
            <v>MME</v>
          </cell>
        </row>
        <row r="70">
          <cell r="A70" t="str">
            <v>MMFSL</v>
          </cell>
        </row>
        <row r="71">
          <cell r="A71" t="str">
            <v>MMFSL</v>
          </cell>
        </row>
        <row r="72">
          <cell r="A72" t="str">
            <v>MMHO</v>
          </cell>
        </row>
        <row r="73">
          <cell r="A73" t="str">
            <v>MMAD</v>
          </cell>
        </row>
        <row r="74">
          <cell r="A74" t="str">
            <v>MMTD</v>
          </cell>
        </row>
        <row r="75">
          <cell r="A75" t="str">
            <v>MMSSG</v>
          </cell>
        </row>
        <row r="76">
          <cell r="A76" t="str">
            <v>MMTSG</v>
          </cell>
        </row>
        <row r="77">
          <cell r="A77" t="str">
            <v>MMPDD</v>
          </cell>
        </row>
        <row r="78">
          <cell r="A78" t="str">
            <v>MMMES</v>
          </cell>
        </row>
        <row r="79">
          <cell r="A79" t="str">
            <v>MMEML</v>
          </cell>
        </row>
        <row r="80">
          <cell r="A80" t="str">
            <v>MMMDS</v>
          </cell>
        </row>
        <row r="81">
          <cell r="A81" t="str">
            <v>MSBUAD</v>
          </cell>
        </row>
        <row r="82">
          <cell r="A82" t="str">
            <v>MSBUTD</v>
          </cell>
        </row>
        <row r="83">
          <cell r="A83" t="str">
            <v>MSBUOT</v>
          </cell>
        </row>
        <row r="84">
          <cell r="A84" t="str">
            <v>MMSSBU</v>
          </cell>
        </row>
        <row r="85">
          <cell r="A85" t="str">
            <v>MMAD</v>
          </cell>
        </row>
        <row r="86">
          <cell r="A86" t="str">
            <v>MMTD</v>
          </cell>
        </row>
        <row r="87">
          <cell r="A87" t="str">
            <v>MMSSG</v>
          </cell>
        </row>
        <row r="88">
          <cell r="A88" t="str">
            <v>MMTSG</v>
          </cell>
        </row>
        <row r="89">
          <cell r="A89" t="str">
            <v>MMPDD</v>
          </cell>
        </row>
        <row r="90">
          <cell r="A90" t="str">
            <v>MMMES</v>
          </cell>
        </row>
        <row r="91">
          <cell r="A91" t="str">
            <v>MMEML</v>
          </cell>
        </row>
        <row r="92">
          <cell r="A92" t="str">
            <v>MMMDS</v>
          </cell>
        </row>
        <row r="93">
          <cell r="A93" t="str">
            <v>MSBUAD</v>
          </cell>
        </row>
        <row r="94">
          <cell r="A94" t="str">
            <v>MSBUTD</v>
          </cell>
        </row>
        <row r="95">
          <cell r="A95" t="str">
            <v>MSBUOT</v>
          </cell>
        </row>
        <row r="96">
          <cell r="A96" t="str">
            <v>MMSSBU</v>
          </cell>
        </row>
        <row r="97">
          <cell r="A97" t="str">
            <v>MFOL</v>
          </cell>
        </row>
        <row r="98">
          <cell r="A98" t="str">
            <v>MFOL</v>
          </cell>
        </row>
        <row r="99">
          <cell r="A99" t="str">
            <v>MFIL</v>
          </cell>
        </row>
        <row r="100">
          <cell r="A100" t="str">
            <v>MFIL</v>
          </cell>
        </row>
        <row r="101">
          <cell r="A101" t="str">
            <v>MMSAF</v>
          </cell>
        </row>
        <row r="102">
          <cell r="A102" t="str">
            <v>MMSAF</v>
          </cell>
        </row>
        <row r="103">
          <cell r="A103" t="str">
            <v>MOICML</v>
          </cell>
        </row>
        <row r="104">
          <cell r="A104" t="str">
            <v>MOICML</v>
          </cell>
        </row>
        <row r="105">
          <cell r="A105" t="str">
            <v>MWCML</v>
          </cell>
        </row>
        <row r="106">
          <cell r="A106" t="str">
            <v>MWCML</v>
          </cell>
        </row>
        <row r="107">
          <cell r="A107" t="str">
            <v>MREN</v>
          </cell>
        </row>
        <row r="108">
          <cell r="A108" t="str">
            <v>MREN</v>
          </cell>
        </row>
        <row r="109">
          <cell r="A109" t="str">
            <v>MSONAL</v>
          </cell>
        </row>
        <row r="110">
          <cell r="A110" t="str">
            <v>MSONAL</v>
          </cell>
        </row>
        <row r="111">
          <cell r="A111" t="str">
            <v>MSSCL</v>
          </cell>
        </row>
        <row r="112">
          <cell r="A112" t="str">
            <v>MSSCL</v>
          </cell>
        </row>
        <row r="113">
          <cell r="A113" t="str">
            <v>MSSLP</v>
          </cell>
        </row>
        <row r="114">
          <cell r="A114" t="str">
            <v>MSSLP</v>
          </cell>
        </row>
        <row r="115">
          <cell r="A115" t="str">
            <v>MSTPL</v>
          </cell>
        </row>
        <row r="116">
          <cell r="A116" t="str">
            <v>MSTPL</v>
          </cell>
        </row>
        <row r="117">
          <cell r="A117" t="str">
            <v>MUSA</v>
          </cell>
        </row>
        <row r="118">
          <cell r="A118" t="str">
            <v>MUSA</v>
          </cell>
        </row>
        <row r="119">
          <cell r="A119" t="str">
            <v>MUSCO</v>
          </cell>
        </row>
        <row r="120">
          <cell r="A120" t="str">
            <v>MUSCO</v>
          </cell>
        </row>
        <row r="121">
          <cell r="A121" t="str">
            <v>MWCJL</v>
          </cell>
        </row>
        <row r="122">
          <cell r="A122" t="str">
            <v>MWCJL</v>
          </cell>
        </row>
        <row r="123">
          <cell r="A123" t="str">
            <v>MWUL</v>
          </cell>
        </row>
        <row r="124">
          <cell r="A124" t="str">
            <v>MWUL</v>
          </cell>
        </row>
        <row r="125">
          <cell r="A125" t="str">
            <v>NBS</v>
          </cell>
        </row>
        <row r="126">
          <cell r="A126" t="str">
            <v>NBS</v>
          </cell>
        </row>
        <row r="127">
          <cell r="A127" t="str">
            <v>SGL</v>
          </cell>
        </row>
        <row r="128">
          <cell r="A128" t="str">
            <v>SGL</v>
          </cell>
        </row>
        <row r="129">
          <cell r="A129" t="str">
            <v>JENSAN</v>
          </cell>
        </row>
        <row r="130">
          <cell r="A130" t="str">
            <v>JENSAN</v>
          </cell>
        </row>
        <row r="131">
          <cell r="A131" t="str">
            <v>SFDL</v>
          </cell>
        </row>
        <row r="132">
          <cell r="A132" t="str">
            <v>SFDL</v>
          </cell>
        </row>
        <row r="133">
          <cell r="A133" t="str">
            <v>SFL</v>
          </cell>
        </row>
        <row r="134">
          <cell r="A134" t="str">
            <v>SFL</v>
          </cell>
        </row>
        <row r="135">
          <cell r="A135" t="str">
            <v>PLEXIN</v>
          </cell>
        </row>
        <row r="136">
          <cell r="A136" t="str">
            <v>PLEXIN</v>
          </cell>
        </row>
        <row r="137">
          <cell r="A137" t="str">
            <v>PLEXUK</v>
          </cell>
        </row>
        <row r="138">
          <cell r="A138" t="str">
            <v>PLEXUK</v>
          </cell>
        </row>
        <row r="139">
          <cell r="A139" t="str">
            <v>PLEXGM</v>
          </cell>
        </row>
        <row r="140">
          <cell r="A140" t="str">
            <v>PLEXGM</v>
          </cell>
        </row>
        <row r="141">
          <cell r="A141" t="str">
            <v>PLEXUS</v>
          </cell>
        </row>
        <row r="142">
          <cell r="A142" t="str">
            <v>PLEXUS</v>
          </cell>
        </row>
        <row r="143">
          <cell r="A143" t="str">
            <v>TMINDO</v>
          </cell>
        </row>
        <row r="144">
          <cell r="A144" t="str">
            <v>TMINDO</v>
          </cell>
        </row>
        <row r="145">
          <cell r="A145" t="str">
            <v>CANVAS</v>
          </cell>
        </row>
        <row r="146">
          <cell r="A146" t="str">
            <v>CANVAS</v>
          </cell>
        </row>
        <row r="147">
          <cell r="A147" t="str">
            <v>MITPL</v>
          </cell>
        </row>
        <row r="148">
          <cell r="A148" t="str">
            <v>MITPL</v>
          </cell>
        </row>
        <row r="149">
          <cell r="A149" t="str">
            <v>FGGMBH</v>
          </cell>
        </row>
        <row r="150">
          <cell r="A150" t="str">
            <v>FGGMBH</v>
          </cell>
        </row>
        <row r="151">
          <cell r="A151" t="str">
            <v>FUGMBH</v>
          </cell>
        </row>
        <row r="152">
          <cell r="A152" t="str">
            <v>FUGMBH</v>
          </cell>
        </row>
        <row r="153">
          <cell r="A153" t="str">
            <v>GSGMBH</v>
          </cell>
        </row>
        <row r="154">
          <cell r="A154" t="str">
            <v>GSGMBH</v>
          </cell>
        </row>
        <row r="155">
          <cell r="A155" t="str">
            <v>JECOAG</v>
          </cell>
        </row>
        <row r="156">
          <cell r="A156" t="str">
            <v>JECOAG</v>
          </cell>
        </row>
        <row r="157">
          <cell r="A157" t="str">
            <v>JJGMBH</v>
          </cell>
        </row>
        <row r="158">
          <cell r="A158" t="str">
            <v>JJGMBH</v>
          </cell>
        </row>
        <row r="159">
          <cell r="A159" t="str">
            <v>MFGL</v>
          </cell>
        </row>
        <row r="160">
          <cell r="A160" t="str">
            <v>MFGL</v>
          </cell>
        </row>
        <row r="161">
          <cell r="A161" t="str">
            <v>MFML</v>
          </cell>
        </row>
        <row r="162">
          <cell r="A162" t="str">
            <v>MFML</v>
          </cell>
        </row>
        <row r="163">
          <cell r="A163" t="str">
            <v>DGPHIL</v>
          </cell>
        </row>
        <row r="164">
          <cell r="A164" t="str">
            <v>DGPHIL</v>
          </cell>
        </row>
        <row r="165">
          <cell r="A165" t="str">
            <v>SCGMBH</v>
          </cell>
        </row>
        <row r="166">
          <cell r="A166" t="str">
            <v>SCGMBH</v>
          </cell>
        </row>
        <row r="167">
          <cell r="A167" t="str">
            <v>FHGMBH</v>
          </cell>
        </row>
        <row r="168">
          <cell r="A168" t="str">
            <v>FHGMBH</v>
          </cell>
        </row>
        <row r="169">
          <cell r="A169" t="str">
            <v>IPNPL</v>
          </cell>
        </row>
        <row r="170">
          <cell r="A170" t="str">
            <v>IPNPL</v>
          </cell>
        </row>
        <row r="171">
          <cell r="A171" t="str">
            <v>FHGMKG</v>
          </cell>
        </row>
        <row r="172">
          <cell r="A172" t="str">
            <v>FHGMKG</v>
          </cell>
        </row>
        <row r="173">
          <cell r="A173" t="str">
            <v>CANUSA</v>
          </cell>
        </row>
        <row r="174">
          <cell r="A174" t="str">
            <v>CANUSA</v>
          </cell>
        </row>
        <row r="175">
          <cell r="A175" t="str">
            <v>MSHCL</v>
          </cell>
        </row>
        <row r="176">
          <cell r="A176" t="str">
            <v>MSHCL</v>
          </cell>
        </row>
        <row r="177">
          <cell r="A177" t="str">
            <v>MHRHMG</v>
          </cell>
        </row>
        <row r="178">
          <cell r="A178" t="str">
            <v>MHRHMG</v>
          </cell>
        </row>
        <row r="179">
          <cell r="A179" t="str">
            <v>MATL</v>
          </cell>
        </row>
        <row r="180">
          <cell r="A180" t="str">
            <v>MATL</v>
          </cell>
        </row>
        <row r="181">
          <cell r="A181" t="str">
            <v>MHARIL</v>
          </cell>
        </row>
        <row r="182">
          <cell r="A182" t="str">
            <v>MHARIL</v>
          </cell>
        </row>
        <row r="183">
          <cell r="A183" t="str">
            <v>ARPL</v>
          </cell>
        </row>
        <row r="184">
          <cell r="A184" t="str">
            <v>ARPL</v>
          </cell>
        </row>
        <row r="185">
          <cell r="A185" t="str">
            <v>MRHFL</v>
          </cell>
        </row>
        <row r="186">
          <cell r="A186" t="str">
            <v>MRHFL</v>
          </cell>
        </row>
        <row r="187">
          <cell r="A187" t="str">
            <v>BCMAL</v>
          </cell>
        </row>
        <row r="188">
          <cell r="A188" t="str">
            <v>BCMAL</v>
          </cell>
        </row>
        <row r="189">
          <cell r="A189" t="str">
            <v>MCPL</v>
          </cell>
        </row>
        <row r="190">
          <cell r="A190" t="str">
            <v>MCPL</v>
          </cell>
        </row>
        <row r="191">
          <cell r="A191" t="str">
            <v>MRPL</v>
          </cell>
        </row>
        <row r="192">
          <cell r="A192" t="str">
            <v>MRPL</v>
          </cell>
        </row>
        <row r="193">
          <cell r="A193" t="str">
            <v>PTL</v>
          </cell>
        </row>
        <row r="194">
          <cell r="A194" t="str">
            <v>PTL</v>
          </cell>
        </row>
        <row r="195">
          <cell r="A195" t="str">
            <v>MTPL</v>
          </cell>
        </row>
        <row r="196">
          <cell r="A196" t="str">
            <v>MTPL</v>
          </cell>
        </row>
        <row r="197">
          <cell r="A197" t="str">
            <v>MFL</v>
          </cell>
        </row>
        <row r="198">
          <cell r="A198" t="str">
            <v>MFL</v>
          </cell>
        </row>
        <row r="199">
          <cell r="A199" t="str">
            <v>MHL</v>
          </cell>
        </row>
        <row r="200">
          <cell r="A200" t="str">
            <v>MHL</v>
          </cell>
        </row>
        <row r="201">
          <cell r="A201" t="str">
            <v>MLL</v>
          </cell>
        </row>
        <row r="202">
          <cell r="A202" t="str">
            <v>MLL</v>
          </cell>
        </row>
        <row r="203">
          <cell r="A203" t="str">
            <v>TMCHIN</v>
          </cell>
        </row>
        <row r="204">
          <cell r="A204" t="str">
            <v>TMCHIN</v>
          </cell>
        </row>
        <row r="205">
          <cell r="A205" t="str">
            <v>MRDL</v>
          </cell>
        </row>
        <row r="206">
          <cell r="A206" t="str">
            <v>MRDL</v>
          </cell>
        </row>
        <row r="207">
          <cell r="A207" t="str">
            <v>MAPL</v>
          </cell>
        </row>
        <row r="208">
          <cell r="A208" t="str">
            <v>MAPL</v>
          </cell>
        </row>
        <row r="209">
          <cell r="A209" t="str">
            <v>MHHB</v>
          </cell>
        </row>
        <row r="210">
          <cell r="A210" t="str">
            <v>MHHB</v>
          </cell>
        </row>
        <row r="211">
          <cell r="A211" t="str">
            <v>MFCSL</v>
          </cell>
        </row>
        <row r="212">
          <cell r="A212" t="str">
            <v>MFCSL</v>
          </cell>
        </row>
        <row r="213">
          <cell r="A213" t="str">
            <v>MGRD</v>
          </cell>
        </row>
        <row r="214">
          <cell r="A214" t="str">
            <v>MGRD</v>
          </cell>
        </row>
        <row r="215">
          <cell r="A215" t="str">
            <v>MNEPL</v>
          </cell>
        </row>
        <row r="216">
          <cell r="A216" t="str">
            <v>MNEPL</v>
          </cell>
        </row>
        <row r="217">
          <cell r="A217" t="str">
            <v>MGIL</v>
          </cell>
        </row>
        <row r="218">
          <cell r="A218" t="str">
            <v>MGIL</v>
          </cell>
        </row>
        <row r="219">
          <cell r="A219" t="str">
            <v>IIGML</v>
          </cell>
        </row>
        <row r="220">
          <cell r="A220" t="str">
            <v>IIGML</v>
          </cell>
        </row>
        <row r="221">
          <cell r="A221" t="str">
            <v>KTL</v>
          </cell>
        </row>
        <row r="222">
          <cell r="A222" t="str">
            <v>KTL</v>
          </cell>
        </row>
        <row r="223">
          <cell r="A223" t="str">
            <v>MMCS</v>
          </cell>
        </row>
        <row r="224">
          <cell r="A224" t="str">
            <v>MMCS</v>
          </cell>
        </row>
        <row r="225">
          <cell r="A225" t="str">
            <v>MBDL</v>
          </cell>
        </row>
        <row r="226">
          <cell r="A226" t="str">
            <v>MBDL</v>
          </cell>
        </row>
        <row r="227">
          <cell r="A227" t="str">
            <v>EES</v>
          </cell>
        </row>
        <row r="228">
          <cell r="A228" t="str">
            <v>EES</v>
          </cell>
        </row>
        <row r="229">
          <cell r="A229" t="str">
            <v>EEF</v>
          </cell>
        </row>
        <row r="230">
          <cell r="A230" t="str">
            <v>EEF</v>
          </cell>
        </row>
        <row r="231">
          <cell r="A231" t="str">
            <v>IDEE</v>
          </cell>
        </row>
        <row r="232">
          <cell r="A232" t="str">
            <v>IDEE</v>
          </cell>
        </row>
        <row r="233">
          <cell r="A233" t="str">
            <v xml:space="preserve">MITCPL </v>
          </cell>
        </row>
        <row r="234">
          <cell r="A234" t="str">
            <v xml:space="preserve">MITCPL </v>
          </cell>
        </row>
        <row r="235">
          <cell r="A235" t="str">
            <v>MCSP</v>
          </cell>
        </row>
        <row r="236">
          <cell r="A236" t="str">
            <v>MCSP</v>
          </cell>
        </row>
        <row r="237">
          <cell r="A237" t="str">
            <v>CGL</v>
          </cell>
        </row>
        <row r="238">
          <cell r="A238" t="str">
            <v>CGL</v>
          </cell>
        </row>
        <row r="239">
          <cell r="A239" t="str">
            <v>MITL</v>
          </cell>
        </row>
        <row r="240">
          <cell r="A240" t="str">
            <v>MITL</v>
          </cell>
        </row>
        <row r="241">
          <cell r="A241" t="str">
            <v>MTWPL</v>
          </cell>
        </row>
        <row r="242">
          <cell r="A242" t="str">
            <v>MTWPL</v>
          </cell>
        </row>
        <row r="243">
          <cell r="A243" t="str">
            <v>MAAPL</v>
          </cell>
        </row>
        <row r="244">
          <cell r="A244" t="str">
            <v>MAAPL</v>
          </cell>
        </row>
        <row r="245">
          <cell r="A245" t="str">
            <v>MUFC</v>
          </cell>
        </row>
        <row r="246">
          <cell r="A246" t="str">
            <v>MUFC</v>
          </cell>
        </row>
        <row r="247">
          <cell r="A247" t="str">
            <v>PTL</v>
          </cell>
        </row>
        <row r="248">
          <cell r="A248" t="str">
            <v>PTL</v>
          </cell>
        </row>
        <row r="249">
          <cell r="A249" t="str">
            <v>MMPTL</v>
          </cell>
        </row>
        <row r="250">
          <cell r="A250" t="str">
            <v>MMPTL</v>
          </cell>
        </row>
        <row r="251">
          <cell r="A251" t="str">
            <v>MDLS</v>
          </cell>
        </row>
        <row r="252">
          <cell r="A252" t="str">
            <v>MDLS</v>
          </cell>
        </row>
        <row r="253">
          <cell r="A253" t="str">
            <v>VCPL</v>
          </cell>
        </row>
        <row r="254">
          <cell r="A254" t="str">
            <v>VCPL</v>
          </cell>
        </row>
        <row r="255">
          <cell r="A255" t="str">
            <v>MYYTCL</v>
          </cell>
        </row>
        <row r="256">
          <cell r="A256" t="str">
            <v>MYYTCL</v>
          </cell>
        </row>
        <row r="257">
          <cell r="A257" t="str">
            <v>MMOSS</v>
          </cell>
        </row>
        <row r="258">
          <cell r="A258" t="str">
            <v>MMOSS</v>
          </cell>
        </row>
        <row r="259">
          <cell r="A259" t="str">
            <v>RIBPL</v>
          </cell>
        </row>
        <row r="260">
          <cell r="A260" t="str">
            <v>RIBPL</v>
          </cell>
        </row>
        <row r="261">
          <cell r="A261" t="str">
            <v>MTS</v>
          </cell>
        </row>
        <row r="262">
          <cell r="A262" t="str">
            <v>MTS</v>
          </cell>
        </row>
        <row r="263">
          <cell r="A263" t="str">
            <v>RIHL</v>
          </cell>
        </row>
        <row r="264">
          <cell r="A264" t="str">
            <v>RIHL</v>
          </cell>
        </row>
        <row r="265">
          <cell r="A265" t="str">
            <v>MRL</v>
          </cell>
        </row>
        <row r="266">
          <cell r="A266" t="str">
            <v>MRL</v>
          </cell>
        </row>
        <row r="267">
          <cell r="A267" t="str">
            <v>TMNL</v>
          </cell>
        </row>
        <row r="268">
          <cell r="A268" t="str">
            <v>TMNL</v>
          </cell>
        </row>
        <row r="269">
          <cell r="A269" t="str">
            <v>TMBL</v>
          </cell>
        </row>
        <row r="270">
          <cell r="A270" t="str">
            <v>TMBL</v>
          </cell>
        </row>
        <row r="271">
          <cell r="A271" t="str">
            <v>MPTPL</v>
          </cell>
        </row>
        <row r="272">
          <cell r="A272" t="str">
            <v>MPTPL</v>
          </cell>
        </row>
        <row r="273">
          <cell r="A273" t="str">
            <v>MCOP</v>
          </cell>
        </row>
        <row r="274">
          <cell r="A274" t="str">
            <v>MCOP</v>
          </cell>
        </row>
        <row r="275">
          <cell r="A275" t="str">
            <v>BAHAG</v>
          </cell>
        </row>
        <row r="276">
          <cell r="A276" t="str">
            <v>BAHAG</v>
          </cell>
        </row>
        <row r="277">
          <cell r="A277" t="str">
            <v>MEPL</v>
          </cell>
        </row>
        <row r="278">
          <cell r="A278" t="str">
            <v>MEPL</v>
          </cell>
        </row>
        <row r="279">
          <cell r="A279" t="str">
            <v>MRVAD</v>
          </cell>
        </row>
        <row r="280">
          <cell r="A280" t="str">
            <v>MRVAD</v>
          </cell>
        </row>
        <row r="281">
          <cell r="A281" t="str">
            <v>MRVTD</v>
          </cell>
        </row>
        <row r="282">
          <cell r="A282" t="str">
            <v>MRVTD</v>
          </cell>
        </row>
        <row r="283">
          <cell r="A283" t="str">
            <v>MRVO</v>
          </cell>
        </row>
        <row r="284">
          <cell r="A284" t="str">
            <v>MRVO</v>
          </cell>
        </row>
        <row r="285">
          <cell r="A285" t="str">
            <v>RECPL</v>
          </cell>
        </row>
        <row r="286">
          <cell r="A286" t="str">
            <v>RECPL</v>
          </cell>
        </row>
        <row r="287">
          <cell r="A287" t="str">
            <v>MAEPL</v>
          </cell>
        </row>
        <row r="288">
          <cell r="A288" t="str">
            <v>MAEPL</v>
          </cell>
        </row>
        <row r="289">
          <cell r="A289" t="str">
            <v>AAPL</v>
          </cell>
        </row>
        <row r="290">
          <cell r="A290" t="str">
            <v>AAPL</v>
          </cell>
        </row>
        <row r="291">
          <cell r="A291" t="str">
            <v>ADL</v>
          </cell>
        </row>
        <row r="292">
          <cell r="A292" t="str">
            <v>ADL</v>
          </cell>
        </row>
        <row r="293">
          <cell r="A293" t="str">
            <v>WDL</v>
          </cell>
        </row>
        <row r="294">
          <cell r="A294" t="str">
            <v>WDL</v>
          </cell>
        </row>
        <row r="295">
          <cell r="A295" t="str">
            <v>GAIPL</v>
          </cell>
        </row>
        <row r="296">
          <cell r="A296" t="str">
            <v>GAIPL</v>
          </cell>
        </row>
        <row r="297">
          <cell r="A297" t="str">
            <v>GPL</v>
          </cell>
        </row>
        <row r="298">
          <cell r="A298" t="str">
            <v>GPL</v>
          </cell>
        </row>
        <row r="299">
          <cell r="A299" t="str">
            <v>GAPL</v>
          </cell>
        </row>
        <row r="300">
          <cell r="A300" t="str">
            <v>GAPL</v>
          </cell>
        </row>
        <row r="301">
          <cell r="A301" t="str">
            <v>GAPPL</v>
          </cell>
        </row>
        <row r="302">
          <cell r="A302" t="str">
            <v>GAPPL</v>
          </cell>
        </row>
        <row r="303">
          <cell r="A303" t="str">
            <v>AFSPL</v>
          </cell>
        </row>
        <row r="304">
          <cell r="A304" t="str">
            <v>AFSPL</v>
          </cell>
        </row>
        <row r="305">
          <cell r="A305" t="str">
            <v>GIL</v>
          </cell>
        </row>
        <row r="306">
          <cell r="A306" t="str">
            <v>GIL</v>
          </cell>
        </row>
        <row r="307">
          <cell r="A307" t="str">
            <v>NTPL</v>
          </cell>
        </row>
        <row r="308">
          <cell r="A308" t="str">
            <v>NTPL</v>
          </cell>
        </row>
        <row r="309">
          <cell r="A309" t="str">
            <v>MEVA</v>
          </cell>
        </row>
        <row r="310">
          <cell r="A310" t="str">
            <v>MEVA</v>
          </cell>
        </row>
        <row r="311">
          <cell r="A311" t="str">
            <v>BCL</v>
          </cell>
        </row>
        <row r="312">
          <cell r="A312" t="str">
            <v>BCL</v>
          </cell>
        </row>
        <row r="313">
          <cell r="A313" t="str">
            <v>MSOPL</v>
          </cell>
        </row>
        <row r="314">
          <cell r="A314" t="str">
            <v>MSOPL</v>
          </cell>
        </row>
        <row r="315">
          <cell r="A315" t="str">
            <v>MBPO</v>
          </cell>
        </row>
        <row r="316">
          <cell r="A316" t="str">
            <v>MBPO</v>
          </cell>
        </row>
        <row r="317">
          <cell r="A317" t="str">
            <v>SYMC</v>
          </cell>
        </row>
        <row r="318">
          <cell r="A318" t="str">
            <v>SYMC</v>
          </cell>
        </row>
        <row r="319">
          <cell r="A319" t="str">
            <v>SEPC</v>
          </cell>
        </row>
        <row r="320">
          <cell r="A320" t="str">
            <v>SEPC</v>
          </cell>
        </row>
        <row r="321">
          <cell r="A321" t="str">
            <v>SMSC</v>
          </cell>
        </row>
        <row r="322">
          <cell r="A322" t="str">
            <v>SMSC</v>
          </cell>
        </row>
        <row r="323">
          <cell r="A323" t="str">
            <v>SYAPC</v>
          </cell>
        </row>
        <row r="324">
          <cell r="A324" t="str">
            <v>SYAPC</v>
          </cell>
        </row>
        <row r="325">
          <cell r="A325" t="str">
            <v>MARPL</v>
          </cell>
        </row>
        <row r="326">
          <cell r="A326" t="str">
            <v>MARPL</v>
          </cell>
        </row>
        <row r="327">
          <cell r="A327" t="str">
            <v>MEPC</v>
          </cell>
        </row>
        <row r="328">
          <cell r="A328" t="str">
            <v>MEPC</v>
          </cell>
        </row>
        <row r="329">
          <cell r="A329" t="str">
            <v>MFUL</v>
          </cell>
        </row>
        <row r="330">
          <cell r="A330" t="str">
            <v>MFUL</v>
          </cell>
        </row>
        <row r="331">
          <cell r="A331" t="str">
            <v>BIAG</v>
          </cell>
        </row>
        <row r="332">
          <cell r="A332" t="str">
            <v>BIAG</v>
          </cell>
        </row>
        <row r="333">
          <cell r="A333" t="str">
            <v>TMTHAI</v>
          </cell>
        </row>
        <row r="334">
          <cell r="A334" t="str">
            <v>TMTHAI</v>
          </cell>
        </row>
        <row r="335">
          <cell r="A335" t="str">
            <v>MTIPL</v>
          </cell>
        </row>
        <row r="336">
          <cell r="A336" t="str">
            <v>MTIPL</v>
          </cell>
        </row>
      </sheetData>
      <sheetData sheetId="40">
        <row r="1">
          <cell r="B1" t="str">
            <v xml:space="preserve">Currency </v>
          </cell>
        </row>
      </sheetData>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Sch"/>
      <sheetName val="Sch_FA"/>
      <sheetName val="Bal_Gr"/>
      <sheetName val="P&amp;L_Gr"/>
      <sheetName val="CON_TB"/>
      <sheetName val="Mod_RSATB"/>
      <sheetName val="FAC_TB"/>
      <sheetName val="Mod_CorTB"/>
      <sheetName val="Cor_TB"/>
      <sheetName val="RSA_TB"/>
      <sheetName val="MODCSATB"/>
      <sheetName val="CSATB"/>
      <sheetName val="fgval"/>
      <sheetName val="Abstract"/>
      <sheetName val="23 Aug"/>
      <sheetName val="I"/>
      <sheetName val="II"/>
      <sheetName val="III"/>
      <sheetName val="IV"/>
      <sheetName val="V"/>
      <sheetName val="VI"/>
      <sheetName val="VII"/>
      <sheetName val="VIII"/>
      <sheetName val="X"/>
      <sheetName val="XI"/>
      <sheetName val="XII"/>
      <sheetName val="XIV"/>
      <sheetName val="XV"/>
      <sheetName val="XVIII"/>
      <sheetName val="XIX"/>
      <sheetName val="XX"/>
      <sheetName val="XXI"/>
      <sheetName val="XXII"/>
      <sheetName val="XXII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Shape Codes"/>
      <sheetName val="Database"/>
      <sheetName val="Help"/>
      <sheetName val="Setup"/>
      <sheetName val="About"/>
      <sheetName val="More"/>
      <sheetName val="page"/>
      <sheetName val="Info"/>
      <sheetName val="check"/>
      <sheetName val="schedule nos"/>
      <sheetName val="LABOUR RATE"/>
      <sheetName val="Material Rate"/>
      <sheetName val="B'Sheet"/>
      <sheetName val="Asmp"/>
      <sheetName val="SUMMARY"/>
      <sheetName val="RA-markate"/>
      <sheetName val="banilad"/>
      <sheetName val="Mactan"/>
      <sheetName val="Mandaue"/>
      <sheetName val="General"/>
      <sheetName val="SCHEDULE (9)"/>
      <sheetName val="SCHEDULE (8)"/>
      <sheetName val="SCHEDULE (7)"/>
      <sheetName val="SCHEDULE (6)"/>
      <sheetName val="SCHEDULE (5)"/>
      <sheetName val="SCHEDULE (4)"/>
      <sheetName val="SCHEDULE (3)"/>
      <sheetName val="SCHEDULE (2)"/>
      <sheetName val="Basement Budget"/>
      <sheetName val="GBW"/>
      <sheetName val="Extra Item"/>
      <sheetName val="IO LIST"/>
      <sheetName val="Fill this out first..."/>
      <sheetName val="Lead"/>
      <sheetName val="Pay_Sep06"/>
      <sheetName val="Data sheet"/>
      <sheetName val="F1a-Pile"/>
      <sheetName val="Project Budget Worksheet"/>
      <sheetName val="RCC,Ret. Wall"/>
      <sheetName val="Civil Boq"/>
      <sheetName val="INPUT SHEET"/>
      <sheetName val="RES-PLANNING"/>
      <sheetName val="Wordsdata"/>
      <sheetName val="item"/>
      <sheetName val="Labels"/>
      <sheetName val="PRECAST lightconc-II"/>
      <sheetName val="FORM7"/>
      <sheetName val="Code"/>
      <sheetName val="Cover sheet"/>
      <sheetName val="Assumptions"/>
      <sheetName val="LIST OF MAKES"/>
      <sheetName val="Material "/>
      <sheetName val="Intro"/>
      <sheetName val="Labour &amp; Plant"/>
      <sheetName val="p&amp;m"/>
      <sheetName val="analysis"/>
      <sheetName val="Headings"/>
      <sheetName val="MFG"/>
      <sheetName val="Detail"/>
      <sheetName val="BHANDUP"/>
      <sheetName val="Qty Cal"/>
      <sheetName val="ANAL-PUMP HOUSE"/>
      <sheetName val="Pipe trench"/>
      <sheetName val="COST"/>
      <sheetName val="Inc.St.-Link"/>
      <sheetName val="Internal Plaster-FTP-Block D4"/>
      <sheetName val="Sheet1"/>
      <sheetName val="Sales &amp; Prod"/>
      <sheetName val="B1"/>
      <sheetName val="CSA"/>
      <sheetName val="Mechanical"/>
      <sheetName val="Indirects "/>
      <sheetName val="I&amp;C"/>
      <sheetName val="LSS"/>
      <sheetName val="Design"/>
      <sheetName val="Bill 1"/>
      <sheetName val="Bill 2"/>
      <sheetName val="Bill 3"/>
      <sheetName val="Bill 4"/>
      <sheetName val="Bill 5"/>
      <sheetName val="Bill 6"/>
      <sheetName val="Bill 7"/>
      <sheetName val="accom cash"/>
      <sheetName val="Publicbuilding"/>
      <sheetName val="water prop."/>
      <sheetName val="BOQ"/>
      <sheetName val="TSegDetails"/>
      <sheetName val="TMasterConsUnit"/>
      <sheetName val="RowConfig"/>
      <sheetName val="TMasterSeg"/>
      <sheetName val="Data"/>
      <sheetName val="Barsched 8666"/>
      <sheetName val="Costing"/>
      <sheetName val="sumary"/>
      <sheetName val="final abstract"/>
      <sheetName val="Compiled BOQ"/>
      <sheetName val="FINOLEX"/>
      <sheetName val="Bill 3 - Site Works"/>
      <sheetName val="Project Details"/>
      <sheetName val="Basis"/>
      <sheetName val="BASIS -DEC 08"/>
      <sheetName val="Vehicles"/>
      <sheetName val="DSLP"/>
      <sheetName val="Codes"/>
      <sheetName val="D3665 template"/>
      <sheetName val="Staff Acco."/>
      <sheetName val="Shape cords"/>
      <sheetName val="detail'02"/>
      <sheetName val="Fin. Assumpt. - Sensitivities"/>
      <sheetName val="#REF"/>
      <sheetName val="MISBS"/>
      <sheetName val="BOD PL NEW"/>
      <sheetName val="Rate Analysis"/>
      <sheetName val="CASHFLOWS"/>
      <sheetName val="office"/>
      <sheetName val="Lab"/>
      <sheetName val="Material&amp;equipment"/>
      <sheetName val="PriceSummary"/>
      <sheetName val="Administrative Prices"/>
      <sheetName val="SP Break Up"/>
      <sheetName val="월별"/>
      <sheetName val="Set"/>
      <sheetName val="Basic Rate"/>
      <sheetName val="A"/>
      <sheetName val="Balance Quanity BOQ"/>
      <sheetName val="doq7"/>
      <sheetName val="doq 2"/>
      <sheetName val="doq-10"/>
      <sheetName val="doq-9"/>
      <sheetName val="Plant Used in CATS "/>
      <sheetName val="Amort"/>
      <sheetName val="AmortRef"/>
      <sheetName val="ESCON"/>
      <sheetName val="NPV"/>
      <sheetName val="Discounts"/>
      <sheetName val="FitOutConfCentre"/>
      <sheetName val="Core Data"/>
      <sheetName val="Cover"/>
      <sheetName val="Sheet3"/>
      <sheetName val="labour coeff"/>
      <sheetName val="DS-BOQ"/>
      <sheetName val="Internet"/>
      <sheetName val="MN T.B."/>
      <sheetName val="MERGED CODES &amp; NAMES"/>
      <sheetName val="TYPES"/>
      <sheetName val="MPC"/>
      <sheetName val="OVER HEADS"/>
      <sheetName val="S1BOQ"/>
      <sheetName val="Works - Quote Sheet"/>
      <sheetName val="Debit_Transit"/>
      <sheetName val="except wiring"/>
      <sheetName val="HPL"/>
      <sheetName val="TB"/>
      <sheetName val="Shape_Codes"/>
      <sheetName val="schedule_nos"/>
      <sheetName val="LABOUR_RATE"/>
      <sheetName val="Material_Rate"/>
      <sheetName val="SCHEDULE_(9)"/>
      <sheetName val="SCHEDULE_(8)"/>
      <sheetName val="SCHEDULE_(7)"/>
      <sheetName val="SCHEDULE_(6)"/>
      <sheetName val="SCHEDULE_(5)"/>
      <sheetName val="SCHEDULE_(4)"/>
      <sheetName val="SCHEDULE_(3)"/>
      <sheetName val="SCHEDULE_(2)"/>
      <sheetName val="Basement_Budget"/>
      <sheetName val="Extra_Item"/>
      <sheetName val="IO_LIST"/>
      <sheetName val="Fill_this_out_first___"/>
      <sheetName val="Data_sheet"/>
      <sheetName val="Project_Budget_Worksheet"/>
      <sheetName val="RCC,Ret__Wall"/>
      <sheetName val="Civil_Boq"/>
      <sheetName val="INPUT_SHEET"/>
      <sheetName val="PRECAST_lightconc-II"/>
      <sheetName val="Cover_sheet"/>
      <sheetName val="LIST_OF_MAKES"/>
      <sheetName val="Material_"/>
      <sheetName val="Labour_&amp;_Plant"/>
      <sheetName val="Sales_&amp;_Prod"/>
      <sheetName val="Indirects_"/>
      <sheetName val="Bill_1"/>
      <sheetName val="Bill_2"/>
      <sheetName val="Bill_3"/>
      <sheetName val="Bill_4"/>
      <sheetName val="Bill_5"/>
      <sheetName val="Bill_6"/>
      <sheetName val="Bill_7"/>
      <sheetName val="accom_cash"/>
      <sheetName val="Qty_Cal"/>
      <sheetName val="ANAL-PUMP_HOUSE"/>
      <sheetName val="Pipe_trench"/>
      <sheetName val="Inc_St_-Link"/>
      <sheetName val="Internal_Plaster-FTP-Block_D4"/>
      <sheetName val="Barsched_8666"/>
      <sheetName val="final_abstract"/>
      <sheetName val="Compiled_BOQ"/>
      <sheetName val="Bill_3_-_Site_Works"/>
      <sheetName val="Project_Details"/>
      <sheetName val="BASIS_-DEC_08"/>
      <sheetName val="D3665_template"/>
    </sheetNames>
    <sheetDataSet>
      <sheetData sheetId="0">
        <row r="9">
          <cell r="BC9">
            <v>0</v>
          </cell>
        </row>
      </sheetData>
      <sheetData sheetId="1"/>
      <sheetData sheetId="2">
        <row r="1">
          <cell r="A1">
            <v>1</v>
          </cell>
        </row>
      </sheetData>
      <sheetData sheetId="3"/>
      <sheetData sheetId="4"/>
      <sheetData sheetId="5"/>
      <sheetData sheetId="6"/>
      <sheetData sheetId="7"/>
      <sheetData sheetId="8">
        <row r="9">
          <cell r="BC9">
            <v>0</v>
          </cell>
        </row>
      </sheetData>
      <sheetData sheetId="9"/>
      <sheetData sheetId="10">
        <row r="1">
          <cell r="A1">
            <v>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ow r="1">
          <cell r="A1" t="str">
            <v>Project: Purva Silversands, Pune</v>
          </cell>
        </row>
      </sheetData>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row r="1">
          <cell r="A1">
            <v>1</v>
          </cell>
        </row>
      </sheetData>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INORD"/>
      <sheetName val="Tunnelform"/>
      <sheetName val="mivan"/>
      <sheetName val="SHphase-1"/>
      <sheetName val="concrete"/>
      <sheetName val="analysis"/>
      <sheetName val="Civil-main building"/>
      <sheetName val="Civil-amenities buildings"/>
      <sheetName val="Roads-pavement-path ways"/>
      <sheetName val="C-Wall BOQ"/>
      <sheetName val="Sheet2"/>
      <sheetName val="GR.slab-reinft"/>
      <sheetName val="2gii"/>
      <sheetName val="upa"/>
      <sheetName val="detail'02"/>
      <sheetName val="PointNo.5"/>
      <sheetName val="Stress Calculation"/>
      <sheetName val="Design"/>
      <sheetName val="GUT (2)"/>
      <sheetName val="ACE-OUT"/>
      <sheetName val="banilad"/>
      <sheetName val="Mactan"/>
      <sheetName val="Mandaue"/>
      <sheetName val="BHANDUP"/>
      <sheetName val="Sheet1"/>
      <sheetName val="#REF"/>
      <sheetName val="Sheet3"/>
      <sheetName val="data"/>
      <sheetName val="SPT vs PHI"/>
      <sheetName val="Detail"/>
      <sheetName val="PRECAST lightconc-II"/>
      <sheetName val="Tender Summary"/>
      <sheetName val=" Net Break Down"/>
      <sheetName val="p&amp;m"/>
      <sheetName val="VCH-SLC"/>
      <sheetName val="Supplier"/>
      <sheetName val="BSH num"/>
      <sheetName val="Labels"/>
      <sheetName val="K.Ajeet"/>
      <sheetName val="Bill No 2 to 8 (Rev)"/>
      <sheetName val="Boq"/>
      <sheetName val="Basic"/>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A-General"/>
      <sheetName val="Civil-main_building"/>
      <sheetName val="Civil-amenities_buildings"/>
      <sheetName val="Roads-pavement-path_ways"/>
      <sheetName val="C-Wall_BOQ"/>
      <sheetName val="GR_slab-reinft"/>
      <sheetName val="Civil-main_building2"/>
      <sheetName val="Civil-amenities_buildings2"/>
      <sheetName val="Roads-pavement-path_ways2"/>
      <sheetName val="C-Wall_BOQ2"/>
      <sheetName val="GR_slab-reinft2"/>
      <sheetName val="Civil-main_building1"/>
      <sheetName val="Civil-amenities_buildings1"/>
      <sheetName val="Roads-pavement-path_ways1"/>
      <sheetName val="C-Wall_BOQ1"/>
      <sheetName val="GR_slab-reinft1"/>
      <sheetName val="Costing"/>
      <sheetName val="SITE OVERHEADS"/>
      <sheetName val="Citrix"/>
      <sheetName val="Fill this out first..."/>
      <sheetName val="GF Columns"/>
      <sheetName val="Assumption Inputs"/>
      <sheetName val="Bill 3 - Site Works"/>
      <sheetName val="FINOLEX"/>
      <sheetName val="SILICATE"/>
      <sheetName val="PRECAST_lightconc-II"/>
      <sheetName val="PointNo_5"/>
      <sheetName val="PCC"/>
      <sheetName val="cidcoanalysis"/>
      <sheetName val="C Sum"/>
      <sheetName val="A Sum"/>
      <sheetName val="Labour"/>
      <sheetName val="Fin Sum"/>
      <sheetName val="Build-up"/>
      <sheetName val="Detail In Door Stad"/>
      <sheetName val="IO List"/>
      <sheetName val="공장별판관비배부"/>
      <sheetName val="AutoOpen Stub Data"/>
      <sheetName val="HPL"/>
      <sheetName val="Estimation"/>
      <sheetName val="INDIGINEOUS ITEMS "/>
      <sheetName val="07016, Master List-Major Minor"/>
      <sheetName val="Staff Acco."/>
      <sheetName val="labour coeff"/>
      <sheetName val="Flooring"/>
      <sheetName val="ELEC_BOQ"/>
      <sheetName val="4 Annex 1 Basic rate"/>
      <sheetName val="Debits as on 12.04.08"/>
      <sheetName val="Bridges RB"/>
      <sheetName val="Analysis Justi "/>
      <sheetName val="Qty Esti -TCS"/>
      <sheetName val="INPUT"/>
      <sheetName val="Abst Jo"/>
      <sheetName val="Vind-BtB"/>
      <sheetName val="VALMARAND436"/>
      <sheetName val="VALMARAND18"/>
      <sheetName val="BGIPLCEUR"/>
      <sheetName val="BGIUK"/>
      <sheetName val="BPBF4PDOB3"/>
      <sheetName val="BPBF4NORTHROC"/>
      <sheetName val="BPBF4PDOB2"/>
      <sheetName val="BPBF4PLCUSD2"/>
      <sheetName val="BPBF5PLCGBP"/>
      <sheetName val="BPBF6PLC"/>
      <sheetName val="BPBF6PLC2"/>
      <sheetName val="BPBFIN3INVS"/>
      <sheetName val="SUMMARY ALL CO'S"/>
      <sheetName val="BPBFINCOCOMM"/>
      <sheetName val="BPBFINCOPLCUSD50M"/>
      <sheetName val="BPBFINCOPLCUSD"/>
      <sheetName val="BPBGBVPLC"/>
      <sheetName val="BPBGBVPLC3"/>
      <sheetName val="BPBHLDGSPLC"/>
      <sheetName val="BPBINVPLC"/>
      <sheetName val="BPBUKPLCEUR"/>
      <sheetName val="COMMEUROPE"/>
      <sheetName val="COMMMIDEAST"/>
      <sheetName val="COMMPLCEUR"/>
      <sheetName val="COMMPLCUSD"/>
      <sheetName val="EUROPEFIN2"/>
      <sheetName val="FIN2SIMP"/>
      <sheetName val="FIN4BPBINDIA2"/>
      <sheetName val="FIN4BPBINDIA"/>
      <sheetName val="FIN4BPBLLCUSD"/>
      <sheetName val="FIN4INDIAGYPUSD2M"/>
      <sheetName val="FIN4MEXUSD12M"/>
      <sheetName val="FIN4MEXUSD2M"/>
      <sheetName val="FIN4MEXUSD6M"/>
      <sheetName val="FINANCE2PLC"/>
      <sheetName val="FORMPLCEUR"/>
      <sheetName val="FULMARGBPPLC"/>
      <sheetName val="GILEURPLC"/>
      <sheetName val="GYPABPLCSEK"/>
      <sheetName val="GYPBENCOMMEUR100M"/>
      <sheetName val="GYPIBBPBIB"/>
      <sheetName val="IBSWIBETEIL"/>
      <sheetName val="IBSWIPLACO2"/>
      <sheetName val="IBSWIPLACO"/>
      <sheetName val="IBSWIPLC"/>
      <sheetName val="IBSWIPOLSKA"/>
      <sheetName val="INDIA"/>
      <sheetName val="LUXGYPIB"/>
      <sheetName val="LUXPLACOEUR1M"/>
      <sheetName val="LUXPLACOST"/>
      <sheetName val="LUXSIMPEUR"/>
      <sheetName val="LUXSWIGYPIB"/>
      <sheetName val="LUXSWIPLACOEUR18M"/>
      <sheetName val="LUXSWIRIGAUSEUR"/>
      <sheetName val="PLCBPBGBV2"/>
      <sheetName val="PLCBPBGBV"/>
      <sheetName val="PLCBPBGBVROM"/>
      <sheetName val="PLCBPBGBVTHB"/>
      <sheetName val="PLCBPBIOGBP200M"/>
      <sheetName val="PLCBULGARIA"/>
      <sheetName val="PLCCOMMCHF5M"/>
      <sheetName val="PLCCOMMGBP2"/>
      <sheetName val="PLCCOMMGBP330M"/>
      <sheetName val="PLCCOMMGBP3"/>
      <sheetName val="PLCCOMMGBP"/>
      <sheetName val="PLCCOMMUSD5M"/>
      <sheetName val="PLCCOMMUSD"/>
      <sheetName val="PLCDAVEUR26M"/>
      <sheetName val="PLCDISTEUR50M"/>
      <sheetName val="PLCDISTPPL"/>
      <sheetName val="PLCFIN5"/>
      <sheetName val="PLCGYPSHANG"/>
      <sheetName val="PLCITALYEUR18-8M"/>
      <sheetName val="PLCMEXGBP"/>
      <sheetName val="PLCPHIGBP5M"/>
      <sheetName val="PLCPHIUSD"/>
      <sheetName val="PLCPOLSKA2"/>
      <sheetName val="PLCPOLSKA"/>
      <sheetName val="PLCSCANSEM"/>
      <sheetName val="PLCSLOVAKIA"/>
      <sheetName val="PLCSOGGBP"/>
      <sheetName val="PLCTHAIGIPSTHBIF"/>
      <sheetName val="PLCTHAIGIPSTHB"/>
      <sheetName val="PLCTHAIGIPSTHBSI"/>
      <sheetName val="PLCUKGBP300M"/>
      <sheetName val="RIGAGPLCCHF"/>
      <sheetName val="RIGAGPLCEUR2"/>
      <sheetName val="RIGAGPLCEUR"/>
      <sheetName val="RIGASPLCCZK2"/>
      <sheetName val="RIGASPLCCZK"/>
      <sheetName val="RIGHUNGPLCHUF"/>
      <sheetName val="SCONSPLC"/>
      <sheetName val="SIMPEURPLC"/>
      <sheetName val="SIMPPLC"/>
      <sheetName val="VALSIMPEUR"/>
      <sheetName val="CLAY"/>
      <sheetName val="PL"/>
      <sheetName val="Groupings-final"/>
      <sheetName val="Sched"/>
      <sheetName val="Trial"/>
      <sheetName val="FA_Final"/>
      <sheetName val="Break up Sheet"/>
      <sheetName val="Civil-main_building3"/>
      <sheetName val="Civil-amenities_buildings3"/>
      <sheetName val="Roads-pavement-path_ways3"/>
      <sheetName val="C-Wall_BOQ3"/>
      <sheetName val="GR_slab-reinft3"/>
      <sheetName val="Stress_Calculation"/>
      <sheetName val="GUT_(2)"/>
      <sheetName val="_Net_Break_Down"/>
      <sheetName val="Tender_Summary"/>
      <sheetName val="Bill_No_2_to_8_(Rev)"/>
      <sheetName val="SPT_vs_PHI"/>
      <sheetName val="BSH_num"/>
      <sheetName val="11B_"/>
      <sheetName val="IO_List"/>
      <sheetName val="Bill_3_-_Site_Works"/>
      <sheetName val="Fill_this_out_first___"/>
      <sheetName val="GF_Columns"/>
      <sheetName val="Assumption_Inputs"/>
      <sheetName val="K_Ajeet"/>
      <sheetName val="SITE_OVERHEADS"/>
      <sheetName val="Debits_as_on_12_04_08"/>
      <sheetName val="Staff_Acco_"/>
      <sheetName val="labour_coeff"/>
      <sheetName val="macros"/>
      <sheetName val="Requirements"/>
      <sheetName val="Storage"/>
      <sheetName val="Financial"/>
      <sheetName val="Assumptions"/>
      <sheetName val="Deduction of assets"/>
      <sheetName val="GBW"/>
      <sheetName val="Ratio"/>
      <sheetName val="S &amp; A"/>
      <sheetName val="Basis"/>
      <sheetName val="Bank Guarantee"/>
      <sheetName val="PROGRAMME"/>
      <sheetName val="PROG SUMMARY"/>
      <sheetName val="FORM7"/>
      <sheetName val="매크로"/>
      <sheetName val="INDEX"/>
      <sheetName val="AREAS"/>
      <sheetName val="5 NOT REQUIRED"/>
      <sheetName val="strain"/>
      <sheetName val="factors"/>
      <sheetName val="Basement Budget"/>
      <sheetName val="Machinery"/>
      <sheetName val="s"/>
      <sheetName val="NLD - Assum"/>
      <sheetName val="Capex-fixed"/>
      <sheetName val="Material"/>
      <sheetName val="RA"/>
      <sheetName val="INPUT SHEET"/>
      <sheetName val="RES-PLANNING"/>
      <sheetName val="FITZ MORT 94"/>
      <sheetName val="Civil-main_building4"/>
      <sheetName val="Civil-amenities_buildings4"/>
      <sheetName val="Roads-pavement-path_ways4"/>
      <sheetName val="C-Wall_BOQ4"/>
      <sheetName val="GR_slab-reinft4"/>
      <sheetName val="PointNo_51"/>
      <sheetName val="Stress_Calculation1"/>
      <sheetName val="GUT_(2)1"/>
      <sheetName val="SPT_vs_PHI1"/>
      <sheetName val="Bill_No_2_to_8_(Rev)1"/>
      <sheetName val="Bill_3_-_Site_Works1"/>
      <sheetName val="PRECAST_lightconc-II1"/>
      <sheetName val="Fill_this_out_first___1"/>
      <sheetName val="GF_Columns1"/>
      <sheetName val="Assumption_Inputs1"/>
      <sheetName val="_Net_Break_Down1"/>
      <sheetName val="BSH_num1"/>
      <sheetName val="11B_1"/>
      <sheetName val="Tender_Summary1"/>
      <sheetName val="Staff_Acco_1"/>
      <sheetName val="Debits_as_on_12_04_081"/>
      <sheetName val="SITE_OVERHEADS1"/>
      <sheetName val="labour_coeff1"/>
      <sheetName val="K_Ajeet1"/>
      <sheetName val="AutoOpen_Stub_Data"/>
      <sheetName val="Fin_Sum"/>
      <sheetName val="Bridges_RB"/>
      <sheetName val="Analysis_Justi_"/>
      <sheetName val="Qty_Esti_-TCS"/>
      <sheetName val="Abst_Jo"/>
      <sheetName val="INDIGINEOUS_ITEMS_"/>
      <sheetName val="07016,_Master_List-Major_Minor"/>
      <sheetName val="SUMMARY_ALL_CO'S"/>
      <sheetName val="C_Sum"/>
      <sheetName val="A_Sum"/>
      <sheetName val="Break_up_Sheet"/>
      <sheetName val="Deduction_of_assets"/>
      <sheetName val="S_&amp;_A"/>
      <sheetName val="4_Annex_1_Basic_rate"/>
      <sheetName val="Detail_In_Door_Stad"/>
      <sheetName val="5_NOT_REQUIRED"/>
      <sheetName val="Bank_Guarantee"/>
      <sheetName val="3cd Annexure"/>
      <sheetName val="C-Wadl_BOQ2"/>
      <sheetName val="BLOCK-A (MEA.SHEET)"/>
      <sheetName val="BOQ (2)"/>
      <sheetName val="IO_List1"/>
      <sheetName val="Civil-main_building5"/>
      <sheetName val="Civil-amenities_buildings5"/>
      <sheetName val="Roads-pavement-path_ways5"/>
      <sheetName val="C-Wall_BOQ5"/>
      <sheetName val="GR_slab-reinft5"/>
      <sheetName val="PointNo_52"/>
      <sheetName val="_Net_Break_Down2"/>
      <sheetName val="GUT_(2)2"/>
      <sheetName val="Stress_Calculation2"/>
      <sheetName val="11B_2"/>
      <sheetName val="PRECAST_lightconc-II2"/>
      <sheetName val="IO_List2"/>
      <sheetName val="BSH_num2"/>
      <sheetName val="Bill_No_2_to_8_(Rev)2"/>
      <sheetName val="SPT_vs_PHI2"/>
      <sheetName val="Tender_Summary2"/>
      <sheetName val="K_Ajeet2"/>
      <sheetName val="SITE_OVERHEADS2"/>
      <sheetName val="Fill_this_out_first___2"/>
      <sheetName val="GF_Columns2"/>
      <sheetName val="Assumption_Inputs2"/>
      <sheetName val="Bill_3_-_Site_Works2"/>
      <sheetName val="Staff_Acco_2"/>
      <sheetName val="Debits_as_on_12_04_082"/>
      <sheetName val="INDIGINEOUS_ITEMS_1"/>
      <sheetName val="07016,_Master_List-Major_Minor1"/>
      <sheetName val="labour_coeff2"/>
      <sheetName val="Deduction_of_assets1"/>
      <sheetName val="AutoOpen_Stub_Data1"/>
      <sheetName val="Fin_Sum1"/>
      <sheetName val="Bridges_RB1"/>
      <sheetName val="Analysis_Justi_1"/>
      <sheetName val="Qty_Esti_-TCS1"/>
      <sheetName val="Abst_Jo1"/>
      <sheetName val="C_Sum1"/>
      <sheetName val="A_Sum1"/>
      <sheetName val="S_&amp;_A1"/>
      <sheetName val="A.O.R r1Str"/>
      <sheetName val="A.O.R r1"/>
      <sheetName val="A.O.R (2)"/>
      <sheetName val="hyperstatic"/>
      <sheetName val="Legend"/>
      <sheetName val="Story Drift-Part 2"/>
      <sheetName val="AoR Finishing"/>
      <sheetName val="Rate analysis"/>
      <sheetName val="Allg. Angaben"/>
      <sheetName val="Auswahl"/>
      <sheetName val="RA-markate"/>
      <sheetName val="RCC,Ret. Wall"/>
      <sheetName val="keyword"/>
      <sheetName val="SCHEDULE"/>
      <sheetName val="Database"/>
      <sheetName val="schedule nos"/>
      <sheetName val="IDCCALHYD-GOO"/>
      <sheetName val="SUMMARY_ALL_CO'S1"/>
      <sheetName val="Break_up_Sheet1"/>
      <sheetName val="4_Annex_1_Basic_rate1"/>
      <sheetName val="Detail_In_Door_Stad1"/>
      <sheetName val="5_NOT_REQUIRED1"/>
      <sheetName val="Bank_Guarantee1"/>
      <sheetName val="Civil-main_building6"/>
      <sheetName val="Civil-amenities_buildings6"/>
      <sheetName val="Roads-pavement-path_ways6"/>
      <sheetName val="C-Wall_BOQ6"/>
      <sheetName val="GR_slab-reinft6"/>
      <sheetName val="PointNo_53"/>
      <sheetName val="Stress_Calculation3"/>
      <sheetName val="GUT_(2)3"/>
      <sheetName val="SPT_vs_PHI3"/>
      <sheetName val="Bill_No_2_to_8_(Rev)3"/>
      <sheetName val="Bill_3_-_Site_Works3"/>
      <sheetName val="PRECAST_lightconc-II3"/>
      <sheetName val="Fill_this_out_first___3"/>
      <sheetName val="GF_Columns3"/>
      <sheetName val="Assumption_Inputs3"/>
      <sheetName val="_Net_Break_Down3"/>
      <sheetName val="BSH_num3"/>
      <sheetName val="11B_3"/>
      <sheetName val="Tender_Summary3"/>
      <sheetName val="Staff_Acco_3"/>
      <sheetName val="Debits_as_on_12_04_083"/>
      <sheetName val="SITE_OVERHEADS3"/>
      <sheetName val="labour_coeff3"/>
      <sheetName val="K_Ajeet3"/>
      <sheetName val="AutoOpen_Stub_Data2"/>
      <sheetName val="Fin_Sum2"/>
      <sheetName val="Bridges_RB2"/>
      <sheetName val="Analysis_Justi_2"/>
      <sheetName val="Qty_Esti_-TCS2"/>
      <sheetName val="Abst_Jo2"/>
      <sheetName val="INDIGINEOUS_ITEMS_2"/>
      <sheetName val="07016,_Master_List-Major_Minor2"/>
      <sheetName val="SUMMARY_ALL_CO'S2"/>
      <sheetName val="C_Sum2"/>
      <sheetName val="A_Sum2"/>
      <sheetName val="Break_up_Sheet2"/>
      <sheetName val="Deduction_of_assets2"/>
      <sheetName val="S_&amp;_A2"/>
      <sheetName val="4_Annex_1_Basic_rate2"/>
      <sheetName val="Detail_In_Door_Stad2"/>
      <sheetName val="5_NOT_REQUIRED2"/>
      <sheetName val="Bank_Guarantee2"/>
      <sheetName val="Civil-main_building7"/>
      <sheetName val="Civil-amenities_buildings7"/>
      <sheetName val="Roads-pavement-path_ways7"/>
      <sheetName val="C-Wall_BOQ7"/>
      <sheetName val="GR_slab-reinft7"/>
      <sheetName val="PointNo_54"/>
      <sheetName val="Stress_Calculation4"/>
      <sheetName val="GUT_(2)4"/>
      <sheetName val="SPT_vs_PHI4"/>
      <sheetName val="Bill_No_2_to_8_(Rev)4"/>
      <sheetName val="Bill_3_-_Site_Works4"/>
      <sheetName val="PRECAST_lightconc-II4"/>
      <sheetName val="Fill_this_out_first___4"/>
      <sheetName val="GF_Columns4"/>
      <sheetName val="Assumption_Inputs4"/>
      <sheetName val="_Net_Break_Down4"/>
      <sheetName val="BSH_num4"/>
      <sheetName val="11B_4"/>
      <sheetName val="Tender_Summary4"/>
      <sheetName val="Staff_Acco_4"/>
      <sheetName val="Debits_as_on_12_04_084"/>
      <sheetName val="SITE_OVERHEADS4"/>
      <sheetName val="labour_coeff4"/>
      <sheetName val="K_Ajeet4"/>
      <sheetName val="AutoOpen_Stub_Data3"/>
      <sheetName val="Fin_Sum3"/>
      <sheetName val="Bridges_RB3"/>
      <sheetName val="Analysis_Justi_3"/>
      <sheetName val="Qty_Esti_-TCS3"/>
      <sheetName val="Abst_Jo3"/>
      <sheetName val="INDIGINEOUS_ITEMS_3"/>
      <sheetName val="07016,_Master_List-Major_Minor3"/>
      <sheetName val="SUMMARY_ALL_CO'S3"/>
      <sheetName val="C_Sum3"/>
      <sheetName val="A_Sum3"/>
      <sheetName val="Break_up_Sheet3"/>
      <sheetName val="Deduction_of_assets3"/>
      <sheetName val="S_&amp;_A3"/>
      <sheetName val="4_Annex_1_Basic_rate3"/>
      <sheetName val="Detail_In_Door_Stad3"/>
      <sheetName val="5_NOT_REQUIRED3"/>
      <sheetName val="Bank_Guarantee3"/>
      <sheetName val="Basement_Budget"/>
      <sheetName val="PROG_SUMMARY"/>
      <sheetName val="INPUT_SHEET"/>
      <sheetName val="FITZ_MORT_94"/>
      <sheetName val="Civil-main_building8"/>
      <sheetName val="Civil-amenities_buildings8"/>
      <sheetName val="Roads-pavement-path_ways8"/>
      <sheetName val="C-Wall_BOQ8"/>
      <sheetName val="GR_slab-reinft8"/>
      <sheetName val="PointNo_55"/>
      <sheetName val="Stress_Calculation5"/>
      <sheetName val="GUT_(2)5"/>
      <sheetName val="SPT_vs_PHI5"/>
      <sheetName val="Bill_No_2_to_8_(Rev)5"/>
      <sheetName val="Bill_3_-_Site_Works5"/>
      <sheetName val="PRECAST_lightconc-II5"/>
      <sheetName val="Fill_this_out_first___5"/>
      <sheetName val="GF_Columns5"/>
      <sheetName val="Assumption_Inputs5"/>
      <sheetName val="_Net_Break_Down5"/>
      <sheetName val="BSH_num5"/>
      <sheetName val="11B_5"/>
      <sheetName val="Tender_Summary5"/>
      <sheetName val="Staff_Acco_5"/>
      <sheetName val="Debits_as_on_12_04_085"/>
      <sheetName val="SITE_OVERHEADS5"/>
      <sheetName val="labour_coeff5"/>
      <sheetName val="K_Ajeet5"/>
      <sheetName val="AutoOpen_Stub_Data4"/>
      <sheetName val="Fin_Sum4"/>
      <sheetName val="Bridges_RB4"/>
      <sheetName val="Analysis_Justi_4"/>
      <sheetName val="Qty_Esti_-TCS4"/>
      <sheetName val="Abst_Jo4"/>
      <sheetName val="INDIGINEOUS_ITEMS_4"/>
      <sheetName val="07016,_Master_List-Major_Minor4"/>
      <sheetName val="SUMMARY_ALL_CO'S4"/>
      <sheetName val="C_Sum4"/>
      <sheetName val="A_Sum4"/>
      <sheetName val="Break_up_Sheet4"/>
      <sheetName val="Deduction_of_assets4"/>
      <sheetName val="S_&amp;_A4"/>
      <sheetName val="4_Annex_1_Basic_rate4"/>
      <sheetName val="Detail_In_Door_Stad4"/>
      <sheetName val="5_NOT_REQUIRED4"/>
      <sheetName val="Bank_Guarantee4"/>
      <sheetName val="Basement_Budget1"/>
      <sheetName val="PROG_SUMMARY1"/>
      <sheetName val="INPUT_SHEET1"/>
      <sheetName val="FITZ_MORT_941"/>
      <sheetName val="Ave.wtd.rates"/>
      <sheetName val="Material "/>
      <sheetName val="Labour &amp; Plant"/>
      <sheetName val="Basic Rates"/>
      <sheetName val="Mat_Cost"/>
      <sheetName val="9. Package split - Cost "/>
      <sheetName val="strand"/>
      <sheetName val="Annex"/>
      <sheetName val="DETAILED  BOQ"/>
      <sheetName val="Control"/>
      <sheetName val="Deckblatt"/>
      <sheetName val="Sludge Cal"/>
      <sheetName val="COLUMN"/>
      <sheetName val="Introduction"/>
      <sheetName val="Old"/>
      <sheetName val="Operating Statistics"/>
      <sheetName val="Financials"/>
      <sheetName val="NC-CM"/>
      <sheetName val="Indices"/>
      <sheetName val="HEAD"/>
      <sheetName val="CASHFLOWS"/>
      <sheetName val="Works - Quote Sheet"/>
      <sheetName val="LABOUR RATE"/>
      <sheetName val="Material Rate"/>
      <sheetName val="MASTER_RATE ANALYSIS"/>
      <sheetName val="PA- Consutant "/>
      <sheetName val="合成単価作成表-BLDG"/>
      <sheetName val="ecc_res"/>
      <sheetName val="PARAMETRES"/>
      <sheetName val="IO_List3"/>
      <sheetName val="BOQ_(2)"/>
      <sheetName val="BLOCK-A_(MEA_SHEET)"/>
      <sheetName val="A_O_R_r1Str"/>
      <sheetName val="A_O_R_r1"/>
      <sheetName val="A_O_R_(2)"/>
      <sheetName val="FitOutConfCentre"/>
      <sheetName val="CABLERET"/>
      <sheetName val="Makro1"/>
      <sheetName val="Balance sheet DCCDL Nov 06"/>
      <sheetName val=" COP 100%"/>
      <sheetName val="Top sheet"/>
      <sheetName val="Certificate"/>
      <sheetName val="Abstract"/>
      <sheetName val="M-Book for Conc"/>
      <sheetName val="LEVELS"/>
      <sheetName val="Rein.Steel"/>
      <sheetName val="M-Book for FW"/>
      <sheetName val="M-Book others"/>
      <sheetName val="M-Book filling"/>
      <sheetName val="beam-reinft-machine rm"/>
      <sheetName val="jobhist"/>
      <sheetName val="Bill 1"/>
      <sheetName val="Bill 2"/>
      <sheetName val="Bill 3"/>
      <sheetName val="Bill 4"/>
      <sheetName val="Bill 5"/>
      <sheetName val="Bill 6"/>
      <sheetName val="Bill 7"/>
      <sheetName val="lookups"/>
      <sheetName val="ref"/>
      <sheetName val="office"/>
      <sheetName val="Lab"/>
      <sheetName val="beam-reinft-IIInd floor"/>
      <sheetName val="A-Property"/>
      <sheetName val="annx-1(Boq)"/>
      <sheetName val="IRP all H2s"/>
      <sheetName val="ENCL9"/>
      <sheetName val="Bechtel Norms"/>
      <sheetName val="CS PIPING"/>
      <sheetName val="TECH DATA"/>
      <sheetName val="Structure Bills Qty"/>
      <sheetName val="SOA"/>
      <sheetName val="Podium Areas"/>
      <sheetName val="calcul"/>
      <sheetName val="BTI"/>
      <sheetName val="CHR"/>
      <sheetName val="HML"/>
      <sheetName val="HSR"/>
      <sheetName val="JPR"/>
      <sheetName val="KRNL"/>
      <sheetName val="LKNW"/>
      <sheetName val="LDH"/>
      <sheetName val="ORI"/>
      <sheetName val="WB"/>
      <sheetName val="Power &amp; Fuel(SMS)"/>
      <sheetName val="Assump"/>
      <sheetName val="Inter Co Balances"/>
      <sheetName val="NotesRelatedParties_1"/>
      <sheetName val="Lists"/>
      <sheetName val="NotesSubsidiaryInformation_1"/>
      <sheetName val="BRP&amp;L"/>
      <sheetName val="9-1차이내역"/>
      <sheetName val="Summary"/>
      <sheetName val="Ave_wtd_rates"/>
      <sheetName val="Material_"/>
      <sheetName val="Sludge_Cal"/>
      <sheetName val="NLD_-_Assum"/>
      <sheetName val="3cd_Annexure"/>
      <sheetName val="Operating_Statistics"/>
      <sheetName val="Bechtel_Norms"/>
      <sheetName val="CS_PIPING"/>
      <sheetName val="TECH_DATA"/>
      <sheetName val="Story_Drift-Part_2"/>
      <sheetName val="schedule_nos"/>
      <sheetName val="RCC,Ret__Wall"/>
      <sheetName val="갑지"/>
      <sheetName val="Mahole"/>
      <sheetName val="@risk rents and incentives"/>
      <sheetName val="Car park lease"/>
      <sheetName val="Net rent analysis"/>
      <sheetName val="A.O.R."/>
      <sheetName val="sheet6"/>
      <sheetName val="Boq- Civil"/>
      <sheetName val="Input &amp; Calculations"/>
      <sheetName val="Values"/>
      <sheetName val="MAINBS1"/>
      <sheetName val="galfareqp"/>
      <sheetName val="Interest"/>
      <sheetName val="Project Master"/>
      <sheetName val="Staff"/>
      <sheetName val="Conc"/>
      <sheetName val="Excv-Qty&amp;Rate"/>
      <sheetName val="RESULT"/>
      <sheetName val="water prop."/>
      <sheetName val="hyperstatic-3"/>
      <sheetName val="Transfer"/>
      <sheetName val="old_serial no."/>
      <sheetName val="tot_ass_9697"/>
      <sheetName val="TBAL9697 -group wise  sdpl"/>
      <sheetName val="PriceSummary"/>
      <sheetName val="Estimate"/>
      <sheetName val="Phasing"/>
      <sheetName val="Internet"/>
      <sheetName val="Sec-I"/>
      <sheetName val="MFG"/>
      <sheetName val="SP Break Up"/>
      <sheetName val="Allg__Angaben"/>
      <sheetName val="BS1"/>
      <sheetName val="Light fitt"/>
      <sheetName val="Load Details(B2)"/>
      <sheetName val="grid"/>
      <sheetName val="Inc.St.-Link"/>
      <sheetName val="Sales &amp; Prod"/>
      <sheetName val="ESCON"/>
      <sheetName val="DSLP"/>
      <sheetName val="General"/>
      <sheetName val="Amort"/>
      <sheetName val="AmortRef"/>
      <sheetName val="Sch"/>
      <sheetName val="Consol"/>
      <sheetName val="Area Statement"/>
      <sheetName val="UNP-NCW "/>
      <sheetName val="Det_Des"/>
      <sheetName val="inter"/>
      <sheetName val="MISBS"/>
      <sheetName val="BOD PL NEW"/>
      <sheetName val="final abstract"/>
      <sheetName val="Balance_sheet_DCCDL_Nov_06"/>
      <sheetName val="_COP_100%"/>
      <sheetName val="Rate_analysis"/>
      <sheetName val="Basic_Rates"/>
      <sheetName val="Section 3_DPR"/>
      <sheetName val="Intro"/>
      <sheetName val="S1BOQ"/>
      <sheetName val="Flanged Beams"/>
      <sheetName val="Rectangular Beam"/>
      <sheetName val="TYPE-1"/>
      <sheetName val="TYPE-3"/>
      <sheetName val="BC &amp; MNB "/>
      <sheetName val="XREF"/>
      <sheetName val="Debtors analysis"/>
      <sheetName val="Total Debtors Ageing Sheet"/>
      <sheetName val="Revised Summary"/>
      <sheetName val="A"/>
      <sheetName val="CFForecast detail"/>
      <sheetName val="Project Budget Worksheet"/>
      <sheetName val="P&amp;LSum"/>
      <sheetName val="Detail P&amp;L"/>
      <sheetName val="Assumption Sheet"/>
      <sheetName val="Electrical"/>
      <sheetName val="para"/>
      <sheetName val="kppl pl"/>
      <sheetName val="Measurment"/>
      <sheetName val="Administrative Prices"/>
      <sheetName val="BaseWeight"/>
      <sheetName val="UPA(Part C,D,E,G,H)"/>
      <sheetName val="Materials"/>
      <sheetName val="CEP99"/>
      <sheetName val="Set"/>
      <sheetName val="Headings"/>
      <sheetName val="MN T.B."/>
      <sheetName val="Extra Item"/>
      <sheetName val="Modular"/>
      <sheetName val="GN-ST-10"/>
      <sheetName val="compu(format)"/>
      <sheetName val="LMP"/>
      <sheetName val="환율"/>
      <sheetName val="Debtors Service Tax"/>
      <sheetName val="Wastage"/>
      <sheetName val="Stru Labour rate"/>
      <sheetName val="Curing Analysis"/>
      <sheetName val="Formwork"/>
      <sheetName val="MS items"/>
      <sheetName val="Tunnel Fw"/>
      <sheetName val="precast"/>
      <sheetName val="Cover"/>
      <sheetName val="accom cash"/>
      <sheetName val="Civil Boq"/>
      <sheetName val="fco"/>
      <sheetName val="IT-Fri Base"/>
      <sheetName val="CMISFA"/>
      <sheetName val="00acttbl"/>
      <sheetName val="PSrpt25"/>
      <sheetName val="00budtbl"/>
      <sheetName val="Data Tables"/>
      <sheetName val="Source Ref."/>
      <sheetName val="Civil-main_building9"/>
      <sheetName val="Civil-amenities_buildings9"/>
      <sheetName val="Roads-pavement-path_ways9"/>
      <sheetName val="C-Wall_BOQ9"/>
      <sheetName val="GR_slab-reinft9"/>
      <sheetName val="GUT_(2)6"/>
      <sheetName val="PointNo_56"/>
      <sheetName val="SPT_vs_PHI6"/>
      <sheetName val="Stress_Calculation6"/>
      <sheetName val="Bill_No_2_to_8_(Rev)6"/>
      <sheetName val="Bill_3_-_Site_Works6"/>
      <sheetName val="PRECAST_lightconc-II6"/>
      <sheetName val="Fill_this_out_first___6"/>
      <sheetName val="GF_Columns6"/>
      <sheetName val="Assumption_Inputs6"/>
      <sheetName val="_Net_Break_Down6"/>
      <sheetName val="BSH_num6"/>
      <sheetName val="11B_6"/>
      <sheetName val="Tender_Summary6"/>
      <sheetName val="Staff_Acco_6"/>
      <sheetName val="labour_coeff6"/>
      <sheetName val="SITE_OVERHEADS6"/>
      <sheetName val="Debits_as_on_12_04_086"/>
      <sheetName val="K_Ajeet6"/>
      <sheetName val="AutoOpen_Stub_Data5"/>
      <sheetName val="Fin_Sum5"/>
      <sheetName val="Bridges_RB5"/>
      <sheetName val="Analysis_Justi_5"/>
      <sheetName val="Qty_Esti_-TCS5"/>
      <sheetName val="Abst_Jo5"/>
      <sheetName val="INDIGINEOUS_ITEMS_5"/>
      <sheetName val="07016,_Master_List-Major_Minor5"/>
      <sheetName val="C_Sum5"/>
      <sheetName val="A_Sum5"/>
      <sheetName val="4_Annex_1_Basic_rate5"/>
      <sheetName val="SUMMARY_ALL_CO'S5"/>
      <sheetName val="Detail_In_Door_Stad5"/>
      <sheetName val="Bank_Guarantee5"/>
      <sheetName val="Break_up_Sheet5"/>
      <sheetName val="S_&amp;_A5"/>
      <sheetName val="Deduction_of_assets5"/>
      <sheetName val="PROG_SUMMARY2"/>
      <sheetName val="5_NOT_REQUIRED5"/>
      <sheetName val="NLD_-_Assum1"/>
      <sheetName val="3cd_Annexure1"/>
      <sheetName val="BLOCK-A_(MEA_SHEET)1"/>
      <sheetName val="Sludge_Cal1"/>
      <sheetName val="Basement_Budget2"/>
      <sheetName val="FITZ_MORT_942"/>
      <sheetName val="Operating_Statistics1"/>
      <sheetName val="Story_Drift-Part_21"/>
      <sheetName val="A_O_R_r1Str1"/>
      <sheetName val="A_O_R_r11"/>
      <sheetName val="A_O_R_(2)1"/>
      <sheetName val="INPUT_SHEET2"/>
      <sheetName val="BOQ_(2)1"/>
      <sheetName val="Bill_1"/>
      <sheetName val="Bill_2"/>
      <sheetName val="Bill_3"/>
      <sheetName val="Bill_4"/>
      <sheetName val="Bill_5"/>
      <sheetName val="Bill_6"/>
      <sheetName val="Bill_7"/>
      <sheetName val="schedule_nos1"/>
      <sheetName val="RCC,Ret__Wall1"/>
      <sheetName val="Ave_wtd_rates1"/>
      <sheetName val="Material_1"/>
      <sheetName val="Labour_&amp;_Plant"/>
      <sheetName val="9__Package_split_-_Cost_"/>
      <sheetName val="DETAILED__BOQ"/>
      <sheetName val="beam-reinft-IIInd_floor"/>
      <sheetName val="Works_-_Quote_Sheet"/>
      <sheetName val="AoR_Finishing"/>
      <sheetName val="MASTER_RATE_ANALYSIS"/>
      <sheetName val="PA-_Consutant_"/>
      <sheetName val="LABOUR_RATE"/>
      <sheetName val="Material_Rate"/>
      <sheetName val="Bechtel_Norms1"/>
      <sheetName val="CS_PIPING1"/>
      <sheetName val="TECH_DATA1"/>
      <sheetName val="Top_sheet"/>
      <sheetName val="M-Book_for_Conc"/>
      <sheetName val="Rein_Steel"/>
      <sheetName val="M-Book_for_FW"/>
      <sheetName val="M-Book_others"/>
      <sheetName val="M-Book_filling"/>
      <sheetName val="beam-reinft-machine_rm"/>
      <sheetName val="Structure_Bills_Qty"/>
      <sheetName val="Podium_Areas"/>
      <sheetName val="IRP_all_H2s"/>
      <sheetName val="@risk_rents_and_incentives"/>
      <sheetName val="Car_park_lease"/>
      <sheetName val="Net_rent_analysis"/>
      <sheetName val="old_serial_no_"/>
      <sheetName val="A_O_R_"/>
      <sheetName val="SP_Break_Up"/>
      <sheetName val="Inter_Co_Balances"/>
      <sheetName val="water_prop_"/>
      <sheetName val="Fin. Assumpt. - Sensitivities"/>
      <sheetName val="SC Cost FEB 03"/>
      <sheetName val="Core Data"/>
      <sheetName val="train cash"/>
      <sheetName val="d-safe specs"/>
      <sheetName val="SOR"/>
      <sheetName val="STK"/>
      <sheetName val="MG"/>
      <sheetName val="目录"/>
      <sheetName val="CSA"/>
      <sheetName val="Mechanical"/>
      <sheetName val="Indirects "/>
      <sheetName val="I&amp;C"/>
      <sheetName val="LSS"/>
      <sheetName val="CPA_EQP"/>
      <sheetName val="Site Dev BOQ"/>
      <sheetName val="(Do not delete)"/>
      <sheetName val="Voucher"/>
      <sheetName val="Cal"/>
      <sheetName val="Validation sheet"/>
      <sheetName val="ACE-IN"/>
      <sheetName val="NANJING"/>
      <sheetName val="Segment Report working"/>
      <sheetName val="Fixed Assets &amp; Depreciation"/>
      <sheetName val="CAT_5"/>
      <sheetName val="Slope area"/>
      <sheetName val="TABLES"/>
      <sheetName val="Valves"/>
      <sheetName val="MS Rates"/>
      <sheetName val="Array"/>
      <sheetName val="Array (2)"/>
      <sheetName val="basdat"/>
      <sheetName val="B1"/>
      <sheetName val="wordsdata"/>
      <sheetName val="BUDGET"/>
      <sheetName val="ESI &amp; PF DELHI"/>
      <sheetName val="CROSS-SECTION"/>
      <sheetName val="Basic Rate"/>
      <sheetName val="B'Sheet"/>
      <sheetName val="Asmp"/>
      <sheetName val="MERGED CODES &amp; NAMES"/>
      <sheetName val="TYPES"/>
      <sheetName val="MPC"/>
      <sheetName val="AILC004"/>
      <sheetName val="v"/>
      <sheetName val="Back_Cal_for OMC"/>
      <sheetName val="std.wt."/>
      <sheetName val="MASTER"/>
      <sheetName val="DETAIL SHEET"/>
      <sheetName val="Area"/>
      <sheetName val="FT-05-02IsoBOM"/>
      <sheetName val="Analisa STR"/>
      <sheetName val="cost summary"/>
      <sheetName val="Elec Summ"/>
      <sheetName val="ELEC BOQ"/>
      <sheetName val="TRACK BUSWAY"/>
      <sheetName val="BBT"/>
      <sheetName val="LIGHTING"/>
      <sheetName val="LMS"/>
      <sheetName val="DontDelete"/>
      <sheetName val="col-reinft1"/>
      <sheetName val="SEW4"/>
      <sheetName val="Settings"/>
      <sheetName val="BALAN1"/>
      <sheetName val="Bed Class"/>
      <sheetName val="Cd"/>
      <sheetName val="D2_CO"/>
      <sheetName val="VALUE2_5"/>
      <sheetName val="Setup Variables"/>
      <sheetName val="STAFFSCHED "/>
      <sheetName val="IO's"/>
      <sheetName val="Prices"/>
      <sheetName val="FINA"/>
      <sheetName val="Area Analysis"/>
      <sheetName val="Sensitivity"/>
      <sheetName val="rent &amp; value assumptions"/>
      <sheetName val="PSDA detailed cashflow for debt"/>
      <sheetName val="Financing Assumptions"/>
      <sheetName val="Equity shares analysis"/>
      <sheetName val="Loan B interest"/>
      <sheetName val="Loan covenant tests"/>
      <sheetName val="Rents committed"/>
      <sheetName val="LCC profit share calculation"/>
      <sheetName val="Loan A interest guarantee"/>
      <sheetName val="Ground Floor"/>
      <sheetName val="BASIS -DEC 08"/>
      <sheetName val="Lead"/>
      <sheetName val="Cash2"/>
      <sheetName val="Z"/>
      <sheetName val="기계내역서"/>
      <sheetName val="Pile cap"/>
      <sheetName val="Khalifa Parkf"/>
      <sheetName val="discounts_XP140"/>
      <sheetName val="Costcal"/>
      <sheetName val="L (4)"/>
      <sheetName val="Oracle Upload"/>
      <sheetName val="base"/>
      <sheetName val="qty schedule"/>
      <sheetName val="Westin FOH &amp; BOH Split"/>
      <sheetName val="405"/>
      <sheetName val="427"/>
      <sheetName val="403"/>
      <sheetName val="Legal Risk Analysis"/>
      <sheetName val="M.S."/>
      <sheetName val="Actuals_by_Job"/>
      <sheetName val="Outlook"/>
      <sheetName val="CIP Summary 0012"/>
      <sheetName val="CIP Detail 0011"/>
      <sheetName val="VLOOK"/>
      <sheetName val="99 to 00 blns"/>
      <sheetName val="AV"/>
      <sheetName val="Plant Used in CATS "/>
      <sheetName val="FILIALE"/>
      <sheetName val=""/>
      <sheetName val="1.01 (a)"/>
      <sheetName val="BULook"/>
      <sheetName val="Basic_Rates1"/>
      <sheetName val="Rate_analysis1"/>
      <sheetName val="Balance_sheet_DCCDL_Nov_061"/>
      <sheetName val="_COP_100%1"/>
      <sheetName val="Allg__Angaben1"/>
      <sheetName val="Sales_&amp;_Prod"/>
      <sheetName val="Revised_Summary"/>
      <sheetName val="BOD_PL_NEW"/>
      <sheetName val="final_abstract"/>
      <sheetName val="UNP-NCW_"/>
      <sheetName val="Section_3_DPR"/>
      <sheetName val="Flanged_Beams"/>
      <sheetName val="Rectangular_Beam"/>
      <sheetName val="BC_&amp;_MNB_"/>
      <sheetName val="Debtors_analysis"/>
      <sheetName val="Total_Debtors_Ageing_Sheet"/>
      <sheetName val="CFForecast_detail"/>
      <sheetName val="TBAL9697_-group_wise__sdpl"/>
      <sheetName val="Project_Budget_Worksheet"/>
      <sheetName val="Detail_P&amp;L"/>
      <sheetName val="Assumption_Sheet"/>
      <sheetName val="kppl_pl"/>
      <sheetName val="SCHEDULE OF RATES"/>
      <sheetName val="stub Column"/>
      <sheetName val="Civil-main_building10"/>
      <sheetName val="Civil-amenities_buildings10"/>
      <sheetName val="Roads-pavement-path_ways10"/>
      <sheetName val="C-Wall_BOQ10"/>
      <sheetName val="GR_slab-reinft10"/>
      <sheetName val="PointNo_57"/>
      <sheetName val="Stress_Calculation7"/>
      <sheetName val="GUT_(2)7"/>
      <sheetName val="SPT_vs_PHI7"/>
      <sheetName val="Bill_No_2_to_8_(Rev)7"/>
      <sheetName val="_Net_Break_Down7"/>
      <sheetName val="Bill_3_-_Site_Works7"/>
      <sheetName val="PRECAST_lightconc-II7"/>
      <sheetName val="Fill_this_out_first___7"/>
      <sheetName val="GF_Columns7"/>
      <sheetName val="Assumption_Inputs7"/>
      <sheetName val="BSH_num7"/>
      <sheetName val="11B_7"/>
      <sheetName val="Tender_Summary7"/>
      <sheetName val="K_Ajeet7"/>
      <sheetName val="SITE_OVERHEADS7"/>
      <sheetName val="Staff_Acco_7"/>
      <sheetName val="Debits_as_on_12_04_087"/>
      <sheetName val="labour_coeff7"/>
      <sheetName val="AutoOpen_Stub_Data6"/>
      <sheetName val="Fin_Sum6"/>
      <sheetName val="Bridges_RB6"/>
      <sheetName val="Analysis_Justi_6"/>
      <sheetName val="Qty_Esti_-TCS6"/>
      <sheetName val="Abst_Jo6"/>
      <sheetName val="INDIGINEOUS_ITEMS_6"/>
      <sheetName val="07016,_Master_List-Major_Minor6"/>
      <sheetName val="C_Sum6"/>
      <sheetName val="A_Sum6"/>
      <sheetName val="4_Annex_1_Basic_rate6"/>
      <sheetName val="Detail_In_Door_Stad6"/>
      <sheetName val="SUMMARY_ALL_CO'S6"/>
      <sheetName val="S_&amp;_A6"/>
      <sheetName val="Bank_Guarantee6"/>
      <sheetName val="Deduction_of_assets6"/>
      <sheetName val="PROG_SUMMARY3"/>
      <sheetName val="Break_up_Sheet6"/>
      <sheetName val="BLOCK-A_(MEA_SHEET)2"/>
      <sheetName val="5_NOT_REQUIRED6"/>
      <sheetName val="A_O_R_r1Str2"/>
      <sheetName val="A_O_R_r12"/>
      <sheetName val="A_O_R_(2)2"/>
      <sheetName val="Basement_Budget3"/>
      <sheetName val="FITZ_MORT_943"/>
      <sheetName val="BOQ_(2)2"/>
      <sheetName val="INPUT_SHEET3"/>
      <sheetName val="Bill_11"/>
      <sheetName val="Bill_21"/>
      <sheetName val="Bill_31"/>
      <sheetName val="Bill_41"/>
      <sheetName val="Bill_51"/>
      <sheetName val="Bill_61"/>
      <sheetName val="Bill_71"/>
      <sheetName val="AoR_Finishing1"/>
      <sheetName val="9__Package_split_-_Cost_1"/>
      <sheetName val="Labour_&amp;_Plant1"/>
      <sheetName val="DETAILED__BOQ1"/>
      <sheetName val="LABOUR_RATE1"/>
      <sheetName val="Material_Rate1"/>
      <sheetName val="accom_cash"/>
      <sheetName val="train_cash"/>
      <sheetName val="Podium_Areas1"/>
      <sheetName val="A_O_R_1"/>
      <sheetName val="Load_Details(B2)"/>
      <sheetName val="Source_Ref_"/>
      <sheetName val="MN_T_B_"/>
      <sheetName val="SC_Cost_FEB_03"/>
      <sheetName val="UPA(Part_C,D,E,G,H)"/>
      <sheetName val="Light_fitt"/>
      <sheetName val="Boq-_Civil"/>
      <sheetName val="Input_&amp;_Calculations"/>
      <sheetName val="Administrative_Prices"/>
      <sheetName val="Fin__Assumpt__-_Sensitivities"/>
      <sheetName val="Project_Master"/>
      <sheetName val="Extra_Item"/>
      <sheetName val=" COP"/>
      <sheetName val="Dropdown list"/>
      <sheetName val="Gen Info"/>
      <sheetName val="Elect."/>
      <sheetName val="NOT FULL RESTRAINT"/>
      <sheetName val="BEARING &amp; BUCKLING"/>
      <sheetName val="PFC"/>
      <sheetName val="UC"/>
      <sheetName val="RSJ"/>
      <sheetName val="purpose&amp;input"/>
      <sheetName val="Detail 1A"/>
      <sheetName val="Rate"/>
      <sheetName val="TRIAL BALANCE"/>
      <sheetName val="Material&amp;equipment"/>
      <sheetName val="R.A."/>
      <sheetName val="외화금융(97-03)"/>
      <sheetName val="연돌일위집계"/>
      <sheetName val="Revenue-Invoicewise"/>
      <sheetName val="1010"/>
      <sheetName val="1020"/>
      <sheetName val="1090"/>
      <sheetName val="COST"/>
      <sheetName val="girder"/>
      <sheetName val="Rocker"/>
      <sheetName val="Materials Cost(PCC)"/>
      <sheetName val="L&amp;T formwork system"/>
      <sheetName val="Pile load test-Rock anchor"/>
      <sheetName val="Design (singly reinforced beam)"/>
      <sheetName val="Foundation"/>
      <sheetName val="Hoop stress"/>
      <sheetName val="strongback"/>
      <sheetName val="D-Shackle"/>
      <sheetName val="ISA"/>
      <sheetName val="ISMB"/>
      <sheetName val="shoring using plates"/>
      <sheetName val="ISMC"/>
      <sheetName val="Gantry track"/>
      <sheetName val="DESIGN-abut-pile fdn.-11"/>
      <sheetName val="-ve Variation-Annx-1-Page-1"/>
      <sheetName val="Annexure-1-Page-2"/>
      <sheetName val="Summary of variations-Anx-2"/>
      <sheetName val="CTP-13-Abstract-On Account Bill"/>
      <sheetName val="Abstract-including GST"/>
      <sheetName val="Abstract-Annexure-1"/>
      <sheetName val="Labour &amp; Material"/>
      <sheetName val="Contractor-1-every floor 5%"/>
      <sheetName val="info"/>
      <sheetName val="NLD_-_Assum2"/>
      <sheetName val="3cd_Annexure2"/>
      <sheetName val="Sludge_Cal2"/>
      <sheetName val="Operating_Statistics2"/>
      <sheetName val="Story_Drift-Part_22"/>
      <sheetName val="schedule_nos2"/>
      <sheetName val="RCC,Ret__Wall2"/>
      <sheetName val="Ave_wtd_rates2"/>
      <sheetName val="Material_2"/>
      <sheetName val="Bechtel_Norms2"/>
      <sheetName val="CS_PIPING2"/>
      <sheetName val="TECH_DATA2"/>
      <sheetName val="MASTER_RATE_ANALYSIS1"/>
      <sheetName val="PA-_Consutant_1"/>
      <sheetName val="Works_-_Quote_Sheet1"/>
      <sheetName val="Top_sheet1"/>
      <sheetName val="M-Book_for_Conc1"/>
      <sheetName val="Rein_Steel1"/>
      <sheetName val="M-Book_for_FW1"/>
      <sheetName val="M-Book_others1"/>
      <sheetName val="M-Book_filling1"/>
      <sheetName val="beam-reinft-machine_rm1"/>
      <sheetName val="Structure_Bills_Qty1"/>
      <sheetName val="water_prop_1"/>
      <sheetName val="beam-reinft-IIInd_floor1"/>
      <sheetName val="IRP_all_H2s1"/>
      <sheetName val="old_serial_no_1"/>
      <sheetName val="@risk_rents_and_incentives1"/>
      <sheetName val="Car_park_lease1"/>
      <sheetName val="Net_rent_analysis1"/>
      <sheetName val="Inter_Co_Balances1"/>
      <sheetName val="SP_Break_Up1"/>
      <sheetName val="Debtors_Service_Tax"/>
      <sheetName val="Stru_Labour_rate"/>
      <sheetName val="Curing_Analysis"/>
      <sheetName val="MS_items"/>
      <sheetName val="Tunnel_Fw"/>
      <sheetName val="Segment_Report_working"/>
      <sheetName val="Fixed_Assets_&amp;_Depreciation"/>
      <sheetName val="(Do_not_delete)"/>
      <sheetName val="Slope_area"/>
      <sheetName val="MS_Rates"/>
      <sheetName val="Array_(2)"/>
      <sheetName val="Back_Cal_for_OMC"/>
      <sheetName val="Civil_Boq"/>
      <sheetName val="d-safe_specs"/>
      <sheetName val="IT-Fri_Base"/>
      <sheetName val="std_wt_"/>
      <sheetName val="Inc_St_-Link"/>
      <sheetName val="Area_Statement"/>
      <sheetName val="Plant_Used_in_CATS_"/>
      <sheetName val="ESI_&amp;_PF_DELHI"/>
      <sheetName val="Basic_Rate"/>
      <sheetName val="Site_Dev_BOQ"/>
      <sheetName val="R_A_"/>
      <sheetName val="RA-14"/>
      <sheetName val="RA-13"/>
      <sheetName val="Covering letter"/>
      <sheetName val=" CERTIFICATE   PAYMENT Vendor"/>
      <sheetName val="Payment Abstract Vendor"/>
      <sheetName val="Cummulative Steel &amp; RMC Vendor "/>
      <sheetName val="Vendor Wise Cu. Steel &amp; RMC"/>
      <sheetName val="Ultratech"/>
      <sheetName val="ACC"/>
      <sheetName val="Nuvoco"/>
      <sheetName val="JP"/>
      <sheetName val="Prism johnson"/>
      <sheetName val="RMC Qty. Cumulative vendor wise"/>
      <sheetName val="RMC Backup"/>
      <sheetName val="RMC Invoice"/>
      <sheetName val="Material Rates"/>
      <sheetName val="Reinforcement Steel"/>
      <sheetName val="Feb'19 Tax Invoice"/>
      <sheetName val="Structural Steel"/>
      <sheetName val="Feb'19 Tax Invoice (2)"/>
      <sheetName val="Qty. Cumulative Abstract"/>
      <sheetName val="FORM-16"/>
      <sheetName val="SCHEDULE (3)"/>
      <sheetName val="P&amp;L"/>
      <sheetName val="Data sheet"/>
      <sheetName val="Door"/>
      <sheetName val="Sheet3 (2)"/>
      <sheetName val="Indirects_"/>
      <sheetName val="사진"/>
      <sheetName val="QTY-CRUST-SR"/>
      <sheetName val="Torque"/>
      <sheetName val="DOKA shutter design"/>
      <sheetName val="Steel shutter design"/>
      <sheetName val="Trestle"/>
      <sheetName val="gantry cranes"/>
      <sheetName val="bolted splice"/>
      <sheetName val="Bolts"/>
      <sheetName val="piercap truss"/>
      <sheetName val="pipe"/>
      <sheetName val="Table 19"/>
      <sheetName val="Top Sheet (PZ)"/>
      <sheetName val="Daywise Summary"/>
      <sheetName val="Road wise summary"/>
      <sheetName val="Amit Singh"/>
      <sheetName val="RP Pal"/>
      <sheetName val="Debender"/>
      <sheetName val="SWD Road WISE Total Qty"/>
      <sheetName val="Done Qty. FTM"/>
      <sheetName val="Precast Scope"/>
      <sheetName val="KPN"/>
      <sheetName val="AS (PZ)"/>
      <sheetName val="KPN (PZ)"/>
      <sheetName val="Summary output"/>
      <sheetName val="FA-BOQ"/>
      <sheetName val="Pulses"/>
    </sheetNames>
    <sheetDataSet>
      <sheetData sheetId="0">
        <row r="81">
          <cell r="H81">
            <v>222.566</v>
          </cell>
        </row>
      </sheetData>
      <sheetData sheetId="1">
        <row r="81">
          <cell r="H81">
            <v>222.566</v>
          </cell>
        </row>
      </sheetData>
      <sheetData sheetId="2">
        <row r="81">
          <cell r="H81">
            <v>222.566</v>
          </cell>
        </row>
      </sheetData>
      <sheetData sheetId="3">
        <row r="81">
          <cell r="H81">
            <v>222.566</v>
          </cell>
        </row>
      </sheetData>
      <sheetData sheetId="4">
        <row r="81">
          <cell r="H81">
            <v>222.566</v>
          </cell>
        </row>
      </sheetData>
      <sheetData sheetId="5">
        <row r="81">
          <cell r="H81">
            <v>222.566</v>
          </cell>
        </row>
      </sheetData>
      <sheetData sheetId="6"/>
      <sheetData sheetId="7">
        <row r="81">
          <cell r="H81">
            <v>222.566</v>
          </cell>
        </row>
      </sheetData>
      <sheetData sheetId="8">
        <row r="81">
          <cell r="H81">
            <v>222.566</v>
          </cell>
        </row>
      </sheetData>
      <sheetData sheetId="9">
        <row r="81">
          <cell r="H81">
            <v>222.566</v>
          </cell>
        </row>
      </sheetData>
      <sheetData sheetId="10">
        <row r="81">
          <cell r="H81">
            <v>222.566</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ow r="81">
          <cell r="H81">
            <v>222.566</v>
          </cell>
        </row>
      </sheetData>
      <sheetData sheetId="290">
        <row r="81">
          <cell r="H81">
            <v>222.566</v>
          </cell>
        </row>
      </sheetData>
      <sheetData sheetId="291">
        <row r="81">
          <cell r="H81">
            <v>222.566</v>
          </cell>
        </row>
      </sheetData>
      <sheetData sheetId="292">
        <row r="81">
          <cell r="H81">
            <v>222.566</v>
          </cell>
        </row>
      </sheetData>
      <sheetData sheetId="293">
        <row r="81">
          <cell r="H81">
            <v>222.566</v>
          </cell>
        </row>
      </sheetData>
      <sheetData sheetId="294">
        <row r="81">
          <cell r="H81">
            <v>222.566</v>
          </cell>
        </row>
      </sheetData>
      <sheetData sheetId="295">
        <row r="81">
          <cell r="H81">
            <v>222.566</v>
          </cell>
        </row>
      </sheetData>
      <sheetData sheetId="296">
        <row r="81">
          <cell r="H81">
            <v>222.566</v>
          </cell>
        </row>
      </sheetData>
      <sheetData sheetId="297">
        <row r="81">
          <cell r="H81">
            <v>222.566</v>
          </cell>
        </row>
      </sheetData>
      <sheetData sheetId="298">
        <row r="81">
          <cell r="H81">
            <v>222.566</v>
          </cell>
        </row>
      </sheetData>
      <sheetData sheetId="299">
        <row r="81">
          <cell r="H81">
            <v>222.566</v>
          </cell>
        </row>
      </sheetData>
      <sheetData sheetId="300">
        <row r="81">
          <cell r="H81">
            <v>222.566</v>
          </cell>
        </row>
      </sheetData>
      <sheetData sheetId="301">
        <row r="81">
          <cell r="H81">
            <v>222.566</v>
          </cell>
        </row>
      </sheetData>
      <sheetData sheetId="302">
        <row r="81">
          <cell r="H81">
            <v>222.566</v>
          </cell>
        </row>
      </sheetData>
      <sheetData sheetId="303">
        <row r="81">
          <cell r="H81">
            <v>222.566</v>
          </cell>
        </row>
      </sheetData>
      <sheetData sheetId="304">
        <row r="81">
          <cell r="H81">
            <v>222.566</v>
          </cell>
        </row>
      </sheetData>
      <sheetData sheetId="305">
        <row r="81">
          <cell r="H81">
            <v>222.566</v>
          </cell>
        </row>
      </sheetData>
      <sheetData sheetId="306">
        <row r="81">
          <cell r="H81">
            <v>222.566</v>
          </cell>
        </row>
      </sheetData>
      <sheetData sheetId="307">
        <row r="81">
          <cell r="H81">
            <v>222.566</v>
          </cell>
        </row>
      </sheetData>
      <sheetData sheetId="308">
        <row r="81">
          <cell r="H81">
            <v>222.566</v>
          </cell>
        </row>
      </sheetData>
      <sheetData sheetId="309">
        <row r="81">
          <cell r="H81">
            <v>222.566</v>
          </cell>
        </row>
      </sheetData>
      <sheetData sheetId="310" refreshError="1"/>
      <sheetData sheetId="311">
        <row r="81">
          <cell r="H81">
            <v>222.566</v>
          </cell>
        </row>
      </sheetData>
      <sheetData sheetId="312">
        <row r="81">
          <cell r="H81">
            <v>222.566</v>
          </cell>
        </row>
      </sheetData>
      <sheetData sheetId="313">
        <row r="81">
          <cell r="H81">
            <v>222.566</v>
          </cell>
        </row>
      </sheetData>
      <sheetData sheetId="314">
        <row r="81">
          <cell r="H81">
            <v>222.566</v>
          </cell>
        </row>
      </sheetData>
      <sheetData sheetId="315">
        <row r="81">
          <cell r="H81">
            <v>222.566</v>
          </cell>
        </row>
      </sheetData>
      <sheetData sheetId="316">
        <row r="81">
          <cell r="H81">
            <v>222.566</v>
          </cell>
        </row>
      </sheetData>
      <sheetData sheetId="317">
        <row r="81">
          <cell r="H81">
            <v>222.566</v>
          </cell>
        </row>
      </sheetData>
      <sheetData sheetId="318" refreshError="1"/>
      <sheetData sheetId="319" refreshError="1"/>
      <sheetData sheetId="320" refreshError="1"/>
      <sheetData sheetId="321">
        <row r="81">
          <cell r="H81">
            <v>222.566</v>
          </cell>
        </row>
      </sheetData>
      <sheetData sheetId="322">
        <row r="81">
          <cell r="H81">
            <v>222.566</v>
          </cell>
        </row>
      </sheetData>
      <sheetData sheetId="323" refreshError="1"/>
      <sheetData sheetId="324">
        <row r="81">
          <cell r="H81">
            <v>222.566</v>
          </cell>
        </row>
      </sheetData>
      <sheetData sheetId="325">
        <row r="81">
          <cell r="H81">
            <v>222.566</v>
          </cell>
        </row>
      </sheetData>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ow r="81">
          <cell r="H81">
            <v>222.566</v>
          </cell>
        </row>
      </sheetData>
      <sheetData sheetId="335">
        <row r="81">
          <cell r="H81">
            <v>222.566</v>
          </cell>
        </row>
      </sheetData>
      <sheetData sheetId="336">
        <row r="81">
          <cell r="H81">
            <v>222.566</v>
          </cell>
        </row>
      </sheetData>
      <sheetData sheetId="337">
        <row r="81">
          <cell r="H81">
            <v>222.566</v>
          </cell>
        </row>
      </sheetData>
      <sheetData sheetId="338">
        <row r="81">
          <cell r="H81">
            <v>222.566</v>
          </cell>
        </row>
      </sheetData>
      <sheetData sheetId="339">
        <row r="81">
          <cell r="H81">
            <v>222.566</v>
          </cell>
        </row>
      </sheetData>
      <sheetData sheetId="340">
        <row r="81">
          <cell r="H81">
            <v>222.566</v>
          </cell>
        </row>
      </sheetData>
      <sheetData sheetId="341">
        <row r="81">
          <cell r="H81">
            <v>222.566</v>
          </cell>
        </row>
      </sheetData>
      <sheetData sheetId="342">
        <row r="81">
          <cell r="H81">
            <v>222.566</v>
          </cell>
        </row>
      </sheetData>
      <sheetData sheetId="343">
        <row r="81">
          <cell r="H81">
            <v>222.566</v>
          </cell>
        </row>
      </sheetData>
      <sheetData sheetId="344">
        <row r="81">
          <cell r="H81">
            <v>222.566</v>
          </cell>
        </row>
      </sheetData>
      <sheetData sheetId="345">
        <row r="81">
          <cell r="H81">
            <v>222.566</v>
          </cell>
        </row>
      </sheetData>
      <sheetData sheetId="346">
        <row r="81">
          <cell r="H81">
            <v>222.566</v>
          </cell>
        </row>
      </sheetData>
      <sheetData sheetId="347">
        <row r="81">
          <cell r="H81">
            <v>222.566</v>
          </cell>
        </row>
      </sheetData>
      <sheetData sheetId="348">
        <row r="81">
          <cell r="H81">
            <v>222.566</v>
          </cell>
        </row>
      </sheetData>
      <sheetData sheetId="349">
        <row r="81">
          <cell r="H81">
            <v>222.566</v>
          </cell>
        </row>
      </sheetData>
      <sheetData sheetId="350">
        <row r="81">
          <cell r="H81">
            <v>222.566</v>
          </cell>
        </row>
      </sheetData>
      <sheetData sheetId="351">
        <row r="81">
          <cell r="H81">
            <v>222.566</v>
          </cell>
        </row>
      </sheetData>
      <sheetData sheetId="352">
        <row r="81">
          <cell r="H81">
            <v>222.566</v>
          </cell>
        </row>
      </sheetData>
      <sheetData sheetId="353">
        <row r="81">
          <cell r="H81">
            <v>222.566</v>
          </cell>
        </row>
      </sheetData>
      <sheetData sheetId="354">
        <row r="81">
          <cell r="H81">
            <v>222.566</v>
          </cell>
        </row>
      </sheetData>
      <sheetData sheetId="355">
        <row r="81">
          <cell r="H81">
            <v>222.566</v>
          </cell>
        </row>
      </sheetData>
      <sheetData sheetId="356">
        <row r="81">
          <cell r="H81">
            <v>222.566</v>
          </cell>
        </row>
      </sheetData>
      <sheetData sheetId="357">
        <row r="81">
          <cell r="H81">
            <v>222.566</v>
          </cell>
        </row>
      </sheetData>
      <sheetData sheetId="358">
        <row r="81">
          <cell r="H81">
            <v>222.566</v>
          </cell>
        </row>
      </sheetData>
      <sheetData sheetId="359">
        <row r="81">
          <cell r="H81">
            <v>222.566</v>
          </cell>
        </row>
      </sheetData>
      <sheetData sheetId="360">
        <row r="81">
          <cell r="H81">
            <v>222.566</v>
          </cell>
        </row>
      </sheetData>
      <sheetData sheetId="361">
        <row r="81">
          <cell r="H81">
            <v>222.566</v>
          </cell>
        </row>
      </sheetData>
      <sheetData sheetId="362">
        <row r="81">
          <cell r="H81">
            <v>222.566</v>
          </cell>
        </row>
      </sheetData>
      <sheetData sheetId="363">
        <row r="81">
          <cell r="H81">
            <v>222.566</v>
          </cell>
        </row>
      </sheetData>
      <sheetData sheetId="364">
        <row r="81">
          <cell r="H81">
            <v>222.566</v>
          </cell>
        </row>
      </sheetData>
      <sheetData sheetId="365">
        <row r="81">
          <cell r="H81">
            <v>222.566</v>
          </cell>
        </row>
      </sheetData>
      <sheetData sheetId="366">
        <row r="81">
          <cell r="H81">
            <v>222.566</v>
          </cell>
        </row>
      </sheetData>
      <sheetData sheetId="367">
        <row r="81">
          <cell r="H81">
            <v>222.566</v>
          </cell>
        </row>
      </sheetData>
      <sheetData sheetId="368">
        <row r="81">
          <cell r="H81">
            <v>222.566</v>
          </cell>
        </row>
      </sheetData>
      <sheetData sheetId="369">
        <row r="81">
          <cell r="H81">
            <v>222.566</v>
          </cell>
        </row>
      </sheetData>
      <sheetData sheetId="370">
        <row r="81">
          <cell r="H81">
            <v>222.566</v>
          </cell>
        </row>
      </sheetData>
      <sheetData sheetId="371" refreshError="1"/>
      <sheetData sheetId="372" refreshError="1"/>
      <sheetData sheetId="373" refreshError="1"/>
      <sheetData sheetId="374" refreshError="1"/>
      <sheetData sheetId="375" refreshError="1"/>
      <sheetData sheetId="376" refreshError="1"/>
      <sheetData sheetId="377" refreshError="1"/>
      <sheetData sheetId="378">
        <row r="81">
          <cell r="H81">
            <v>222.566</v>
          </cell>
        </row>
      </sheetData>
      <sheetData sheetId="379" refreshError="1"/>
      <sheetData sheetId="380">
        <row r="81">
          <cell r="H81">
            <v>222.566</v>
          </cell>
        </row>
      </sheetData>
      <sheetData sheetId="381"/>
      <sheetData sheetId="382" refreshError="1"/>
      <sheetData sheetId="383" refreshError="1"/>
      <sheetData sheetId="384" refreshError="1"/>
      <sheetData sheetId="385" refreshError="1"/>
      <sheetData sheetId="386" refreshError="1"/>
      <sheetData sheetId="387" refreshError="1"/>
      <sheetData sheetId="388" refreshError="1"/>
      <sheetData sheetId="389">
        <row r="81">
          <cell r="H81">
            <v>222.566</v>
          </cell>
        </row>
      </sheetData>
      <sheetData sheetId="390">
        <row r="81">
          <cell r="H81">
            <v>222.566</v>
          </cell>
        </row>
      </sheetData>
      <sheetData sheetId="391">
        <row r="81">
          <cell r="H81">
            <v>222.566</v>
          </cell>
        </row>
      </sheetData>
      <sheetData sheetId="392">
        <row r="81">
          <cell r="H81">
            <v>222.566</v>
          </cell>
        </row>
      </sheetData>
      <sheetData sheetId="393">
        <row r="81">
          <cell r="H81">
            <v>222.566</v>
          </cell>
        </row>
      </sheetData>
      <sheetData sheetId="394">
        <row r="81">
          <cell r="H81">
            <v>222.566</v>
          </cell>
        </row>
      </sheetData>
      <sheetData sheetId="395">
        <row r="81">
          <cell r="H81">
            <v>222.566</v>
          </cell>
        </row>
      </sheetData>
      <sheetData sheetId="396">
        <row r="81">
          <cell r="H81">
            <v>222.566</v>
          </cell>
        </row>
      </sheetData>
      <sheetData sheetId="397">
        <row r="81">
          <cell r="H81">
            <v>222.566</v>
          </cell>
        </row>
      </sheetData>
      <sheetData sheetId="398">
        <row r="81">
          <cell r="H81">
            <v>222.566</v>
          </cell>
        </row>
      </sheetData>
      <sheetData sheetId="399">
        <row r="81">
          <cell r="H81">
            <v>222.566</v>
          </cell>
        </row>
      </sheetData>
      <sheetData sheetId="400">
        <row r="81">
          <cell r="H81">
            <v>222.566</v>
          </cell>
        </row>
      </sheetData>
      <sheetData sheetId="401">
        <row r="81">
          <cell r="H81">
            <v>222.566</v>
          </cell>
        </row>
      </sheetData>
      <sheetData sheetId="402">
        <row r="81">
          <cell r="H81">
            <v>222.566</v>
          </cell>
        </row>
      </sheetData>
      <sheetData sheetId="403">
        <row r="81">
          <cell r="H81">
            <v>222.566</v>
          </cell>
        </row>
      </sheetData>
      <sheetData sheetId="404">
        <row r="81">
          <cell r="H81">
            <v>222.566</v>
          </cell>
        </row>
      </sheetData>
      <sheetData sheetId="405">
        <row r="81">
          <cell r="H81">
            <v>222.566</v>
          </cell>
        </row>
      </sheetData>
      <sheetData sheetId="406">
        <row r="81">
          <cell r="H81">
            <v>222.566</v>
          </cell>
        </row>
      </sheetData>
      <sheetData sheetId="407">
        <row r="81">
          <cell r="H81">
            <v>222.566</v>
          </cell>
        </row>
      </sheetData>
      <sheetData sheetId="408">
        <row r="81">
          <cell r="H81">
            <v>222.566</v>
          </cell>
        </row>
      </sheetData>
      <sheetData sheetId="409">
        <row r="81">
          <cell r="H81">
            <v>222.566</v>
          </cell>
        </row>
      </sheetData>
      <sheetData sheetId="410">
        <row r="81">
          <cell r="H81">
            <v>222.566</v>
          </cell>
        </row>
      </sheetData>
      <sheetData sheetId="411">
        <row r="81">
          <cell r="H81">
            <v>222.566</v>
          </cell>
        </row>
      </sheetData>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ow r="81">
          <cell r="H81">
            <v>222.566</v>
          </cell>
        </row>
      </sheetData>
      <sheetData sheetId="424">
        <row r="81">
          <cell r="H81">
            <v>222.566</v>
          </cell>
        </row>
      </sheetData>
      <sheetData sheetId="425">
        <row r="81">
          <cell r="H81">
            <v>222.566</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ow r="81">
          <cell r="H81">
            <v>222.566</v>
          </cell>
        </row>
      </sheetData>
      <sheetData sheetId="479">
        <row r="81">
          <cell r="H81">
            <v>222.566</v>
          </cell>
        </row>
      </sheetData>
      <sheetData sheetId="480"/>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ow r="81">
          <cell r="H81">
            <v>222.566</v>
          </cell>
        </row>
      </sheetData>
      <sheetData sheetId="537"/>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row r="81">
          <cell r="H81">
            <v>222.566</v>
          </cell>
        </row>
      </sheetData>
      <sheetData sheetId="552">
        <row r="81">
          <cell r="H81">
            <v>222.566</v>
          </cell>
        </row>
      </sheetData>
      <sheetData sheetId="553" refreshError="1"/>
      <sheetData sheetId="554">
        <row r="81">
          <cell r="H81">
            <v>222.566</v>
          </cell>
        </row>
      </sheetData>
      <sheetData sheetId="555" refreshError="1"/>
      <sheetData sheetId="556" refreshError="1"/>
      <sheetData sheetId="557">
        <row r="81">
          <cell r="H81">
            <v>222.566</v>
          </cell>
        </row>
      </sheetData>
      <sheetData sheetId="558">
        <row r="81">
          <cell r="H81">
            <v>222.566</v>
          </cell>
        </row>
      </sheetData>
      <sheetData sheetId="559">
        <row r="81">
          <cell r="H81">
            <v>222.566</v>
          </cell>
        </row>
      </sheetData>
      <sheetData sheetId="560">
        <row r="81">
          <cell r="H81">
            <v>222.566</v>
          </cell>
        </row>
      </sheetData>
      <sheetData sheetId="561">
        <row r="81">
          <cell r="H81">
            <v>222.566</v>
          </cell>
        </row>
      </sheetData>
      <sheetData sheetId="562">
        <row r="81">
          <cell r="H81">
            <v>222.566</v>
          </cell>
        </row>
      </sheetData>
      <sheetData sheetId="563">
        <row r="81">
          <cell r="H81">
            <v>222.566</v>
          </cell>
        </row>
      </sheetData>
      <sheetData sheetId="564" refreshError="1"/>
      <sheetData sheetId="565" refreshError="1"/>
      <sheetData sheetId="566" refreshError="1"/>
      <sheetData sheetId="567" refreshError="1"/>
      <sheetData sheetId="568" refreshError="1"/>
      <sheetData sheetId="569">
        <row r="81">
          <cell r="H81">
            <v>222.566</v>
          </cell>
        </row>
      </sheetData>
      <sheetData sheetId="570">
        <row r="81">
          <cell r="H81">
            <v>222.566</v>
          </cell>
        </row>
      </sheetData>
      <sheetData sheetId="571">
        <row r="81">
          <cell r="H81">
            <v>222.566</v>
          </cell>
        </row>
      </sheetData>
      <sheetData sheetId="572">
        <row r="81">
          <cell r="H81">
            <v>222.566</v>
          </cell>
        </row>
      </sheetData>
      <sheetData sheetId="573">
        <row r="81">
          <cell r="H81">
            <v>222.566</v>
          </cell>
        </row>
      </sheetData>
      <sheetData sheetId="574">
        <row r="81">
          <cell r="H81">
            <v>222.566</v>
          </cell>
        </row>
      </sheetData>
      <sheetData sheetId="575">
        <row r="81">
          <cell r="H81">
            <v>222.566</v>
          </cell>
        </row>
      </sheetData>
      <sheetData sheetId="576">
        <row r="81">
          <cell r="H81">
            <v>222.566</v>
          </cell>
        </row>
      </sheetData>
      <sheetData sheetId="577">
        <row r="81">
          <cell r="H81">
            <v>222.566</v>
          </cell>
        </row>
      </sheetData>
      <sheetData sheetId="578" refreshError="1"/>
      <sheetData sheetId="579">
        <row r="81">
          <cell r="H81">
            <v>222.566</v>
          </cell>
        </row>
      </sheetData>
      <sheetData sheetId="580" refreshError="1"/>
      <sheetData sheetId="581" refreshError="1"/>
      <sheetData sheetId="582" refreshError="1"/>
      <sheetData sheetId="583" refreshError="1"/>
      <sheetData sheetId="584" refreshError="1"/>
      <sheetData sheetId="585" refreshError="1"/>
      <sheetData sheetId="586" refreshError="1"/>
      <sheetData sheetId="587">
        <row r="81">
          <cell r="H81">
            <v>222.566</v>
          </cell>
        </row>
      </sheetData>
      <sheetData sheetId="588">
        <row r="81">
          <cell r="H81">
            <v>222.566</v>
          </cell>
        </row>
      </sheetData>
      <sheetData sheetId="589" refreshError="1"/>
      <sheetData sheetId="590" refreshError="1"/>
      <sheetData sheetId="591">
        <row r="81">
          <cell r="H81">
            <v>222.566</v>
          </cell>
        </row>
      </sheetData>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ow r="81">
          <cell r="H81">
            <v>222.566</v>
          </cell>
        </row>
      </sheetData>
      <sheetData sheetId="623">
        <row r="81">
          <cell r="H81">
            <v>222.566</v>
          </cell>
        </row>
      </sheetData>
      <sheetData sheetId="624">
        <row r="81">
          <cell r="H81">
            <v>222.566</v>
          </cell>
        </row>
      </sheetData>
      <sheetData sheetId="625">
        <row r="81">
          <cell r="H81">
            <v>222.566</v>
          </cell>
        </row>
      </sheetData>
      <sheetData sheetId="626">
        <row r="81">
          <cell r="H81">
            <v>222.566</v>
          </cell>
        </row>
      </sheetData>
      <sheetData sheetId="627">
        <row r="81">
          <cell r="H81">
            <v>222.566</v>
          </cell>
        </row>
      </sheetData>
      <sheetData sheetId="628">
        <row r="81">
          <cell r="H81">
            <v>222.566</v>
          </cell>
        </row>
      </sheetData>
      <sheetData sheetId="629">
        <row r="81">
          <cell r="H81">
            <v>222.566</v>
          </cell>
        </row>
      </sheetData>
      <sheetData sheetId="630">
        <row r="81">
          <cell r="H81">
            <v>222.566</v>
          </cell>
        </row>
      </sheetData>
      <sheetData sheetId="631">
        <row r="81">
          <cell r="H81">
            <v>222.566</v>
          </cell>
        </row>
      </sheetData>
      <sheetData sheetId="632">
        <row r="81">
          <cell r="H81">
            <v>222.566</v>
          </cell>
        </row>
      </sheetData>
      <sheetData sheetId="633">
        <row r="81">
          <cell r="H81">
            <v>222.566</v>
          </cell>
        </row>
      </sheetData>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ow r="81">
          <cell r="H81">
            <v>222.566</v>
          </cell>
        </row>
      </sheetData>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ow r="81">
          <cell r="H81">
            <v>222.566</v>
          </cell>
        </row>
      </sheetData>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ow r="81">
          <cell r="H81">
            <v>222.566</v>
          </cell>
        </row>
      </sheetData>
      <sheetData sheetId="753">
        <row r="81">
          <cell r="H81">
            <v>222.566</v>
          </cell>
        </row>
      </sheetData>
      <sheetData sheetId="754">
        <row r="81">
          <cell r="H81">
            <v>222.566</v>
          </cell>
        </row>
      </sheetData>
      <sheetData sheetId="755">
        <row r="81">
          <cell r="H81">
            <v>222.566</v>
          </cell>
        </row>
      </sheetData>
      <sheetData sheetId="756">
        <row r="81">
          <cell r="H81">
            <v>222.566</v>
          </cell>
        </row>
      </sheetData>
      <sheetData sheetId="757">
        <row r="81">
          <cell r="H81">
            <v>222.566</v>
          </cell>
        </row>
      </sheetData>
      <sheetData sheetId="758">
        <row r="81">
          <cell r="H81">
            <v>222.566</v>
          </cell>
        </row>
      </sheetData>
      <sheetData sheetId="759">
        <row r="81">
          <cell r="H81">
            <v>222.566</v>
          </cell>
        </row>
      </sheetData>
      <sheetData sheetId="760">
        <row r="81">
          <cell r="H81">
            <v>222.566</v>
          </cell>
        </row>
      </sheetData>
      <sheetData sheetId="761">
        <row r="81">
          <cell r="H81">
            <v>222.566</v>
          </cell>
        </row>
      </sheetData>
      <sheetData sheetId="762">
        <row r="81">
          <cell r="H81">
            <v>222.566</v>
          </cell>
        </row>
      </sheetData>
      <sheetData sheetId="763">
        <row r="81">
          <cell r="H81">
            <v>222.566</v>
          </cell>
        </row>
      </sheetData>
      <sheetData sheetId="764">
        <row r="81">
          <cell r="H81">
            <v>222.566</v>
          </cell>
        </row>
      </sheetData>
      <sheetData sheetId="765">
        <row r="81">
          <cell r="H81">
            <v>222.566</v>
          </cell>
        </row>
      </sheetData>
      <sheetData sheetId="766">
        <row r="81">
          <cell r="H81">
            <v>222.566</v>
          </cell>
        </row>
      </sheetData>
      <sheetData sheetId="767">
        <row r="81">
          <cell r="H81">
            <v>222.566</v>
          </cell>
        </row>
      </sheetData>
      <sheetData sheetId="768">
        <row r="81">
          <cell r="H81">
            <v>222.566</v>
          </cell>
        </row>
      </sheetData>
      <sheetData sheetId="769">
        <row r="81">
          <cell r="H81">
            <v>222.566</v>
          </cell>
        </row>
      </sheetData>
      <sheetData sheetId="770">
        <row r="81">
          <cell r="H81">
            <v>222.566</v>
          </cell>
        </row>
      </sheetData>
      <sheetData sheetId="771">
        <row r="81">
          <cell r="H81">
            <v>222.566</v>
          </cell>
        </row>
      </sheetData>
      <sheetData sheetId="772">
        <row r="81">
          <cell r="H81">
            <v>222.566</v>
          </cell>
        </row>
      </sheetData>
      <sheetData sheetId="773">
        <row r="81">
          <cell r="H81">
            <v>222.566</v>
          </cell>
        </row>
      </sheetData>
      <sheetData sheetId="774">
        <row r="81">
          <cell r="H81">
            <v>222.566</v>
          </cell>
        </row>
      </sheetData>
      <sheetData sheetId="775">
        <row r="81">
          <cell r="H81">
            <v>222.566</v>
          </cell>
        </row>
      </sheetData>
      <sheetData sheetId="776">
        <row r="81">
          <cell r="H81">
            <v>222.566</v>
          </cell>
        </row>
      </sheetData>
      <sheetData sheetId="777">
        <row r="81">
          <cell r="H81">
            <v>222.566</v>
          </cell>
        </row>
      </sheetData>
      <sheetData sheetId="778">
        <row r="81">
          <cell r="H81">
            <v>222.566</v>
          </cell>
        </row>
      </sheetData>
      <sheetData sheetId="779">
        <row r="81">
          <cell r="H81">
            <v>222.566</v>
          </cell>
        </row>
      </sheetData>
      <sheetData sheetId="780">
        <row r="81">
          <cell r="H81">
            <v>222.566</v>
          </cell>
        </row>
      </sheetData>
      <sheetData sheetId="781">
        <row r="81">
          <cell r="H81">
            <v>222.566</v>
          </cell>
        </row>
      </sheetData>
      <sheetData sheetId="782">
        <row r="81">
          <cell r="H81">
            <v>222.566</v>
          </cell>
        </row>
      </sheetData>
      <sheetData sheetId="783">
        <row r="81">
          <cell r="H81">
            <v>222.566</v>
          </cell>
        </row>
      </sheetData>
      <sheetData sheetId="784">
        <row r="81">
          <cell r="H81">
            <v>222.566</v>
          </cell>
        </row>
      </sheetData>
      <sheetData sheetId="785">
        <row r="81">
          <cell r="H81">
            <v>222.566</v>
          </cell>
        </row>
      </sheetData>
      <sheetData sheetId="786">
        <row r="81">
          <cell r="H81">
            <v>222.566</v>
          </cell>
        </row>
      </sheetData>
      <sheetData sheetId="787">
        <row r="81">
          <cell r="H81">
            <v>222.566</v>
          </cell>
        </row>
      </sheetData>
      <sheetData sheetId="788">
        <row r="81">
          <cell r="H81">
            <v>222.566</v>
          </cell>
        </row>
      </sheetData>
      <sheetData sheetId="789">
        <row r="81">
          <cell r="H81">
            <v>222.566</v>
          </cell>
        </row>
      </sheetData>
      <sheetData sheetId="790">
        <row r="81">
          <cell r="H81">
            <v>222.566</v>
          </cell>
        </row>
      </sheetData>
      <sheetData sheetId="791">
        <row r="81">
          <cell r="H81">
            <v>222.566</v>
          </cell>
        </row>
      </sheetData>
      <sheetData sheetId="792">
        <row r="81">
          <cell r="H81">
            <v>222.566</v>
          </cell>
        </row>
      </sheetData>
      <sheetData sheetId="793">
        <row r="81">
          <cell r="H81">
            <v>222.566</v>
          </cell>
        </row>
      </sheetData>
      <sheetData sheetId="794">
        <row r="81">
          <cell r="H81">
            <v>222.566</v>
          </cell>
        </row>
      </sheetData>
      <sheetData sheetId="795">
        <row r="81">
          <cell r="H81">
            <v>222.566</v>
          </cell>
        </row>
      </sheetData>
      <sheetData sheetId="796">
        <row r="81">
          <cell r="H81">
            <v>222.566</v>
          </cell>
        </row>
      </sheetData>
      <sheetData sheetId="797">
        <row r="81">
          <cell r="H81">
            <v>222.566</v>
          </cell>
        </row>
      </sheetData>
      <sheetData sheetId="798">
        <row r="81">
          <cell r="H81">
            <v>222.566</v>
          </cell>
        </row>
      </sheetData>
      <sheetData sheetId="799">
        <row r="81">
          <cell r="H81">
            <v>222.566</v>
          </cell>
        </row>
      </sheetData>
      <sheetData sheetId="800">
        <row r="81">
          <cell r="H81">
            <v>222.566</v>
          </cell>
        </row>
      </sheetData>
      <sheetData sheetId="801">
        <row r="81">
          <cell r="H81">
            <v>222.566</v>
          </cell>
        </row>
      </sheetData>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ow r="81">
          <cell r="H81">
            <v>222.566</v>
          </cell>
        </row>
      </sheetData>
      <sheetData sheetId="813" refreshError="1"/>
      <sheetData sheetId="814" refreshError="1"/>
      <sheetData sheetId="815" refreshError="1"/>
      <sheetData sheetId="816" refreshError="1"/>
      <sheetData sheetId="817">
        <row r="81">
          <cell r="H81">
            <v>222.566</v>
          </cell>
        </row>
      </sheetData>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ow r="81">
          <cell r="H81">
            <v>222.566</v>
          </cell>
        </row>
      </sheetData>
      <sheetData sheetId="834" refreshError="1"/>
      <sheetData sheetId="835" refreshError="1"/>
      <sheetData sheetId="836" refreshError="1"/>
      <sheetData sheetId="837" refreshError="1"/>
      <sheetData sheetId="838" refreshError="1"/>
      <sheetData sheetId="839">
        <row r="81">
          <cell r="H81">
            <v>222.566</v>
          </cell>
        </row>
      </sheetData>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ow r="81">
          <cell r="H81">
            <v>222.566</v>
          </cell>
        </row>
      </sheetData>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sheetData sheetId="896"/>
      <sheetData sheetId="897"/>
      <sheetData sheetId="898"/>
      <sheetData sheetId="899"/>
      <sheetData sheetId="900"/>
      <sheetData sheetId="90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refreshError="1"/>
      <sheetData sheetId="982" refreshError="1"/>
      <sheetData sheetId="983"/>
      <sheetData sheetId="984"/>
      <sheetData sheetId="985">
        <row r="944">
          <cell r="H944">
            <v>439.20800000000003</v>
          </cell>
        </row>
      </sheetData>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row r="81">
          <cell r="H81">
            <v>222.566</v>
          </cell>
        </row>
      </sheetData>
      <sheetData sheetId="1041">
        <row r="81">
          <cell r="H81">
            <v>222.566</v>
          </cell>
        </row>
      </sheetData>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refreshError="1"/>
      <sheetData sheetId="1064" refreshError="1"/>
      <sheetData sheetId="1065" refreshError="1"/>
      <sheetData sheetId="1066"/>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sheetData sheetId="1098"/>
      <sheetData sheetId="1099"/>
      <sheetData sheetId="1100"/>
      <sheetData sheetId="1101"/>
      <sheetData sheetId="1102"/>
      <sheetData sheetId="1103" refreshError="1"/>
      <sheetData sheetId="1104" refreshError="1"/>
      <sheetData sheetId="1105" refreshError="1"/>
      <sheetData sheetId="1106" refreshError="1"/>
      <sheetData sheetId="1107" refreshError="1"/>
      <sheetData sheetId="1108" refreshError="1"/>
      <sheetData sheetId="1109"/>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sheetData sheetId="1166"/>
      <sheetData sheetId="1167"/>
      <sheetData sheetId="1168"/>
      <sheetData sheetId="1169"/>
      <sheetData sheetId="1170"/>
      <sheetData sheetId="1171">
        <row r="81">
          <cell r="H81">
            <v>222.566</v>
          </cell>
        </row>
      </sheetData>
      <sheetData sheetId="1172">
        <row r="81">
          <cell r="H81">
            <v>222.566</v>
          </cell>
        </row>
      </sheetData>
      <sheetData sheetId="1173">
        <row r="81">
          <cell r="H81">
            <v>222.566</v>
          </cell>
        </row>
      </sheetData>
      <sheetData sheetId="1174">
        <row r="81">
          <cell r="H81">
            <v>222.566</v>
          </cell>
        </row>
      </sheetData>
      <sheetData sheetId="1175">
        <row r="81">
          <cell r="H81">
            <v>222.566</v>
          </cell>
        </row>
      </sheetData>
      <sheetData sheetId="1176"/>
      <sheetData sheetId="1177"/>
      <sheetData sheetId="1178"/>
      <sheetData sheetId="1179"/>
      <sheetData sheetId="1180"/>
      <sheetData sheetId="1181"/>
      <sheetData sheetId="1182"/>
      <sheetData sheetId="1183"/>
      <sheetData sheetId="1184"/>
      <sheetData sheetId="1185" refreshError="1"/>
      <sheetData sheetId="1186" refreshError="1"/>
      <sheetData sheetId="1187" refreshError="1"/>
      <sheetData sheetId="1188" refreshError="1"/>
      <sheetData sheetId="1189" refreshError="1"/>
      <sheetData sheetId="1190" refreshError="1"/>
      <sheetData sheetId="1191" refreshError="1"/>
      <sheetData sheetId="1192"/>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refreshError="1"/>
      <sheetData sheetId="1217" refreshError="1"/>
      <sheetData sheetId="1218" refreshError="1"/>
      <sheetData sheetId="12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
      <sheetName val="Introduction"/>
      <sheetName val="Executive Summary"/>
      <sheetName val="Basis of the Cost Plan"/>
      <sheetName val="Inclusions Exclusions"/>
      <sheetName val="Appendix A"/>
      <sheetName val="Build-up"/>
      <sheetName val="Appendix B"/>
      <sheetName val="Staff Distrubution"/>
      <sheetName val="Cash Flow"/>
      <sheetName val="Histogram"/>
      <sheetName val="Appendix C"/>
      <sheetName val="Org Cost Summary"/>
      <sheetName val="Organisation Costs"/>
      <sheetName val="Appendix D"/>
      <sheetName val="Key"/>
      <sheetName val="Time Line"/>
      <sheetName val="Int Walls"/>
      <sheetName val="Buildups"/>
      <sheetName val="Area"/>
      <sheetName val="Euros"/>
      <sheetName val="GBP"/>
      <sheetName val="Sign Off"/>
      <sheetName val="analysis"/>
      <sheetName val="Summary"/>
      <sheetName val="Rollup"/>
      <sheetName val="BS1"/>
      <sheetName val="Stress Calculation"/>
      <sheetName val="final abstract"/>
      <sheetName val="SPT vs PHI"/>
      <sheetName val="Sheet1"/>
      <sheetName val="#REF"/>
      <sheetName val="Sheet3"/>
      <sheetName val="Site Dev BOQ"/>
      <sheetName val="Rate analysis"/>
      <sheetName val="BOQ (2)"/>
      <sheetName val="PRECAST lightconc-II"/>
      <sheetName val="boq"/>
      <sheetName val="Precalculation"/>
      <sheetName val="SITE OVERHEADS"/>
      <sheetName val="Data"/>
      <sheetName val="Assumptions"/>
      <sheetName val="discounts_XP140"/>
      <sheetName val="SCHEDULE"/>
      <sheetName val="Database"/>
      <sheetName val="schedule nos"/>
      <sheetName val="Labels"/>
      <sheetName val="B'Sheet"/>
      <sheetName val="Asmp"/>
      <sheetName val="Design"/>
      <sheetName val="p&amp;m"/>
      <sheetName val="factors"/>
      <sheetName val="A-General"/>
      <sheetName val="BSH num"/>
      <sheetName val="M.R.List (2)"/>
      <sheetName val="sheet6"/>
      <sheetName val="concrete"/>
      <sheetName val="beam-reinft-IIInd floor"/>
      <sheetName val="GR.slab-reinft"/>
      <sheetName val="SILICATE"/>
      <sheetName val="FINOLEX"/>
      <sheetName val="Detail"/>
      <sheetName val="Labour"/>
      <sheetName val="3MLKQ"/>
      <sheetName val="Rate Analysis "/>
      <sheetName val="Form 6"/>
      <sheetName val="Fin. Assumpt. - Sensitivities"/>
      <sheetName val="Column"/>
      <sheetName val="stub Column"/>
      <sheetName val="RA"/>
      <sheetName val="Phasing"/>
      <sheetName val="macros"/>
      <sheetName val="SCHEDULE OF RATES"/>
      <sheetName val="Challan"/>
      <sheetName val="Annexure"/>
      <sheetName val="MERGED CODES &amp; NAMES"/>
      <sheetName val="TYPES"/>
      <sheetName val="MPC"/>
      <sheetName val="PITP3 COPY"/>
      <sheetName val="BALAN1"/>
      <sheetName val="Basic"/>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mp."/>
      <sheetName val="Cr.-hist."/>
      <sheetName val="Crude"/>
      <sheetName val="Products"/>
      <sheetName val="Spread"/>
      <sheetName val="Raw data"/>
      <sheetName val="Pr.-hist."/>
      <sheetName val="Forecast-Input"/>
      <sheetName val="Valuation"/>
      <sheetName val="wwww"/>
      <sheetName val="Assume"/>
      <sheetName val="Capital"/>
      <sheetName val="Print Menu"/>
      <sheetName val="Validation"/>
      <sheetName val="Capitalization"/>
      <sheetName val="Sheet1"/>
      <sheetName val="Data"/>
      <sheetName val="Asmp_"/>
      <sheetName val="Cr_-hist_"/>
      <sheetName val="Raw_data"/>
      <sheetName val="Pr_-hist_"/>
      <sheetName val="Print_Menu"/>
      <sheetName val="Print_Menu3"/>
      <sheetName val="NLD - Assum"/>
      <sheetName val="Capex-fixed"/>
      <sheetName val="EBT"/>
      <sheetName val="Summary"/>
      <sheetName val="3.B Descript"/>
      <sheetName val="3.C Comp IS"/>
      <sheetName val="PM (F)"/>
      <sheetName val="Annexure_1"/>
      <sheetName val="Returns Backup"/>
      <sheetName val="Int Rates"/>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80 (2)"/>
      <sheetName val="#REF"/>
      <sheetName val="Summary"/>
      <sheetName val="CUSTOM Jun99"/>
      <sheetName val="080 Invoice"/>
      <sheetName val="Asso-Balance"/>
      <sheetName val="TBAL9697 -group wise  sdpl"/>
      <sheetName val="Det_Des"/>
      <sheetName val="gen"/>
      <sheetName val="Labour"/>
      <sheetName val="SCHEDULES"/>
      <sheetName val="080_(2)"/>
      <sheetName val="CUSTOM_Jun99"/>
      <sheetName val="080_Invoice"/>
      <sheetName val="Cert_Codes"/>
      <sheetName val="Offices"/>
      <sheetName val="Cost Centers"/>
      <sheetName val="Cash Flow - CY Workings"/>
      <sheetName val="cdipts"/>
      <sheetName val="employee"/>
      <sheetName val="bs"/>
      <sheetName val="2"/>
      <sheetName val="Pr.-hist."/>
      <sheetName val="Config"/>
      <sheetName val="Break Dw"/>
      <sheetName val="Balance Sheet Details CMC"/>
      <sheetName val="Rate Analysis"/>
    </sheetNames>
    <sheetDataSet>
      <sheetData sheetId="0">
        <row r="46">
          <cell r="D46">
            <v>37389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C"/>
      <sheetName val="Shuttering"/>
      <sheetName val="Misc. points"/>
      <sheetName val="qty abst"/>
      <sheetName val="Programe"/>
      <sheetName val="boq"/>
      <sheetName val="P&amp;M"/>
      <sheetName val="LABOUR"/>
      <sheetName val="histogram"/>
      <sheetName val="basic "/>
      <sheetName val="bua"/>
      <sheetName val="topsheet"/>
      <sheetName val="Rate Analysis"/>
      <sheetName val="Iron Steel &amp; handrails"/>
      <sheetName val="Top Sheet"/>
      <sheetName val="ANALYSIS"/>
      <sheetName val="Publicbuilding"/>
      <sheetName val="S1BOQ"/>
      <sheetName val="STRUC"/>
      <sheetName val="DOOR-WIND"/>
      <sheetName val="STEEL"/>
      <sheetName val="ROOFING"/>
      <sheetName val="FLOORING"/>
      <sheetName val="MR"/>
      <sheetName val="IS Summary"/>
      <sheetName val="BASIC"/>
      <sheetName val="WPR-IV"/>
      <sheetName val="VENDOR CODE WO NO"/>
      <sheetName val="Master Item List"/>
      <sheetName val="VENDER DETAIL"/>
      <sheetName val="WAGES"/>
      <sheetName val="Civil Boq"/>
      <sheetName val="1-BOQ_Civil"/>
      <sheetName val="Concrete"/>
      <sheetName val="Reinf"/>
      <sheetName val="Main Summary"/>
      <sheetName val="Summary (G.H.Bachlor C)"/>
      <sheetName val="General preliminaries"/>
      <sheetName val="Misc__points"/>
      <sheetName val="qty_abst"/>
      <sheetName val="basic_"/>
      <sheetName val="Rate_Analysis"/>
      <sheetName val="Top_Sheet"/>
      <sheetName val="Misc__points2"/>
      <sheetName val="qty_abst2"/>
      <sheetName val="basic_2"/>
      <sheetName val="Rate_Analysis2"/>
      <sheetName val="Top_Sheet2"/>
      <sheetName val="Iron_Steel_&amp;_handrails2"/>
      <sheetName val="Iron_Steel_&amp;_handrails"/>
      <sheetName val="Misc__points1"/>
      <sheetName val="qty_abst1"/>
      <sheetName val="basic_1"/>
      <sheetName val="Rate_Analysis1"/>
      <sheetName val="Top_Sheet1"/>
      <sheetName val="Iron_Steel_&amp;_handrails1"/>
      <sheetName val="Work Done Bill (2)"/>
      <sheetName val="Main_Summary"/>
      <sheetName val="Summary_(G_H_Bachlor_C)"/>
      <sheetName val="BOQ_(2)"/>
      <sheetName val="SPT_vs_PHI1"/>
      <sheetName val="Stress_Calculation"/>
      <sheetName val="CABLERET"/>
      <sheetName val="FINOLEX"/>
      <sheetName val="TBAL9697_-group_wise__sdpl"/>
      <sheetName val="PRECAST_lightconc-II2"/>
      <sheetName val="main"/>
      <sheetName val="switch"/>
      <sheetName val="Civil_Boq1"/>
      <sheetName val="Basic Rate"/>
      <sheetName val="INFLUENCES ON GM"/>
      <sheetName val="acevsSp (ABC)"/>
      <sheetName val="Steel Summary"/>
      <sheetName val="1"/>
      <sheetName val="Drain Work"/>
      <sheetName val="Non-BOQ summary"/>
      <sheetName val="Curing Bund for Sep'13"/>
      <sheetName val="GBW"/>
      <sheetName val="Legal Risk Analysis"/>
      <sheetName val="Site Dev BOQ"/>
      <sheetName val="BPL"/>
      <sheetName val="Monthly Format.ATH (ro)revised"/>
      <sheetName val="ASCE"/>
      <sheetName val="DBCA"/>
      <sheetName val="Abs Sheet(Fuel oil area)JAN"/>
      <sheetName val="WDA_Sept'13"/>
      <sheetName val="BOQ_Direct_selling cost"/>
      <sheetName val="경비공통"/>
      <sheetName val="Data"/>
      <sheetName val="int hire"/>
      <sheetName val="Drop Down (Fixed)"/>
      <sheetName val="Master"/>
      <sheetName val="Drop Down"/>
      <sheetName val="Basis"/>
      <sheetName val="STAFFSCHED "/>
      <sheetName val="Assumptions"/>
      <sheetName val="girder"/>
      <sheetName val="sept-plan"/>
      <sheetName val="Ref_Lists_SER"/>
      <sheetName val="pol-60"/>
      <sheetName val="BLK2"/>
      <sheetName val="BLK3"/>
      <sheetName val="E &amp; R"/>
      <sheetName val="radar"/>
      <sheetName val="UG"/>
      <sheetName val="Misc__points3"/>
      <sheetName val="qty_abst3"/>
      <sheetName val="basic_3"/>
      <sheetName val="Rate_Analysis3"/>
      <sheetName val="Iron_Steel_&amp;_handrails3"/>
      <sheetName val="Top_Sheet3"/>
      <sheetName val="Main_Summary1"/>
      <sheetName val="Summary_(G_H_Bachlor_C)1"/>
      <sheetName val="Monthly_Format_ATH_(ro)revised"/>
      <sheetName val="General_preliminaries"/>
      <sheetName val="Civil_Boq"/>
      <sheetName val="VENDOR_CODE_WO_NO"/>
      <sheetName val="Master_Item_List"/>
      <sheetName val="Abs_Sheet(Fuel_oil_area)JAN"/>
      <sheetName val="Steel_Summary"/>
      <sheetName val="Site_Dev_BOQ"/>
      <sheetName val="IS_Summary"/>
      <sheetName val="VENDER_DETAIL"/>
      <sheetName val="Work_Done_Bill_(2)"/>
      <sheetName val="Basic_Rate"/>
      <sheetName val="INFLUENCES_ON_GM"/>
      <sheetName val="acevsSp_(ABC)"/>
      <sheetName val="MORGACTS"/>
      <sheetName val="PointNo.5"/>
      <sheetName val="ISRO"/>
      <sheetName val="IIST (2)"/>
      <sheetName val="IRIS"/>
      <sheetName val="spre"/>
      <sheetName val="TMLB-II"/>
      <sheetName val="IIST (3)"/>
      <sheetName val="IRISMAY13"/>
      <sheetName val="TMLB II MAY13"/>
      <sheetName val="isro JUL13"/>
      <sheetName val="IRIS Jul13"/>
      <sheetName val="IRS 2 jul13"/>
      <sheetName val="isro aug13"/>
      <sheetName val="IRIS augg13"/>
      <sheetName val="SPRE WORKING"/>
      <sheetName val="IRS 2augg 13"/>
      <sheetName val="iist sept13"/>
      <sheetName val="IRIS SEPT13"/>
      <sheetName val="SPRE SEPT"/>
      <sheetName val="IRS2 SEPT 13"/>
      <sheetName val="iist OCT 13"/>
      <sheetName val="IRIS OCT13"/>
      <sheetName val="IRIS2 OCT13"/>
      <sheetName val="iist nov13"/>
      <sheetName val="iris nov13"/>
      <sheetName val="spre nov13"/>
      <sheetName val="isro dec13"/>
      <sheetName val="IRIS DEC13"/>
      <sheetName val="isro jan 14"/>
      <sheetName val="isro feb14"/>
      <sheetName val="IRIS FEB-14"/>
      <sheetName val="TMLB-II FEB-14"/>
      <sheetName val="#REF"/>
      <sheetName val="Sheet1"/>
      <sheetName val="RA Format"/>
      <sheetName val="Measurement-ID works"/>
      <sheetName val="Ph 1 -ESM Pipe, Bitumen"/>
      <sheetName val="Dropdown"/>
      <sheetName val="MLAP"/>
      <sheetName val="Staff Forecast spread"/>
      <sheetName val="Fill this out first..."/>
      <sheetName val="Calc_ISC"/>
      <sheetName val="Stress Calculation"/>
      <sheetName val="Progress"/>
      <sheetName val="CORRECTION"/>
      <sheetName val="major qty"/>
      <sheetName val="Major P&amp;M deployment"/>
      <sheetName val="p&amp;m L&amp;T Hire"/>
      <sheetName val="Data 1"/>
      <sheetName val="A6"/>
      <sheetName val="Misc__points4"/>
      <sheetName val="qty_abst4"/>
      <sheetName val="basic_4"/>
      <sheetName val="Rate_Analysis4"/>
      <sheetName val="Iron_Steel_&amp;_handrails4"/>
      <sheetName val="Top_Sheet4"/>
      <sheetName val="Monthly_Format_ATH_(ro)revised1"/>
      <sheetName val="Main_Summary2"/>
      <sheetName val="Summary_(G_H_Bachlor_C)2"/>
      <sheetName val="General_preliminaries1"/>
      <sheetName val="Abs_Sheet(Fuel_oil_area)JAN1"/>
      <sheetName val="Civil_Boq2"/>
      <sheetName val="VENDOR_CODE_WO_NO1"/>
      <sheetName val="Master_Item_List1"/>
      <sheetName val="VENDER_DETAIL1"/>
      <sheetName val="BOQ_Direct_selling_cost"/>
      <sheetName val="Site_Dev_BOQ1"/>
      <sheetName val="Drain_Work"/>
      <sheetName val="Non-BOQ_summary"/>
      <sheetName val="Curing_Bund_for_Sep'13"/>
      <sheetName val="IS_Summary1"/>
      <sheetName val="int_hire"/>
      <sheetName val="Steel_Summary1"/>
      <sheetName val="Basic_Rate1"/>
      <sheetName val="INFLUENCES_ON_GM1"/>
      <sheetName val="acevsSp_(ABC)1"/>
      <sheetName val="Work_Done_Bill_(2)1"/>
      <sheetName val="Drop_Down_(Fixed)"/>
      <sheetName val="Drop_Down"/>
      <sheetName val="STAFFSCHED_"/>
      <sheetName val="E_&amp;_R"/>
      <sheetName val="Legal_Risk_Analysis"/>
      <sheetName val="PointNo_5"/>
      <sheetName val="IIST_(2)"/>
      <sheetName val="IIST_(3)"/>
      <sheetName val="TMLB_II_MAY13"/>
      <sheetName val="isro_JUL13"/>
      <sheetName val="IRIS_Jul13"/>
      <sheetName val="IRS_2_jul13"/>
      <sheetName val="isro_aug13"/>
      <sheetName val="IRIS_augg13"/>
      <sheetName val="SPRE_WORKING"/>
      <sheetName val="IRS_2augg_13"/>
      <sheetName val="iist_sept13"/>
      <sheetName val="IRIS_SEPT13"/>
      <sheetName val="SPRE_SEPT"/>
      <sheetName val="IRS2_SEPT_13"/>
      <sheetName val="iist_OCT_13"/>
      <sheetName val="IRIS_OCT13"/>
      <sheetName val="IRIS2_OCT13"/>
      <sheetName val="iist_nov13"/>
      <sheetName val="iris_nov13"/>
      <sheetName val="spre_nov13"/>
      <sheetName val="isro_dec13"/>
      <sheetName val="IRIS_DEC13"/>
      <sheetName val="isro_jan_14"/>
      <sheetName val="isro_feb14"/>
      <sheetName val="IRIS_FEB-14"/>
      <sheetName val="TMLB-II_FEB-14"/>
      <sheetName val="Fill_this_out_first___"/>
      <sheetName val="Misc__points5"/>
      <sheetName val="qty_abst5"/>
      <sheetName val="basic_5"/>
      <sheetName val="Rate_Analysis5"/>
      <sheetName val="Iron_Steel_&amp;_handrails5"/>
      <sheetName val="Top_Sheet5"/>
      <sheetName val="Monthly_Format_ATH_(ro)revised2"/>
      <sheetName val="Main_Summary3"/>
      <sheetName val="Summary_(G_H_Bachlor_C)3"/>
      <sheetName val="General_preliminaries2"/>
      <sheetName val="Abs_Sheet(Fuel_oil_area)JAN2"/>
      <sheetName val="Civil_Boq3"/>
      <sheetName val="VENDOR_CODE_WO_NO2"/>
      <sheetName val="Master_Item_List2"/>
      <sheetName val="VENDER_DETAIL2"/>
      <sheetName val="BOQ_Direct_selling_cost1"/>
      <sheetName val="Site_Dev_BOQ2"/>
      <sheetName val="Drain_Work1"/>
      <sheetName val="Non-BOQ_summary1"/>
      <sheetName val="Curing_Bund_for_Sep'131"/>
      <sheetName val="IS_Summary2"/>
      <sheetName val="int_hire1"/>
      <sheetName val="Steel_Summary2"/>
      <sheetName val="Basic_Rate2"/>
      <sheetName val="INFLUENCES_ON_GM2"/>
      <sheetName val="acevsSp_(ABC)2"/>
      <sheetName val="Work_Done_Bill_(2)2"/>
      <sheetName val="Drop_Down_(Fixed)1"/>
      <sheetName val="Drop_Down1"/>
      <sheetName val="STAFFSCHED_1"/>
      <sheetName val="E_&amp;_R1"/>
      <sheetName val="Legal_Risk_Analysis1"/>
      <sheetName val="PointNo_51"/>
      <sheetName val="IIST_(2)1"/>
      <sheetName val="IIST_(3)1"/>
      <sheetName val="TMLB_II_MAY131"/>
      <sheetName val="isro_JUL131"/>
      <sheetName val="IRIS_Jul131"/>
      <sheetName val="IRS_2_jul131"/>
      <sheetName val="isro_aug131"/>
      <sheetName val="IRIS_augg131"/>
      <sheetName val="SPRE_WORKING1"/>
      <sheetName val="IRS_2augg_131"/>
      <sheetName val="iist_sept131"/>
      <sheetName val="IRIS_SEPT131"/>
      <sheetName val="SPRE_SEPT1"/>
      <sheetName val="IRS2_SEPT_131"/>
      <sheetName val="iist_OCT_131"/>
      <sheetName val="IRIS_OCT131"/>
      <sheetName val="IRIS2_OCT131"/>
      <sheetName val="iist_nov131"/>
      <sheetName val="iris_nov131"/>
      <sheetName val="spre_nov131"/>
      <sheetName val="isro_dec131"/>
      <sheetName val="IRIS_DEC131"/>
      <sheetName val="isro_jan_141"/>
      <sheetName val="isro_feb141"/>
      <sheetName val="IRIS_FEB-141"/>
      <sheetName val="TMLB-II_FEB-141"/>
      <sheetName val="Fill_this_out_first___1"/>
      <sheetName val="PRECAST lightconc-II"/>
      <sheetName val="IO List"/>
      <sheetName val="2gii"/>
      <sheetName val="Assumption Inputs"/>
      <sheetName val="Rates"/>
      <sheetName val="Lead"/>
      <sheetName val="dummy"/>
      <sheetName val="Unit Rate"/>
      <sheetName val="Input"/>
      <sheetName val="Design"/>
      <sheetName val="P4-B"/>
      <sheetName val="d-safe DELUXE"/>
      <sheetName val="gen"/>
      <sheetName val="ABP inputs"/>
      <sheetName val="Synergy Sales Budget"/>
      <sheetName val="Main-Material"/>
      <sheetName val="ETC Panorama"/>
      <sheetName val="Sheet2"/>
      <sheetName val="std.wt."/>
      <sheetName val="ABSTRACT"/>
      <sheetName val="Shuttering Abstract"/>
      <sheetName val="SPT vs PHI"/>
      <sheetName val="Code"/>
      <sheetName val="Assumption_Inputs"/>
      <sheetName val="Assumption_Inputs1"/>
      <sheetName val="Stress_Calculation1"/>
      <sheetName val="STAFFSCHED_2"/>
      <sheetName val="Drain_Work2"/>
      <sheetName val="Non-BOQ_summary2"/>
      <sheetName val="Curing_Bund_for_Sep'132"/>
      <sheetName val="Assumption_Inputs2"/>
      <sheetName val="Stress_Calculation2"/>
      <sheetName val="Misc__points6"/>
      <sheetName val="qty_abst6"/>
      <sheetName val="basic_6"/>
      <sheetName val="Rate_Analysis6"/>
      <sheetName val="Top_Sheet6"/>
      <sheetName val="Iron_Steel_&amp;_handrails6"/>
      <sheetName val="STAFFSCHED_3"/>
      <sheetName val="IS_Summary3"/>
      <sheetName val="Work_Done_Bill_(2)3"/>
      <sheetName val="VENDOR_CODE_WO_NO3"/>
      <sheetName val="Master_Item_List3"/>
      <sheetName val="VENDER_DETAIL3"/>
      <sheetName val="General_preliminaries3"/>
      <sheetName val="Drain_Work3"/>
      <sheetName val="Non-BOQ_summary3"/>
      <sheetName val="Curing_Bund_for_Sep'133"/>
      <sheetName val="Site_Dev_BOQ3"/>
      <sheetName val="Assumption_Inputs3"/>
      <sheetName val="Stress_Calculation3"/>
      <sheetName val="P+M - Tower Crane"/>
      <sheetName val="AoR Finishing"/>
      <sheetName val="Detail"/>
      <sheetName val="Voucher"/>
      <sheetName val="Misc__points7"/>
      <sheetName val="qty_abst7"/>
      <sheetName val="basic_7"/>
      <sheetName val="Rate_Analysis7"/>
      <sheetName val="Top_Sheet7"/>
      <sheetName val="Iron_Steel_&amp;_handrails7"/>
      <sheetName val="STAFFSCHED_4"/>
      <sheetName val="IS_Summary4"/>
      <sheetName val="Civil_Boq4"/>
      <sheetName val="Work_Done_Bill_(2)4"/>
      <sheetName val="VENDOR_CODE_WO_NO4"/>
      <sheetName val="Master_Item_List4"/>
      <sheetName val="VENDER_DETAIL4"/>
      <sheetName val="Main_Summary4"/>
      <sheetName val="Summary_(G_H_Bachlor_C)4"/>
      <sheetName val="General_preliminaries4"/>
      <sheetName val="Drain_Work4"/>
      <sheetName val="Non-BOQ_summary4"/>
      <sheetName val="Curing_Bund_for_Sep'134"/>
      <sheetName val="Site_Dev_BOQ4"/>
      <sheetName val="Assumption_Inputs4"/>
      <sheetName val="Stress_Calculation4"/>
      <sheetName val="Ph_1_-ESM_Pipe,_Bitumen"/>
      <sheetName val="RA_Format"/>
      <sheetName val="Measurement-ID_works"/>
      <sheetName val="IO_List"/>
      <sheetName val="major_qty"/>
      <sheetName val="Major_P&amp;M_deployment"/>
      <sheetName val="p&amp;m_L&amp;T_Hire"/>
      <sheetName val="PRECAST_lightconc-II"/>
      <sheetName val="Unit_Rate"/>
      <sheetName val="d-safe_DELUXE"/>
      <sheetName val="ABP_inputs"/>
      <sheetName val="Synergy_Sales_Budget"/>
      <sheetName val="Misc__points8"/>
      <sheetName val="qty_abst8"/>
      <sheetName val="basic_8"/>
      <sheetName val="Rate_Analysis8"/>
      <sheetName val="Top_Sheet8"/>
      <sheetName val="Iron_Steel_&amp;_handrails8"/>
      <sheetName val="STAFFSCHED_5"/>
      <sheetName val="IS_Summary5"/>
      <sheetName val="Civil_Boq5"/>
      <sheetName val="Work_Done_Bill_(2)5"/>
      <sheetName val="VENDOR_CODE_WO_NO5"/>
      <sheetName val="Master_Item_List5"/>
      <sheetName val="VENDER_DETAIL5"/>
      <sheetName val="Main_Summary5"/>
      <sheetName val="Summary_(G_H_Bachlor_C)5"/>
      <sheetName val="General_preliminaries5"/>
      <sheetName val="Drain_Work5"/>
      <sheetName val="Non-BOQ_summary5"/>
      <sheetName val="Curing_Bund_for_Sep'135"/>
      <sheetName val="Site_Dev_BOQ5"/>
      <sheetName val="Assumption_Inputs5"/>
      <sheetName val="Stress_Calculation5"/>
      <sheetName val="Ph_1_-ESM_Pipe,_Bitumen1"/>
      <sheetName val="RA_Format1"/>
      <sheetName val="Measurement-ID_works1"/>
      <sheetName val="IO_List1"/>
      <sheetName val="major_qty1"/>
      <sheetName val="Major_P&amp;M_deployment1"/>
      <sheetName val="p&amp;m_L&amp;T_Hire1"/>
      <sheetName val="PRECAST_lightconc-II1"/>
      <sheetName val="Unit_Rate1"/>
      <sheetName val="d-safe_DELUXE1"/>
      <sheetName val="ABP_inputs1"/>
      <sheetName val="Synergy_Sales_Budget1"/>
      <sheetName val="Misc__points9"/>
      <sheetName val="qty_abst9"/>
      <sheetName val="basic_9"/>
      <sheetName val="Rate_Analysis9"/>
      <sheetName val="Top_Sheet9"/>
      <sheetName val="Iron_Steel_&amp;_handrails9"/>
      <sheetName val="STAFFSCHED_6"/>
      <sheetName val="IS_Summary6"/>
      <sheetName val="Civil_Boq6"/>
      <sheetName val="Work_Done_Bill_(2)6"/>
      <sheetName val="VENDOR_CODE_WO_NO6"/>
      <sheetName val="Master_Item_List6"/>
      <sheetName val="VENDER_DETAIL6"/>
      <sheetName val="Main_Summary6"/>
      <sheetName val="Summary_(G_H_Bachlor_C)6"/>
      <sheetName val="General_preliminaries6"/>
      <sheetName val="Drain_Work6"/>
      <sheetName val="Non-BOQ_summary6"/>
      <sheetName val="Curing_Bund_for_Sep'136"/>
      <sheetName val="Site_Dev_BOQ6"/>
      <sheetName val="Assumption_Inputs6"/>
      <sheetName val="Stress_Calculation6"/>
      <sheetName val="Ph_1_-ESM_Pipe,_Bitumen2"/>
      <sheetName val="Basic_Rate3"/>
      <sheetName val="INFLUENCES_ON_GM3"/>
      <sheetName val="acevsSp_(ABC)3"/>
      <sheetName val="Legal_Risk_Analysis2"/>
      <sheetName val="Steel_Summary3"/>
      <sheetName val="RA_Format2"/>
      <sheetName val="Measurement-ID_works2"/>
      <sheetName val="int_hire2"/>
      <sheetName val="IO_List2"/>
      <sheetName val="major_qty2"/>
      <sheetName val="Major_P&amp;M_deployment2"/>
      <sheetName val="p&amp;m_L&amp;T_Hire2"/>
      <sheetName val="PRECAST_lightconc-II3"/>
      <sheetName val="Unit_Rate2"/>
      <sheetName val="PointNo_52"/>
      <sheetName val="Monthly_Format_ATH_(ro)revised3"/>
      <sheetName val="Abs_Sheet(Fuel_oil_area)JAN3"/>
      <sheetName val="BOQ_Direct_selling_cost2"/>
      <sheetName val="Drop_Down_(Fixed)2"/>
      <sheetName val="Drop_Down2"/>
      <sheetName val="E_&amp;_R2"/>
      <sheetName val="IIST_(2)2"/>
      <sheetName val="IIST_(3)2"/>
      <sheetName val="TMLB_II_MAY132"/>
      <sheetName val="isro_JUL132"/>
      <sheetName val="IRIS_Jul132"/>
      <sheetName val="IRS_2_jul132"/>
      <sheetName val="isro_aug132"/>
      <sheetName val="IRIS_augg132"/>
      <sheetName val="SPRE_WORKING2"/>
      <sheetName val="IRS_2augg_132"/>
      <sheetName val="iist_sept132"/>
      <sheetName val="IRIS_SEPT132"/>
      <sheetName val="SPRE_SEPT2"/>
      <sheetName val="IRS2_SEPT_132"/>
      <sheetName val="iist_OCT_132"/>
      <sheetName val="IRIS_OCT132"/>
      <sheetName val="IRIS2_OCT132"/>
      <sheetName val="iist_nov132"/>
      <sheetName val="iris_nov132"/>
      <sheetName val="spre_nov132"/>
      <sheetName val="isro_dec132"/>
      <sheetName val="IRIS_DEC132"/>
      <sheetName val="isro_jan_142"/>
      <sheetName val="isro_feb142"/>
      <sheetName val="IRIS_FEB-142"/>
      <sheetName val="TMLB-II_FEB-142"/>
      <sheetName val="d-safe_DELUXE2"/>
      <sheetName val="ABP_inputs2"/>
      <sheetName val="Synergy_Sales_Budget2"/>
      <sheetName val="omm-add"/>
      <sheetName val="FitOutConfCentre"/>
      <sheetName val="合成単価作成表-BLDG"/>
      <sheetName val="Rehab podium footing"/>
      <sheetName val="Breakdown"/>
      <sheetName val="Cover"/>
      <sheetName val="Total Amount"/>
      <sheetName val="Sludge Cal"/>
      <sheetName val="upa"/>
      <sheetName val="Boulevard I Summary"/>
      <sheetName val="B-I Blockwork "/>
      <sheetName val="B-II-summary sheet "/>
      <sheetName val="B-II Blockwork  (2)"/>
      <sheetName val="B - III - Summary Sheet (2)"/>
      <sheetName val="B - III - Blockwork"/>
      <sheetName val="Hold Amount"/>
      <sheetName val="V-I Summary Sheet "/>
      <sheetName val="V-I Blockwork"/>
      <sheetName val="V-II Blockwork"/>
      <sheetName val="V-III- Blockwork"/>
      <sheetName val="Panorama -Summary-dwg"/>
      <sheetName val="NTA - 02 summary sheet (2)"/>
      <sheetName val="NTA-12-Summary"/>
      <sheetName val="NTA-13-Summary "/>
      <sheetName val="NTA-14-Summary "/>
      <sheetName val="NTA-21-Summary (2)"/>
      <sheetName val="20 mm aggregates "/>
      <sheetName val="3cd Annexure"/>
      <sheetName val="factors"/>
      <sheetName val="Recon"/>
      <sheetName val="BOQ FORM FOR INQUIRY"/>
      <sheetName val="FORM OF PROPOSAL RFP-003"/>
      <sheetName val="뜃맟뭁돽띿맟?-BLDG"/>
      <sheetName val="合成??作成表-BLDG"/>
      <sheetName val="合成単価作成表_BLDG"/>
      <sheetName val="RATE ANALYSIS."/>
      <sheetName val="COMPLEXALL"/>
      <sheetName val=""/>
      <sheetName val="Build-up"/>
      <sheetName val="Revised Summary"/>
      <sheetName val="RMC April 16"/>
      <sheetName val="11-hsd"/>
      <sheetName val="13-septic"/>
      <sheetName val="7-ug"/>
      <sheetName val="2-utility"/>
      <sheetName val="18-misc"/>
      <sheetName val="5-pipe"/>
      <sheetName val="Fill_this_out_first___2"/>
      <sheetName val="Abs_Sheet(Fuel_oil_area)JAN4"/>
      <sheetName val="Monthly_Format_ATH_(ro)revised4"/>
      <sheetName val="BOQ_Direct_selling_cost3"/>
      <sheetName val="int_hire3"/>
      <sheetName val="Steel_Summary4"/>
      <sheetName val="Basic_Rate4"/>
      <sheetName val="INFLUENCES_ON_GM4"/>
      <sheetName val="acevsSp_(ABC)4"/>
      <sheetName val="Drop_Down3"/>
      <sheetName val="Drop_Down_(Fixed)3"/>
      <sheetName val="E_&amp;_R3"/>
      <sheetName val="Legal_Risk_Analysis3"/>
      <sheetName val="PointNo_53"/>
      <sheetName val="IIST_(2)3"/>
      <sheetName val="IIST_(3)3"/>
      <sheetName val="TMLB_II_MAY133"/>
      <sheetName val="isro_JUL133"/>
      <sheetName val="IRIS_Jul133"/>
      <sheetName val="IRS_2_jul133"/>
      <sheetName val="isro_aug133"/>
      <sheetName val="IRIS_augg133"/>
      <sheetName val="SPRE_WORKING3"/>
      <sheetName val="IRS_2augg_133"/>
      <sheetName val="iist_sept133"/>
      <sheetName val="IRIS_SEPT133"/>
      <sheetName val="SPRE_SEPT3"/>
      <sheetName val="IRS2_SEPT_133"/>
      <sheetName val="iist_OCT_133"/>
      <sheetName val="IRIS_OCT133"/>
      <sheetName val="IRIS2_OCT133"/>
      <sheetName val="iist_nov133"/>
      <sheetName val="iris_nov133"/>
      <sheetName val="spre_nov133"/>
      <sheetName val="isro_dec133"/>
      <sheetName val="IRIS_DEC133"/>
      <sheetName val="isro_jan_143"/>
      <sheetName val="isro_feb143"/>
      <sheetName val="IRIS_FEB-143"/>
      <sheetName val="TMLB-II_FEB-143"/>
      <sheetName val="Fill_this_out_first___3"/>
      <sheetName val="Staff_Forecast_spread"/>
      <sheetName val="Vendor"/>
      <sheetName val="A.O.R r1Str"/>
      <sheetName val="A.O.R r1"/>
      <sheetName val="A.O.R (2)"/>
      <sheetName val="LMR PF"/>
      <sheetName val="77S(O)"/>
      <sheetName val="13. Steel - Ratio"/>
      <sheetName val="Name Manager"/>
      <sheetName val="Input Rates"/>
      <sheetName val="Detailed Areas"/>
      <sheetName val="Civil Works"/>
      <sheetName val="para"/>
      <sheetName val="kppl pl"/>
      <sheetName val="REL"/>
      <sheetName val="Process"/>
      <sheetName val="On-Costs"/>
      <sheetName val="Exp. Villa  R2B 216"/>
      <sheetName val="TAV ANALIZ"/>
      <sheetName val="beam-reinft-IIInd floor"/>
      <sheetName val="cdipts"/>
      <sheetName val="employee"/>
      <sheetName val="SAP Query"/>
      <sheetName val="Model (Telecorp)"/>
      <sheetName val="Scen"/>
      <sheetName val="Cement Price Variation"/>
      <sheetName val="Drop-Downs"/>
      <sheetName val="Material List "/>
      <sheetName val="Labour Rate "/>
      <sheetName val="(M+L)"/>
      <sheetName val="Labour productivity"/>
      <sheetName val="입찰내역 발주처 양식"/>
      <sheetName val="Data_1"/>
      <sheetName val="Rehab_podium_footing"/>
      <sheetName val="Item Master"/>
      <sheetName val="horizontal"/>
      <sheetName val="beam-reinft-IIInd_floor"/>
      <sheetName val="beam-reinft-IIInd_floor1"/>
      <sheetName val="beam-reinft-IIInd_floor2"/>
      <sheetName val="beam-reinft-IIInd_floor3"/>
      <sheetName val="beam-reinft-IIInd_floor4"/>
      <sheetName val="beam-reinft-IIInd_floor5"/>
      <sheetName val="beam-reinft-IIInd_floor6"/>
      <sheetName val="beam-reinft-machine rm"/>
      <sheetName val="TTL"/>
      <sheetName val="石炭性状"/>
      <sheetName val="예가표"/>
      <sheetName val="손익현황"/>
      <sheetName val="현황CODE"/>
      <sheetName val="제출계산서"/>
      <sheetName val="당초"/>
      <sheetName val="Joints"/>
      <sheetName val="具志川H社"/>
      <sheetName val="자재단가"/>
      <sheetName val="수량 총괄표"/>
      <sheetName val="품질관리비 산출"/>
      <sheetName val="BQMPALOC"/>
      <sheetName val="Waste Wtr Drg"/>
      <sheetName val="BOQ-Sum"/>
      <sheetName val="목표세부명세"/>
      <sheetName val="Sheet5"/>
      <sheetName val="Lup"/>
      <sheetName val="Onerous Terms"/>
      <sheetName val="jyp"/>
      <sheetName val="Back"/>
      <sheetName val="22-SHUTTERING"/>
      <sheetName val="Activity List"/>
      <sheetName val="SUMM_ACTI. DISTRIBUTION"/>
      <sheetName val="PO Status"/>
      <sheetName val="Layout"/>
      <sheetName val="Productivity"/>
      <sheetName val="Material"/>
      <sheetName val="Labour rate"/>
      <sheetName val="Reinforcement"/>
      <sheetName val="Formwork"/>
      <sheetName val="Block work"/>
      <sheetName val="Plaster"/>
      <sheetName val="RR masonry"/>
      <sheetName val="Concrete for arch."/>
      <sheetName val="hist&amp;proj"/>
      <sheetName val="가격분석@1100(990104)"/>
      <sheetName val="Escalation"/>
      <sheetName val="ELECTRICAL"/>
      <sheetName val="A"/>
      <sheetName val="AB.SOW"/>
      <sheetName val="Valid Data"/>
      <sheetName val="Sheet3"/>
      <sheetName val="갑지(추정)"/>
      <sheetName val="WORK"/>
      <sheetName val="Shor &amp; Shuter"/>
      <sheetName val="Administrative Prices"/>
      <sheetName val="Summary"/>
      <sheetName val="office"/>
      <sheetName val="Lab"/>
      <sheetName val="MONSUPPLY"/>
      <sheetName val="AR"/>
      <sheetName val="col-reinft1"/>
      <sheetName val="DISCOUNT"/>
      <sheetName val="Assumption For Collection"/>
      <sheetName val="PRL"/>
      <sheetName val="뜃맟뭁돽띿맟_-BLDG"/>
      <sheetName val="合成__作成表-BLDG"/>
      <sheetName val="Bank Guarantee"/>
      <sheetName val="level"/>
      <sheetName val="Schedule(4)"/>
      <sheetName val="CASH-FLOW"/>
      <sheetName val="Settings"/>
      <sheetName val="STEEL STRUCTURE"/>
      <sheetName val="Load Details(B1)"/>
      <sheetName val="CASHFLOWS"/>
      <sheetName val="2 BHK"/>
      <sheetName val="Cash Flow Input Data_ISC"/>
      <sheetName val="Interface_SC"/>
      <sheetName val="Calc_SC"/>
      <sheetName val="Interface_ISC"/>
      <sheetName val="GD"/>
      <sheetName val="Sec-I"/>
      <sheetName val="dlvoid"/>
      <sheetName val="AC"/>
      <sheetName val="Set"/>
      <sheetName val="Sump"/>
      <sheetName val="Electrical "/>
      <sheetName val="ETC_Panorama"/>
      <sheetName val="Sludge_Cal"/>
      <sheetName val="sheet6"/>
      <sheetName val="Form 6"/>
      <sheetName val="MG"/>
      <sheetName val="India F&amp;S Template"/>
      <sheetName val="Demand"/>
      <sheetName val="Occ"/>
      <sheetName val="Headings"/>
      <sheetName val="FORM7"/>
      <sheetName val="3M_WP"/>
      <sheetName val="Input Data R"/>
      <sheetName val="Input Data70+100MSA"/>
      <sheetName val="Input Data F"/>
      <sheetName val="ENCL9"/>
      <sheetName val="3. Elemental Summary"/>
      <sheetName val="ETC Plant Cost"/>
      <sheetName val="Piling - Winch"/>
      <sheetName val="Basic Rates"/>
      <sheetName val="Qty. Abs"/>
      <sheetName val="Pile Liner &amp; Rebar"/>
      <sheetName val="BP"/>
      <sheetName val="Pile Conc."/>
      <sheetName val="Deck - Insitu Conc."/>
      <sheetName val="Precast Placing"/>
      <sheetName val="SS Rein"/>
      <sheetName val="Casting Yard"/>
      <sheetName val="Shutter"/>
      <sheetName val="Piling - Rig"/>
      <sheetName val="P&amp;M List"/>
      <sheetName val="Pile Cycle Time"/>
      <sheetName val="Enabling Structure"/>
      <sheetName val="BQ202 -App. Bridge"/>
      <sheetName val="BOQ 201&amp;203-Cont. Berth"/>
      <sheetName val="Lists"/>
      <sheetName val="Total Debtors Ageing Sheet"/>
      <sheetName val="SCHEDULE"/>
      <sheetName val="Database"/>
      <sheetName val="schedule nos"/>
      <sheetName val="PLUMBING &amp; SANITORY"/>
      <sheetName val=" "/>
      <sheetName val="Ins &amp; Bonds"/>
      <sheetName val="YN"/>
      <sheetName val="REFERENCE"/>
      <sheetName val="sheeet7"/>
      <sheetName val="Fee Rate Summary"/>
      <sheetName val="Costing"/>
      <sheetName val="SSR _ NSSR Market final"/>
      <sheetName val="MASTER COMPONENT VIEW"/>
      <sheetName val="Basic_Rate5"/>
      <sheetName val="INFLUENCES_ON_GM5"/>
      <sheetName val="acevsSp_(ABC)5"/>
      <sheetName val="Monthly_Format_ATH_(ro)revised5"/>
      <sheetName val="Abs_Sheet(Fuel_oil_area)JAN5"/>
      <sheetName val="Steel_Summary5"/>
      <sheetName val="int_hire4"/>
      <sheetName val="Drop_Down_(Fixed)4"/>
      <sheetName val="Drop_Down4"/>
      <sheetName val="BOQ_Direct_selling_cost4"/>
      <sheetName val="E_&amp;_R4"/>
      <sheetName val="Legal_Risk_Analysis4"/>
      <sheetName val="Data_11"/>
      <sheetName val="Rehab_podium_footing1"/>
      <sheetName val="PointNo_54"/>
      <sheetName val="Staff_Forecast_spread1"/>
      <sheetName val="IIST_(2)4"/>
      <sheetName val="IIST_(3)4"/>
      <sheetName val="TMLB_II_MAY134"/>
      <sheetName val="isro_JUL134"/>
      <sheetName val="IRIS_Jul134"/>
      <sheetName val="IRS_2_jul134"/>
      <sheetName val="isro_aug134"/>
      <sheetName val="IRIS_augg134"/>
      <sheetName val="SPRE_WORKING4"/>
      <sheetName val="IRS_2augg_134"/>
      <sheetName val="iist_sept134"/>
      <sheetName val="IRIS_SEPT134"/>
      <sheetName val="SPRE_SEPT4"/>
      <sheetName val="IRS2_SEPT_134"/>
      <sheetName val="iist_OCT_134"/>
      <sheetName val="IRIS_OCT134"/>
      <sheetName val="IRIS2_OCT134"/>
      <sheetName val="iist_nov134"/>
      <sheetName val="iris_nov134"/>
      <sheetName val="spre_nov134"/>
      <sheetName val="isro_dec134"/>
      <sheetName val="IRIS_DEC134"/>
      <sheetName val="isro_jan_144"/>
      <sheetName val="isro_feb144"/>
      <sheetName val="IRIS_FEB-144"/>
      <sheetName val="TMLB-II_FEB-144"/>
      <sheetName val="TAV_ANALIZ"/>
      <sheetName val="Shuttering_Abstract"/>
      <sheetName val="SPT_vs_PHI"/>
      <sheetName val="Total_Amount"/>
      <sheetName val="Fill_this_out_first___4"/>
      <sheetName val="A_O_R_r1Str"/>
      <sheetName val="A_O_R_r1"/>
      <sheetName val="A_O_R_(2)"/>
      <sheetName val="입찰내역_발주처_양식"/>
      <sheetName val="Boulevard_I_Summary"/>
      <sheetName val="B-I_Blockwork_"/>
      <sheetName val="B-II-summary_sheet_"/>
      <sheetName val="B-II_Blockwork__(2)"/>
      <sheetName val="B_-_III_-_Summary_Sheet_(2)"/>
      <sheetName val="B_-_III_-_Blockwork"/>
      <sheetName val="Hold_Amount"/>
      <sheetName val="V-I_Summary_Sheet_"/>
      <sheetName val="V-I_Blockwork"/>
      <sheetName val="V-II_Blockwork"/>
      <sheetName val="V-III-_Blockwork"/>
      <sheetName val="Panorama_-Summary-dwg"/>
      <sheetName val="NTA_-_02_summary_sheet_(2)"/>
      <sheetName val="NTA-13-Summary_"/>
      <sheetName val="NTA-14-Summary_"/>
      <sheetName val="NTA-21-Summary_(2)"/>
      <sheetName val="std_wt_"/>
      <sheetName val="BOQ_FORM_FOR_INQUIRY"/>
      <sheetName val="FORM_OF_PROPOSAL_RFP-003"/>
      <sheetName val="Revised_Summary"/>
      <sheetName val="RATE_ANALYSIS_"/>
      <sheetName val="Civil_Boq7"/>
      <sheetName val="Main_Summary7"/>
      <sheetName val="Summary_(G_H_Bachlor_C)7"/>
      <sheetName val="Basic_Rate6"/>
      <sheetName val="INFLUENCES_ON_GM6"/>
      <sheetName val="acevsSp_(ABC)6"/>
      <sheetName val="Monthly_Format_ATH_(ro)revised6"/>
      <sheetName val="Abs_Sheet(Fuel_oil_area)JAN6"/>
      <sheetName val="Steel_Summary6"/>
      <sheetName val="int_hire5"/>
      <sheetName val="Drop_Down_(Fixed)5"/>
      <sheetName val="Drop_Down5"/>
      <sheetName val="BOQ_Direct_selling_cost5"/>
      <sheetName val="E_&amp;_R5"/>
      <sheetName val="Legal_Risk_Analysis5"/>
      <sheetName val="RA_Format3"/>
      <sheetName val="Measurement-ID_works3"/>
      <sheetName val="Ph_1_-ESM_Pipe,_Bitumen3"/>
      <sheetName val="Data_12"/>
      <sheetName val="Rehab_podium_footing2"/>
      <sheetName val="PointNo_55"/>
      <sheetName val="Staff_Forecast_spread2"/>
      <sheetName val="IIST_(2)5"/>
      <sheetName val="IIST_(3)5"/>
      <sheetName val="TMLB_II_MAY135"/>
      <sheetName val="isro_JUL135"/>
      <sheetName val="IRIS_Jul135"/>
      <sheetName val="IRS_2_jul135"/>
      <sheetName val="isro_aug135"/>
      <sheetName val="IRIS_augg135"/>
      <sheetName val="SPRE_WORKING5"/>
      <sheetName val="IRS_2augg_135"/>
      <sheetName val="iist_sept135"/>
      <sheetName val="IRIS_SEPT135"/>
      <sheetName val="SPRE_SEPT5"/>
      <sheetName val="IRS2_SEPT_135"/>
      <sheetName val="iist_OCT_135"/>
      <sheetName val="IRIS_OCT135"/>
      <sheetName val="IRIS2_OCT135"/>
      <sheetName val="iist_nov135"/>
      <sheetName val="iris_nov135"/>
      <sheetName val="spre_nov135"/>
      <sheetName val="isro_dec135"/>
      <sheetName val="IRIS_DEC135"/>
      <sheetName val="isro_jan_145"/>
      <sheetName val="isro_feb145"/>
      <sheetName val="IRIS_FEB-145"/>
      <sheetName val="TMLB-II_FEB-145"/>
      <sheetName val="ETC_Panorama1"/>
      <sheetName val="TAV_ANALIZ1"/>
      <sheetName val="Sludge_Cal1"/>
      <sheetName val="Shuttering_Abstract1"/>
      <sheetName val="SPT_vs_PHI2"/>
      <sheetName val="Total_Amount1"/>
      <sheetName val="Fill_this_out_first___5"/>
      <sheetName val="A_O_R_r1Str1"/>
      <sheetName val="A_O_R_r11"/>
      <sheetName val="A_O_R_(2)1"/>
      <sheetName val="입찰내역_발주처_양식1"/>
      <sheetName val="Boulevard_I_Summary1"/>
      <sheetName val="B-I_Blockwork_1"/>
      <sheetName val="B-II-summary_sheet_1"/>
      <sheetName val="B-II_Blockwork__(2)1"/>
      <sheetName val="B_-_III_-_Summary_Sheet_(2)1"/>
      <sheetName val="B_-_III_-_Blockwork1"/>
      <sheetName val="Hold_Amount1"/>
      <sheetName val="V-I_Summary_Sheet_1"/>
      <sheetName val="V-I_Blockwork1"/>
      <sheetName val="V-II_Blockwork1"/>
      <sheetName val="V-III-_Blockwork1"/>
      <sheetName val="Panorama_-Summary-dwg1"/>
      <sheetName val="NTA_-_02_summary_sheet_(2)1"/>
      <sheetName val="NTA-13-Summary_1"/>
      <sheetName val="NTA-14-Summary_1"/>
      <sheetName val="NTA-21-Summary_(2)1"/>
      <sheetName val="std_wt_1"/>
      <sheetName val="BOQ_FORM_FOR_INQUIRY1"/>
      <sheetName val="FORM_OF_PROPOSAL_RFP-0031"/>
      <sheetName val="Revised_Summary1"/>
      <sheetName val="RATE_ANALYSIS_1"/>
      <sheetName val="Misc__points11"/>
      <sheetName val="qty_abst11"/>
      <sheetName val="basic_11"/>
      <sheetName val="Rate_Analysis11"/>
      <sheetName val="Top_Sheet11"/>
      <sheetName val="Iron_Steel_&amp;_handrails11"/>
      <sheetName val="Civil_Boq9"/>
      <sheetName val="VENDOR_CODE_WO_NO8"/>
      <sheetName val="Master_Item_List8"/>
      <sheetName val="VENDER_DETAIL8"/>
      <sheetName val="Main_Summary9"/>
      <sheetName val="Summary_(G_H_Bachlor_C)9"/>
      <sheetName val="General_preliminaries8"/>
      <sheetName val="Work_Done_Bill_(2)8"/>
      <sheetName val="Drain_Work7"/>
      <sheetName val="Non-BOQ_summary7"/>
      <sheetName val="Curing_Bund_for_Sep'137"/>
      <sheetName val="IS_Summary8"/>
      <sheetName val="Basic_Rate8"/>
      <sheetName val="INFLUENCES_ON_GM8"/>
      <sheetName val="acevsSp_(ABC)8"/>
      <sheetName val="Monthly_Format_ATH_(ro)revised8"/>
      <sheetName val="Abs_Sheet(Fuel_oil_area)JAN8"/>
      <sheetName val="Site_Dev_BOQ8"/>
      <sheetName val="Steel_Summary8"/>
      <sheetName val="int_hire7"/>
      <sheetName val="Drop_Down_(Fixed)7"/>
      <sheetName val="Drop_Down7"/>
      <sheetName val="BOQ_Direct_selling_cost7"/>
      <sheetName val="STAFFSCHED_7"/>
      <sheetName val="E_&amp;_R7"/>
      <sheetName val="Legal_Risk_Analysis7"/>
      <sheetName val="RA_Format5"/>
      <sheetName val="Measurement-ID_works5"/>
      <sheetName val="IO_List4"/>
      <sheetName val="Ph_1_-ESM_Pipe,_Bitumen5"/>
      <sheetName val="major_qty4"/>
      <sheetName val="Major_P&amp;M_deployment4"/>
      <sheetName val="p&amp;m_L&amp;T_Hire4"/>
      <sheetName val="Data_14"/>
      <sheetName val="Rehab_podium_footing4"/>
      <sheetName val="PointNo_57"/>
      <sheetName val="Staff_Forecast_spread4"/>
      <sheetName val="IIST_(2)7"/>
      <sheetName val="IIST_(3)7"/>
      <sheetName val="TMLB_II_MAY137"/>
      <sheetName val="isro_JUL137"/>
      <sheetName val="IRIS_Jul137"/>
      <sheetName val="IRS_2_jul137"/>
      <sheetName val="isro_aug137"/>
      <sheetName val="IRIS_augg137"/>
      <sheetName val="SPRE_WORKING7"/>
      <sheetName val="IRS_2augg_137"/>
      <sheetName val="iist_sept137"/>
      <sheetName val="IRIS_SEPT137"/>
      <sheetName val="SPRE_SEPT7"/>
      <sheetName val="IRS2_SEPT_137"/>
      <sheetName val="iist_OCT_137"/>
      <sheetName val="IRIS_OCT137"/>
      <sheetName val="IRIS2_OCT137"/>
      <sheetName val="iist_nov137"/>
      <sheetName val="iris_nov137"/>
      <sheetName val="spre_nov137"/>
      <sheetName val="isro_dec137"/>
      <sheetName val="IRIS_DEC137"/>
      <sheetName val="isro_jan_147"/>
      <sheetName val="isro_feb147"/>
      <sheetName val="IRIS_FEB-147"/>
      <sheetName val="TMLB-II_FEB-147"/>
      <sheetName val="Unit_Rate3"/>
      <sheetName val="ETC_Panorama3"/>
      <sheetName val="PRECAST_lightconc-II4"/>
      <sheetName val="TAV_ANALIZ3"/>
      <sheetName val="Sludge_Cal3"/>
      <sheetName val="Shuttering_Abstract3"/>
      <sheetName val="SPT_vs_PHI4"/>
      <sheetName val="Total_Amount3"/>
      <sheetName val="Fill_this_out_first___7"/>
      <sheetName val="A_O_R_r1Str3"/>
      <sheetName val="A_O_R_r13"/>
      <sheetName val="A_O_R_(2)3"/>
      <sheetName val="입찰내역_발주처_양식3"/>
      <sheetName val="ABP_inputs3"/>
      <sheetName val="Synergy_Sales_Budget3"/>
      <sheetName val="Boulevard_I_Summary3"/>
      <sheetName val="B-I_Blockwork_3"/>
      <sheetName val="B-II-summary_sheet_3"/>
      <sheetName val="B-II_Blockwork__(2)3"/>
      <sheetName val="B_-_III_-_Summary_Sheet_(2)3"/>
      <sheetName val="B_-_III_-_Blockwork3"/>
      <sheetName val="Hold_Amount3"/>
      <sheetName val="V-I_Summary_Sheet_3"/>
      <sheetName val="V-I_Blockwork3"/>
      <sheetName val="V-II_Blockwork3"/>
      <sheetName val="V-III-_Blockwork3"/>
      <sheetName val="Panorama_-Summary-dwg3"/>
      <sheetName val="NTA_-_02_summary_sheet_(2)3"/>
      <sheetName val="NTA-13-Summary_3"/>
      <sheetName val="NTA-14-Summary_3"/>
      <sheetName val="NTA-21-Summary_(2)3"/>
      <sheetName val="std_wt_3"/>
      <sheetName val="BOQ_FORM_FOR_INQUIRY3"/>
      <sheetName val="FORM_OF_PROPOSAL_RFP-0033"/>
      <sheetName val="Revised_Summary3"/>
      <sheetName val="d-safe_DELUXE3"/>
      <sheetName val="RATE_ANALYSIS_3"/>
      <sheetName val="Misc__points10"/>
      <sheetName val="qty_abst10"/>
      <sheetName val="basic_10"/>
      <sheetName val="Rate_Analysis10"/>
      <sheetName val="Top_Sheet10"/>
      <sheetName val="Iron_Steel_&amp;_handrails10"/>
      <sheetName val="Civil_Boq8"/>
      <sheetName val="VENDOR_CODE_WO_NO7"/>
      <sheetName val="Master_Item_List7"/>
      <sheetName val="VENDER_DETAIL7"/>
      <sheetName val="Main_Summary8"/>
      <sheetName val="Summary_(G_H_Bachlor_C)8"/>
      <sheetName val="General_preliminaries7"/>
      <sheetName val="Work_Done_Bill_(2)7"/>
      <sheetName val="IS_Summary7"/>
      <sheetName val="Basic_Rate7"/>
      <sheetName val="INFLUENCES_ON_GM7"/>
      <sheetName val="acevsSp_(ABC)7"/>
      <sheetName val="Monthly_Format_ATH_(ro)revised7"/>
      <sheetName val="Abs_Sheet(Fuel_oil_area)JAN7"/>
      <sheetName val="Site_Dev_BOQ7"/>
      <sheetName val="Steel_Summary7"/>
      <sheetName val="int_hire6"/>
      <sheetName val="Drop_Down_(Fixed)6"/>
      <sheetName val="Drop_Down6"/>
      <sheetName val="BOQ_Direct_selling_cost6"/>
      <sheetName val="E_&amp;_R6"/>
      <sheetName val="Legal_Risk_Analysis6"/>
      <sheetName val="RA_Format4"/>
      <sheetName val="Measurement-ID_works4"/>
      <sheetName val="IO_List3"/>
      <sheetName val="Ph_1_-ESM_Pipe,_Bitumen4"/>
      <sheetName val="major_qty3"/>
      <sheetName val="Major_P&amp;M_deployment3"/>
      <sheetName val="p&amp;m_L&amp;T_Hire3"/>
      <sheetName val="Data_13"/>
      <sheetName val="Rehab_podium_footing3"/>
      <sheetName val="PointNo_56"/>
      <sheetName val="Staff_Forecast_spread3"/>
      <sheetName val="IIST_(2)6"/>
      <sheetName val="IIST_(3)6"/>
      <sheetName val="TMLB_II_MAY136"/>
      <sheetName val="isro_JUL136"/>
      <sheetName val="IRIS_Jul136"/>
      <sheetName val="IRS_2_jul136"/>
      <sheetName val="isro_aug136"/>
      <sheetName val="IRIS_augg136"/>
      <sheetName val="SPRE_WORKING6"/>
      <sheetName val="IRS_2augg_136"/>
      <sheetName val="iist_sept136"/>
      <sheetName val="IRIS_SEPT136"/>
      <sheetName val="SPRE_SEPT6"/>
      <sheetName val="IRS2_SEPT_136"/>
      <sheetName val="iist_OCT_136"/>
      <sheetName val="IRIS_OCT136"/>
      <sheetName val="IRIS2_OCT136"/>
      <sheetName val="iist_nov136"/>
      <sheetName val="iris_nov136"/>
      <sheetName val="spre_nov136"/>
      <sheetName val="isro_dec136"/>
      <sheetName val="IRIS_DEC136"/>
      <sheetName val="isro_jan_146"/>
      <sheetName val="isro_feb146"/>
      <sheetName val="IRIS_FEB-146"/>
      <sheetName val="TMLB-II_FEB-146"/>
      <sheetName val="ETC_Panorama2"/>
      <sheetName val="TAV_ANALIZ2"/>
      <sheetName val="Sludge_Cal2"/>
      <sheetName val="Shuttering_Abstract2"/>
      <sheetName val="SPT_vs_PHI3"/>
      <sheetName val="Total_Amount2"/>
      <sheetName val="Fill_this_out_first___6"/>
      <sheetName val="A_O_R_r1Str2"/>
      <sheetName val="A_O_R_r12"/>
      <sheetName val="A_O_R_(2)2"/>
      <sheetName val="입찰내역_발주처_양식2"/>
      <sheetName val="Boulevard_I_Summary2"/>
      <sheetName val="B-I_Blockwork_2"/>
      <sheetName val="B-II-summary_sheet_2"/>
      <sheetName val="B-II_Blockwork__(2)2"/>
      <sheetName val="B_-_III_-_Summary_Sheet_(2)2"/>
      <sheetName val="B_-_III_-_Blockwork2"/>
      <sheetName val="Hold_Amount2"/>
      <sheetName val="V-I_Summary_Sheet_2"/>
      <sheetName val="V-I_Blockwork2"/>
      <sheetName val="V-II_Blockwork2"/>
      <sheetName val="V-III-_Blockwork2"/>
      <sheetName val="Panorama_-Summary-dwg2"/>
      <sheetName val="NTA_-_02_summary_sheet_(2)2"/>
      <sheetName val="NTA-13-Summary_2"/>
      <sheetName val="NTA-14-Summary_2"/>
      <sheetName val="NTA-21-Summary_(2)2"/>
      <sheetName val="std_wt_2"/>
      <sheetName val="BOQ_FORM_FOR_INQUIRY2"/>
      <sheetName val="FORM_OF_PROPOSAL_RFP-0032"/>
      <sheetName val="Revised_Summary2"/>
      <sheetName val="RATE_ANALYSIS_2"/>
      <sheetName val="Stress_Calculation7"/>
      <sheetName val="Assumption_Inputs7"/>
      <sheetName val="AoR_Finishing"/>
      <sheetName val="P+M_-_Tower_Crane"/>
      <sheetName val="RMC_April_16"/>
      <sheetName val="LMR_PF"/>
      <sheetName val="Cement_Price_Variation"/>
      <sheetName val="DetEst"/>
      <sheetName val="Name List"/>
      <sheetName val="VARIABLE"/>
      <sheetName val="MFG"/>
      <sheetName val="Civil_Works"/>
      <sheetName val="beam-reinft-IIInd_floor7"/>
      <sheetName val="3cd_Annexure"/>
      <sheetName val="beam-reinft-machine_rm"/>
      <sheetName val="20_mm_aggregates_"/>
      <sheetName val="수량_총괄표"/>
      <sheetName val="품질관리비_산출"/>
      <sheetName val="Waste_Wtr_Drg"/>
      <sheetName val="Onerous_Terms"/>
      <sheetName val="Name_Manager"/>
      <sheetName val="Input_Rates"/>
      <sheetName val="Detailed_Areas"/>
      <sheetName val="Exp__Villa__R2B_216"/>
      <sheetName val="AB_SOW"/>
      <sheetName val="Valid_Data"/>
      <sheetName val="Assumption_For_Collection"/>
      <sheetName val="Material_List_"/>
      <sheetName val="Labour_Rate_"/>
      <sheetName val="Labour_productivity"/>
      <sheetName val="Item_Master"/>
      <sheetName val="kppl_pl"/>
      <sheetName val="2_BHK"/>
      <sheetName val="Cash_Flow_Input_Data_ISC"/>
      <sheetName val="Activity_List"/>
      <sheetName val="SUMM_ACTI__DISTRIBUTION"/>
      <sheetName val="PO_Status"/>
      <sheetName val="NPV"/>
      <sheetName val="Wall"/>
      <sheetName val="VCH-SLC"/>
      <sheetName val="Item- Compact"/>
      <sheetName val="Supplier"/>
      <sheetName val="Cash2"/>
      <sheetName val="Z"/>
      <sheetName val="inWords"/>
      <sheetName val="Est To comp-KTRP"/>
      <sheetName val="JCR TOP(ITEM)-KTRP"/>
      <sheetName val="INDEX"/>
      <sheetName val="AREAS"/>
      <sheetName val="Intro"/>
      <sheetName val="BLOCK-A (MEA.SHEET)"/>
      <sheetName val="BOQ (2)"/>
      <sheetName val="Vendor Details"/>
      <sheetName val="WBS"/>
      <sheetName val="XL4Test5"/>
      <sheetName val="banilad"/>
      <sheetName val="dBase"/>
      <sheetName val="labour_coeff"/>
      <sheetName val="item"/>
      <sheetName val="Material&amp;equipment"/>
      <sheetName val="Mactan"/>
      <sheetName val="Mandaue"/>
      <sheetName val="AOR"/>
      <sheetName val="RateAnalysis"/>
      <sheetName val="Wordsdata"/>
      <sheetName val="細目"/>
      <sheetName val="UNP-NCW "/>
      <sheetName val="HWDG"/>
      <sheetName val="Démol."/>
      <sheetName val="dummy2"/>
      <sheetName val="Filters"/>
      <sheetName val="TB"/>
      <sheetName val="BS"/>
      <sheetName val="RA"/>
      <sheetName val="ABST"/>
      <sheetName val="Wag&amp;Sal"/>
      <sheetName val="Architect"/>
      <sheetName val="Sign Boards"/>
      <sheetName val="FRL Shan"/>
      <sheetName val="COLUMN"/>
      <sheetName val="Rates Basic"/>
      <sheetName val="FT-05-02IsoBOM"/>
      <sheetName val="sof"/>
      <sheetName val="Comparison"/>
      <sheetName val="unit table"/>
      <sheetName val="pricing"/>
      <sheetName val="SC list"/>
      <sheetName val="drg"/>
      <sheetName val="07"/>
      <sheetName val="Calendar"/>
      <sheetName val="S1BOQ &amp; Workplan"/>
      <sheetName val="CS Appl Summary"/>
      <sheetName val="PROCTOR"/>
      <sheetName val="pile Fabrication"/>
      <sheetName val="Filter"/>
      <sheetName val="BHANDUP"/>
      <sheetName val="Title"/>
      <sheetName val="LINE#1,BAY#01"/>
      <sheetName val="LINE#2,BAY#03"/>
      <sheetName val="TIE#1,BAY#02"/>
      <sheetName val="TIE#3,BAY#08"/>
      <sheetName val="TIE#4,BAY#11"/>
      <sheetName val="TIE#5,BAY#14"/>
      <sheetName val="TIE#6,BAY#17"/>
      <sheetName val="ICT#1,BAY#07"/>
      <sheetName val="ICT#2,BAY#09"/>
      <sheetName val="SRT#1,BAY#15"/>
      <sheetName val="SRT#2,BAY#13"/>
      <sheetName val="GT#1,BAY#10"/>
      <sheetName val="GT#2,BAY#12"/>
      <sheetName val="GT#3,BAY#16"/>
      <sheetName val="GT#4,BAY#18"/>
      <sheetName val="Jindal-Control Cable Sch- 400KV"/>
      <sheetName val="Cul_detail"/>
      <sheetName val="analysis-superstructure"/>
      <sheetName val="M+MC"/>
      <sheetName val="bill 2"/>
      <sheetName val="총괄표"/>
      <sheetName val="Micro"/>
      <sheetName val="Macro"/>
      <sheetName val="Scaff-Rose"/>
      <sheetName val="cost summary"/>
      <sheetName val="Elec Summ"/>
      <sheetName val="ELEC BOQ"/>
      <sheetName val="TRACK BUSWAY"/>
      <sheetName val="BBT"/>
      <sheetName val="LIGHTING"/>
      <sheetName val="LMS"/>
      <sheetName val="Pile cap"/>
      <sheetName val="load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sheetData sheetId="319" refreshError="1"/>
      <sheetData sheetId="320" refreshError="1"/>
      <sheetData sheetId="321" refreshError="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refreshError="1"/>
      <sheetData sheetId="350" refreshError="1"/>
      <sheetData sheetId="351" refreshError="1"/>
      <sheetData sheetId="352" refreshError="1"/>
      <sheetData sheetId="353"/>
      <sheetData sheetId="354"/>
      <sheetData sheetId="355"/>
      <sheetData sheetId="356"/>
      <sheetData sheetId="357"/>
      <sheetData sheetId="358"/>
      <sheetData sheetId="359" refreshError="1"/>
      <sheetData sheetId="360"/>
      <sheetData sheetId="361"/>
      <sheetData sheetId="362"/>
      <sheetData sheetId="363"/>
      <sheetData sheetId="364"/>
      <sheetData sheetId="365"/>
      <sheetData sheetId="366"/>
      <sheetData sheetId="367"/>
      <sheetData sheetId="368"/>
      <sheetData sheetId="369" refreshError="1"/>
      <sheetData sheetId="370" refreshError="1"/>
      <sheetData sheetId="371" refreshError="1"/>
      <sheetData sheetId="372"/>
      <sheetData sheetId="373" refreshError="1"/>
      <sheetData sheetId="374" refreshError="1"/>
      <sheetData sheetId="375"/>
      <sheetData sheetId="376"/>
      <sheetData sheetId="377"/>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sheetData sheetId="396" refreshError="1"/>
      <sheetData sheetId="397" refreshError="1"/>
      <sheetData sheetId="398" refreshError="1"/>
      <sheetData sheetId="399" refreshError="1"/>
      <sheetData sheetId="400"/>
      <sheetData sheetId="401"/>
      <sheetData sheetId="402" refreshError="1"/>
      <sheetData sheetId="403" refreshError="1"/>
      <sheetData sheetId="404" refreshError="1"/>
      <sheetData sheetId="405" refreshError="1"/>
      <sheetData sheetId="406" refreshError="1"/>
      <sheetData sheetId="407" refreshError="1"/>
      <sheetData sheetId="408" refreshError="1"/>
      <sheetData sheetId="409"/>
      <sheetData sheetId="410"/>
      <sheetData sheetId="41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refreshError="1"/>
      <sheetData sheetId="441" refreshError="1"/>
      <sheetData sheetId="442" refreshError="1"/>
      <sheetData sheetId="443" refreshError="1"/>
      <sheetData sheetId="444"/>
      <sheetData sheetId="445"/>
      <sheetData sheetId="446"/>
      <sheetData sheetId="447"/>
      <sheetData sheetId="448"/>
      <sheetData sheetId="449" refreshError="1"/>
      <sheetData sheetId="450" refreshError="1"/>
      <sheetData sheetId="451"/>
      <sheetData sheetId="452" refreshError="1"/>
      <sheetData sheetId="453" refreshError="1"/>
      <sheetData sheetId="454" refreshError="1"/>
      <sheetData sheetId="455" refreshError="1"/>
      <sheetData sheetId="456" refreshError="1"/>
      <sheetData sheetId="457" refreshError="1"/>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sheetData sheetId="525"/>
      <sheetData sheetId="526" refreshError="1"/>
      <sheetData sheetId="527" refreshError="1"/>
      <sheetData sheetId="528"/>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refreshError="1"/>
      <sheetData sheetId="584" refreshError="1"/>
      <sheetData sheetId="585" refreshError="1"/>
      <sheetData sheetId="586" refreshError="1"/>
      <sheetData sheetId="587" refreshError="1"/>
      <sheetData sheetId="588" refreshError="1"/>
      <sheetData sheetId="589" refreshError="1"/>
      <sheetData sheetId="590"/>
      <sheetData sheetId="591"/>
      <sheetData sheetId="592"/>
      <sheetData sheetId="593" refreshError="1"/>
      <sheetData sheetId="594" refreshError="1"/>
      <sheetData sheetId="595" refreshError="1"/>
      <sheetData sheetId="596" refreshError="1"/>
      <sheetData sheetId="597" refreshError="1"/>
      <sheetData sheetId="598" refreshError="1"/>
      <sheetData sheetId="599"/>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ow r="10">
          <cell r="D10">
            <v>1500</v>
          </cell>
        </row>
      </sheetData>
      <sheetData sheetId="615">
        <row r="10">
          <cell r="D10">
            <v>1500</v>
          </cell>
        </row>
      </sheetData>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ow r="10">
          <cell r="D10">
            <v>1500</v>
          </cell>
        </row>
      </sheetData>
      <sheetData sheetId="653">
        <row r="10">
          <cell r="D10">
            <v>1500</v>
          </cell>
        </row>
      </sheetData>
      <sheetData sheetId="654">
        <row r="10">
          <cell r="D10">
            <v>1500</v>
          </cell>
        </row>
      </sheetData>
      <sheetData sheetId="655">
        <row r="10">
          <cell r="D10">
            <v>1500</v>
          </cell>
        </row>
      </sheetData>
      <sheetData sheetId="656">
        <row r="10">
          <cell r="D10">
            <v>1500</v>
          </cell>
        </row>
      </sheetData>
      <sheetData sheetId="657">
        <row r="10">
          <cell r="D10">
            <v>1500</v>
          </cell>
        </row>
      </sheetData>
      <sheetData sheetId="658">
        <row r="10">
          <cell r="D10">
            <v>1500</v>
          </cell>
        </row>
      </sheetData>
      <sheetData sheetId="659">
        <row r="10">
          <cell r="D10">
            <v>1500</v>
          </cell>
        </row>
      </sheetData>
      <sheetData sheetId="660">
        <row r="10">
          <cell r="D10">
            <v>1500</v>
          </cell>
        </row>
      </sheetData>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sheetData sheetId="722"/>
      <sheetData sheetId="723"/>
      <sheetData sheetId="724"/>
      <sheetData sheetId="725"/>
      <sheetData sheetId="726"/>
      <sheetData sheetId="727"/>
      <sheetData sheetId="728"/>
      <sheetData sheetId="729"/>
      <sheetData sheetId="730"/>
      <sheetData sheetId="731"/>
      <sheetData sheetId="732"/>
      <sheetData sheetId="733">
        <row r="10">
          <cell r="D10">
            <v>1500</v>
          </cell>
        </row>
      </sheetData>
      <sheetData sheetId="734">
        <row r="10">
          <cell r="D10">
            <v>1500</v>
          </cell>
        </row>
      </sheetData>
      <sheetData sheetId="735"/>
      <sheetData sheetId="736"/>
      <sheetData sheetId="737"/>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ow r="10">
          <cell r="D10">
            <v>1500</v>
          </cell>
        </row>
      </sheetData>
      <sheetData sheetId="779">
        <row r="10">
          <cell r="D10">
            <v>1500</v>
          </cell>
        </row>
      </sheetData>
      <sheetData sheetId="780">
        <row r="10">
          <cell r="D10">
            <v>1500</v>
          </cell>
        </row>
      </sheetData>
      <sheetData sheetId="781">
        <row r="10">
          <cell r="D10">
            <v>1500</v>
          </cell>
        </row>
      </sheetData>
      <sheetData sheetId="782"/>
      <sheetData sheetId="783"/>
      <sheetData sheetId="784"/>
      <sheetData sheetId="785"/>
      <sheetData sheetId="786"/>
      <sheetData sheetId="787" refreshError="1"/>
      <sheetData sheetId="788" refreshError="1"/>
      <sheetData sheetId="789" refreshError="1"/>
      <sheetData sheetId="790" refreshError="1"/>
      <sheetData sheetId="791" refreshError="1"/>
      <sheetData sheetId="792" refreshError="1"/>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sheetData sheetId="1164"/>
      <sheetData sheetId="1165"/>
      <sheetData sheetId="1166"/>
      <sheetData sheetId="1167"/>
      <sheetData sheetId="1168"/>
      <sheetData sheetId="1169"/>
      <sheetData sheetId="1170">
        <row r="1">
          <cell r="D1">
            <v>0</v>
          </cell>
        </row>
      </sheetData>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ow r="1">
          <cell r="D1">
            <v>0</v>
          </cell>
        </row>
      </sheetData>
      <sheetData sheetId="1191"/>
      <sheetData sheetId="1192" refreshError="1"/>
      <sheetData sheetId="1193"/>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ontrol_Sheet"/>
      <sheetName val="Main"/>
      <sheetName val="RowConfig"/>
      <sheetName val="Data"/>
      <sheetName val="Config"/>
      <sheetName val="TMasterConsUnit"/>
      <sheetName val="TMasterSeg"/>
      <sheetName val="TSegDetails"/>
      <sheetName val="TMasterCurrency"/>
      <sheetName val="LockRow"/>
      <sheetName val="MARCH 08"/>
      <sheetName val="Control-Segment"/>
      <sheetName val="Control-FFC"/>
      <sheetName val="Standalone"/>
      <sheetName val="BS"/>
      <sheetName val="P&amp;L"/>
      <sheetName val="Res &amp; Surplus"/>
      <sheetName val="Loan Funds"/>
      <sheetName val="Fixed Assets"/>
      <sheetName val="Investments"/>
      <sheetName val="Current Assets"/>
      <sheetName val="Current Liabilities &amp; Misc Exp"/>
      <sheetName val="Other Income"/>
      <sheetName val="Pers &amp; Interest"/>
      <sheetName val="Other Expenses"/>
      <sheetName val="Misc Exp"/>
      <sheetName val="Market Value Quoted Invst"/>
      <sheetName val="IC Stocks"/>
      <sheetName val="DTA DTL"/>
      <sheetName val="Others"/>
    </sheetNames>
    <sheetDataSet>
      <sheetData sheetId="0" refreshError="1"/>
      <sheetData sheetId="1" refreshError="1"/>
      <sheetData sheetId="2"/>
      <sheetData sheetId="3" refreshError="1"/>
      <sheetData sheetId="4" refreshError="1"/>
      <sheetData sheetId="5" refreshError="1"/>
      <sheetData sheetId="6" refreshError="1"/>
      <sheetData sheetId="7">
        <row r="1">
          <cell r="A1" t="str">
            <v>SEGMENT_ID</v>
          </cell>
        </row>
      </sheetData>
      <sheetData sheetId="8"/>
      <sheetData sheetId="9">
        <row r="1">
          <cell r="B1" t="str">
            <v xml:space="preserve">Currency </v>
          </cell>
        </row>
        <row r="2">
          <cell r="B2" t="str">
            <v>INR</v>
          </cell>
        </row>
        <row r="3">
          <cell r="B3" t="str">
            <v>USD</v>
          </cell>
        </row>
        <row r="4">
          <cell r="B4" t="str">
            <v>EUR</v>
          </cell>
        </row>
        <row r="5">
          <cell r="B5" t="str">
            <v>SGD</v>
          </cell>
        </row>
        <row r="6">
          <cell r="B6" t="str">
            <v>GBP</v>
          </cell>
        </row>
        <row r="7">
          <cell r="B7" t="str">
            <v>CNY</v>
          </cell>
        </row>
        <row r="8">
          <cell r="B8" t="str">
            <v>AED</v>
          </cell>
        </row>
        <row r="9">
          <cell r="B9" t="str">
            <v>ZAR</v>
          </cell>
        </row>
        <row r="10">
          <cell r="B10" t="str">
            <v>THB</v>
          </cell>
        </row>
        <row r="11">
          <cell r="B11" t="str">
            <v>MYR</v>
          </cell>
        </row>
      </sheetData>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oq"/>
      <sheetName val="analysis"/>
      <sheetName val="SCHEDULE"/>
      <sheetName val="Database"/>
      <sheetName val="schedule nos"/>
      <sheetName val="macros"/>
      <sheetName val="Bed Class"/>
      <sheetName val="Cd"/>
      <sheetName val="PD"/>
      <sheetName val="Basic"/>
      <sheetName val="Area- TMC"/>
      <sheetName val="PMV "/>
      <sheetName val="TC"/>
      <sheetName val="Hoist &amp; scaff"/>
      <sheetName val="Conc(BP) "/>
      <sheetName val="Reinf"/>
      <sheetName val="WTR"/>
      <sheetName val="LBR"/>
      <sheetName val="consumption"/>
      <sheetName val="SRA"/>
      <sheetName val="IDC"/>
      <sheetName val="OFFTOP"/>
      <sheetName val="Comparative"/>
      <sheetName val="CLF"/>
      <sheetName val="BOQ for shuttering"/>
      <sheetName val="Abstract"/>
      <sheetName val="Formwork cost estimate"/>
      <sheetName val="summ- MEP"/>
      <sheetName val="ELECTRICAL BOQ"/>
      <sheetName val="Firefighting"/>
      <sheetName val="Plumbing"/>
      <sheetName val="HVAC (Comperative)"/>
      <sheetName val="Medical gas piping"/>
      <sheetName val="Elevators"/>
      <sheetName val="Machinery"/>
      <sheetName val="BA"/>
      <sheetName val="AR"/>
      <sheetName val="SCA"/>
      <sheetName val="CON"/>
      <sheetName val="RF"/>
      <sheetName val="CSMP"/>
      <sheetName val="ESC"/>
      <sheetName val="OFF"/>
      <sheetName val="PRECAST PROPOSAL"/>
      <sheetName val="Cost Estimate"/>
      <sheetName val=" BOQ"/>
      <sheetName val="03"/>
      <sheetName val="PWR"/>
      <sheetName val="03 "/>
      <sheetName val="03 (2)"/>
      <sheetName val="MMT"/>
      <sheetName val="PREBID"/>
      <sheetName val="ENQ"/>
      <sheetName val="Cash Flow"/>
      <sheetName val="PMV"/>
      <sheetName val="MTO"/>
      <sheetName val="BID Synopsis"/>
      <sheetName val="VAT CAL"/>
      <sheetName val="R0 &amp; R1"/>
      <sheetName val="R0&amp;R1"/>
      <sheetName val="GUT (2)"/>
      <sheetName val="ACE-OUT"/>
      <sheetName val="banilad"/>
      <sheetName val="Mactan"/>
      <sheetName val="Mandaue"/>
      <sheetName val="Sheet5"/>
      <sheetName val="strain"/>
      <sheetName val="Sales &amp; Prod"/>
      <sheetName val="Summary"/>
      <sheetName val="GR.slab-reinft"/>
      <sheetName val="MFG"/>
      <sheetName val="Bill 1"/>
      <sheetName val="Bill 2"/>
      <sheetName val="Bill 3"/>
      <sheetName val="Bill 4"/>
      <sheetName val="Bill 5"/>
      <sheetName val="Bill 6"/>
      <sheetName val="Bill 7"/>
      <sheetName val="final abstract"/>
      <sheetName val="01"/>
      <sheetName val="Phasing"/>
      <sheetName val="s"/>
      <sheetName val="Consol"/>
      <sheetName val="Total Debtors Ageing Sheet"/>
    </sheetNames>
    <sheetDataSet>
      <sheetData sheetId="0">
        <row r="5">
          <cell r="H5">
            <v>7340.666666666667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Inputs"/>
      <sheetName val="TurboNOLs"/>
      <sheetName val="ProFormaNOLs"/>
      <sheetName val="Cover Page"/>
      <sheetName val="Short Summary"/>
      <sheetName val="Summary"/>
      <sheetName val="Summary - Target"/>
      <sheetName val="Acquisition Analysis"/>
      <sheetName val="Sensitivity"/>
      <sheetName val="Acquiror Financials"/>
      <sheetName val="Target Financials"/>
      <sheetName val="Pro Forma"/>
      <sheetName val="Acquiror Impact"/>
      <sheetName val="Target Impact"/>
      <sheetName val="IRR"/>
      <sheetName val="Contribution-NO"/>
      <sheetName val="Has-Gets -NO"/>
      <sheetName val="Value Creation-NO"/>
      <sheetName val="Shares-NO"/>
      <sheetName val="ESOP Recon-NO"/>
      <sheetName val="          END HERE       "/>
      <sheetName val="Tainted Shares"/>
      <sheetName val="Dividends"/>
      <sheetName val="Sheet2"/>
      <sheetName val="ValueCreation"/>
      <sheetName val="PPR"/>
      <sheetName val="DCF"/>
      <sheetName val="DCF_wo savs"/>
      <sheetName val="Pro Forma A"/>
      <sheetName val="Pro Forma B"/>
      <sheetName val="Date Calcs"/>
      <sheetName val="Macro1"/>
      <sheetName val="Print Marco"/>
      <sheetName val="Module1"/>
      <sheetName val="Module2"/>
      <sheetName val="Module3"/>
      <sheetName val="Grouping TB"/>
      <sheetName val="customer list"/>
      <sheetName val="Parameters"/>
      <sheetName val="ANN.K"/>
      <sheetName val="Cover_Page"/>
      <sheetName val="Short_Summary"/>
      <sheetName val="Summary_-_Target"/>
      <sheetName val="Acquisition_Analysis"/>
      <sheetName val="Acquiror_Financials"/>
      <sheetName val="Target_Financials"/>
      <sheetName val="Pro_Forma"/>
      <sheetName val="Acquiror_Impact"/>
      <sheetName val="Target_Impact"/>
      <sheetName val="Has-Gets_-NO"/>
      <sheetName val="Value_Creation-NO"/>
      <sheetName val="ESOP_Recon-NO"/>
      <sheetName val="__________END_HERE_______"/>
      <sheetName val="Tainted_Shares"/>
      <sheetName val="DCF_wo_savs"/>
      <sheetName val="Pro_Forma_A"/>
      <sheetName val="Pro_Forma_B"/>
      <sheetName val="Date_Calcs"/>
      <sheetName val="Print_Marco"/>
      <sheetName val="ANN_K"/>
      <sheetName val="Curves_Sheet"/>
      <sheetName val="Holiday_Calender"/>
      <sheetName val="PRECAST lightconc-II"/>
      <sheetName val="Sheet1"/>
      <sheetName val="crs"/>
      <sheetName val="BOQ (2)"/>
      <sheetName val="Income Statement"/>
      <sheetName val="Ratios"/>
      <sheetName val="ANN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2)"/>
      <sheetName val="Calculation (2)"/>
      <sheetName val="JCF"/>
      <sheetName val="Multiple output"/>
      <sheetName val="sheet6"/>
      <sheetName val="Sheet3 _2_"/>
      <sheetName val="유통망계획"/>
      <sheetName val="analysis"/>
      <sheetName val="CV"/>
      <sheetName val="ES(Kor)"/>
      <sheetName val="Set"/>
      <sheetName val="BBEuros"/>
      <sheetName val="QoQ Forecast"/>
      <sheetName val="Income Statements"/>
      <sheetName val="DEPRE"/>
      <sheetName val="InvoiceList"/>
      <sheetName val="Income &amp; Occupancy Customer"/>
      <sheetName val="ABP inputs"/>
      <sheetName val="Synergy Sales Budget"/>
      <sheetName val="Project Budget Worksheet"/>
      <sheetName val="F1a-Pile"/>
      <sheetName val="Builtup Area"/>
      <sheetName val="INDIGINEOUS ITEMS "/>
      <sheetName val="fco"/>
      <sheetName val="Headings"/>
      <sheetName val="RCC,Ret. Wall"/>
      <sheetName val="BOQ T4B"/>
      <sheetName val="Summary"/>
      <sheetName val="노무비"/>
      <sheetName val="Formulas"/>
      <sheetName val="Material "/>
      <sheetName val="Labour &amp; Plant"/>
      <sheetName val="GBW"/>
      <sheetName val="Design"/>
      <sheetName val="BOQ"/>
      <sheetName val=" B3"/>
      <sheetName val=" B1"/>
      <sheetName val="Lead"/>
      <sheetName val="Main-Material"/>
      <sheetName val="Sheet1"/>
      <sheetName val="beam-reinft-IIInd floor"/>
      <sheetName val="CFForecast detail"/>
      <sheetName val="Site Dev BOQ"/>
      <sheetName val="TIll_Q_sal"/>
      <sheetName val="tiller"/>
      <sheetName val="q-details"/>
      <sheetName val="Global Assm."/>
      <sheetName val="Break up Sheet"/>
      <sheetName val="MN T.B."/>
      <sheetName val="Approved MTD Proj #'s"/>
      <sheetName val="Aladdin Macro1"/>
      <sheetName val="BalSht"/>
      <sheetName val="Acc_10.5"/>
      <sheetName val="Vind-BtB"/>
      <sheetName val="Load Details-220kV"/>
      <sheetName val="Block A - BOQ"/>
      <sheetName val="LISTS"/>
      <sheetName val="02022005"/>
      <sheetName val="16022005"/>
      <sheetName val="05012005"/>
      <sheetName val="19012005"/>
      <sheetName val="02032005"/>
      <sheetName val="16032005"/>
      <sheetName val="30032005"/>
      <sheetName val="download"/>
      <sheetName val="170810-lease tax"/>
      <sheetName val="Sheet3_(2)"/>
      <sheetName val="Sheet3__2_"/>
      <sheetName val="Inputs"/>
      <sheetName val="Input"/>
      <sheetName val="Main Sheet (MTD)"/>
      <sheetName val="Consl Daily Report"/>
      <sheetName val="Acc_10_5"/>
      <sheetName val="Preside"/>
      <sheetName val="balance sheet"/>
      <sheetName val="Sheet2"/>
      <sheetName val="van khuon"/>
      <sheetName val="Names"/>
      <sheetName val="Introduction"/>
      <sheetName val="IDC macro"/>
      <sheetName val="SALE"/>
      <sheetName val="Assumptions"/>
      <sheetName val="Occ"/>
      <sheetName val="Demand"/>
      <sheetName val="Ref"/>
      <sheetName val="International"/>
      <sheetName val="Internet"/>
      <sheetName val="Rollup Summary"/>
      <sheetName val="Portfolio Summary"/>
      <sheetName val="Depreciation"/>
      <sheetName val="CapitalOutlay"/>
      <sheetName val="Assum"/>
      <sheetName val="strand"/>
      <sheetName val="ABP_inputs"/>
      <sheetName val="Synergy_Sales_Budget"/>
      <sheetName val="Project_Budget_Worksheet"/>
      <sheetName val="QoQ_Forecast"/>
      <sheetName val="Income_Statements"/>
      <sheetName val="Income_&amp;_Occupancy_Customer"/>
      <sheetName val="RCC,Ret__Wall"/>
      <sheetName val="Calculation_(2)"/>
      <sheetName val="Multiple_output"/>
      <sheetName val="Builtup_Area"/>
      <sheetName val="BOQ_T4B"/>
      <sheetName val="INDIGINEOUS_ITEMS_"/>
      <sheetName val="Material_"/>
      <sheetName val="Labour_&amp;_Plant"/>
      <sheetName val="Approved_MTD_Proj_#'s"/>
      <sheetName val="_B3"/>
      <sheetName val="_B1"/>
      <sheetName val="beam-reinft-IIInd_floor"/>
      <sheetName val="Aladdin_Macro1"/>
      <sheetName val="Global_Assm_"/>
      <sheetName val="MN_T_B_"/>
      <sheetName val="CFForecast_detail"/>
      <sheetName val="Site_Dev_BOQ"/>
      <sheetName val="Break_up_Sheet"/>
      <sheetName val="Load_Details-220kV"/>
      <sheetName val="Block_A_-_BOQ"/>
      <sheetName val="Sheet3_(2)1"/>
      <sheetName val="ABP_inputs1"/>
      <sheetName val="Synergy_Sales_Budget1"/>
      <sheetName val="Project_Budget_Worksheet1"/>
      <sheetName val="QoQ_Forecast1"/>
      <sheetName val="Income_Statements1"/>
      <sheetName val="Sheet3__2_1"/>
      <sheetName val="Income_&amp;_Occupancy_Customer1"/>
      <sheetName val="RCC,Ret__Wall1"/>
      <sheetName val="Calculation_(2)1"/>
      <sheetName val="Multiple_output1"/>
      <sheetName val="Builtup_Area1"/>
      <sheetName val="BOQ_T4B1"/>
      <sheetName val="INDIGINEOUS_ITEMS_1"/>
      <sheetName val="Material_1"/>
      <sheetName val="Labour_&amp;_Plant1"/>
      <sheetName val="Approved_MTD_Proj_#'s1"/>
      <sheetName val="_B31"/>
      <sheetName val="_B11"/>
      <sheetName val="beam-reinft-IIInd_floor1"/>
      <sheetName val="Aladdin_Macro11"/>
      <sheetName val="Acc_10_51"/>
      <sheetName val="Global_Assm_1"/>
      <sheetName val="MN_T_B_1"/>
      <sheetName val="CFForecast_detail1"/>
      <sheetName val="Site_Dev_BOQ1"/>
      <sheetName val="Break_up_Sheet1"/>
      <sheetName val="Load_Details-220kV1"/>
      <sheetName val="Block_A_-_BOQ1"/>
      <sheetName val="Sheet3_(2)2"/>
      <sheetName val="ABP_inputs2"/>
      <sheetName val="Synergy_Sales_Budget2"/>
      <sheetName val="Project_Budget_Worksheet2"/>
      <sheetName val="QoQ_Forecast2"/>
      <sheetName val="Income_Statements2"/>
      <sheetName val="Sheet3__2_2"/>
      <sheetName val="Income_&amp;_Occupancy_Customer2"/>
      <sheetName val="RCC,Ret__Wall2"/>
      <sheetName val="Calculation_(2)2"/>
      <sheetName val="Multiple_output2"/>
      <sheetName val="Builtup_Area2"/>
      <sheetName val="BOQ_T4B2"/>
      <sheetName val="INDIGINEOUS_ITEMS_2"/>
      <sheetName val="Material_2"/>
      <sheetName val="Labour_&amp;_Plant2"/>
      <sheetName val="Approved_MTD_Proj_#'s2"/>
      <sheetName val="_B32"/>
      <sheetName val="_B12"/>
      <sheetName val="beam-reinft-IIInd_floor2"/>
      <sheetName val="Aladdin_Macro12"/>
      <sheetName val="Acc_10_52"/>
      <sheetName val="Global_Assm_2"/>
      <sheetName val="MN_T_B_2"/>
      <sheetName val="CFForecast_detail2"/>
      <sheetName val="Site_Dev_BOQ2"/>
      <sheetName val="Break_up_Sheet2"/>
      <sheetName val="Load_Details-220kV2"/>
      <sheetName val="Block_A_-_BOQ2"/>
      <sheetName val="CABLE DATA"/>
      <sheetName val="1st flr"/>
      <sheetName val="final abstract"/>
      <sheetName val="Rate analysis"/>
      <sheetName val="02"/>
      <sheetName val="03"/>
      <sheetName val="04"/>
      <sheetName val="01"/>
      <sheetName val="Civil Boq"/>
      <sheetName val="Sheet3_(2)3"/>
      <sheetName val="ABP_inputs3"/>
      <sheetName val="Synergy_Sales_Budget3"/>
      <sheetName val="Project_Budget_Worksheet3"/>
      <sheetName val="QoQ_Forecast3"/>
      <sheetName val="Income_Statements3"/>
      <sheetName val="Sheet3__2_3"/>
      <sheetName val="Income_&amp;_Occupancy_Customer3"/>
      <sheetName val="RCC,Ret__Wall3"/>
      <sheetName val="Calculation_(2)3"/>
      <sheetName val="Multiple_output3"/>
      <sheetName val="Builtup_Area3"/>
      <sheetName val="BOQ_T4B3"/>
      <sheetName val="INDIGINEOUS_ITEMS_3"/>
      <sheetName val="Material_3"/>
      <sheetName val="Labour_&amp;_Plant3"/>
      <sheetName val="Approved_MTD_Proj_#'s3"/>
      <sheetName val="_B33"/>
      <sheetName val="_B13"/>
      <sheetName val="beam-reinft-IIInd_floor3"/>
      <sheetName val="Aladdin_Macro13"/>
      <sheetName val="Acc_10_53"/>
      <sheetName val="Global_Assm_3"/>
      <sheetName val="MN_T_B_3"/>
      <sheetName val="CFForecast_detail3"/>
      <sheetName val="Site_Dev_BOQ3"/>
      <sheetName val="Break_up_Sheet3"/>
      <sheetName val="Load_Details-220kV3"/>
      <sheetName val="Block_A_-_BOQ3"/>
      <sheetName val="Sheet3_(2)4"/>
      <sheetName val="ABP_inputs4"/>
      <sheetName val="Synergy_Sales_Budget4"/>
      <sheetName val="Project_Budget_Worksheet4"/>
      <sheetName val="QoQ_Forecast4"/>
      <sheetName val="Income_Statements4"/>
      <sheetName val="Sheet3__2_4"/>
      <sheetName val="Income_&amp;_Occupancy_Customer4"/>
      <sheetName val="RCC,Ret__Wall4"/>
      <sheetName val="Calculation_(2)4"/>
      <sheetName val="Multiple_output4"/>
      <sheetName val="Builtup_Area4"/>
      <sheetName val="BOQ_T4B4"/>
      <sheetName val="INDIGINEOUS_ITEMS_4"/>
      <sheetName val="Material_4"/>
      <sheetName val="Labour_&amp;_Plant4"/>
      <sheetName val="Approved_MTD_Proj_#'s4"/>
      <sheetName val="_B34"/>
      <sheetName val="_B14"/>
      <sheetName val="beam-reinft-IIInd_floor4"/>
      <sheetName val="Aladdin_Macro14"/>
      <sheetName val="Acc_10_54"/>
      <sheetName val="Global_Assm_4"/>
      <sheetName val="MN_T_B_4"/>
      <sheetName val="CFForecast_detail4"/>
      <sheetName val="Site_Dev_BOQ4"/>
      <sheetName val="Break_up_Sheet4"/>
      <sheetName val="Load_Details-220kV4"/>
      <sheetName val="Block_A_-_BOQ4"/>
      <sheetName val="classes"/>
      <sheetName val="IT Block"/>
      <sheetName val="Location CODE"/>
      <sheetName val="Location TYPE"/>
      <sheetName val="sub class"/>
      <sheetName val=" sub Loc "/>
      <sheetName val=" Acc. Sched."/>
      <sheetName val="sept-plan"/>
      <sheetName val="LBO"/>
      <sheetName val="Summary Excise"/>
      <sheetName val="EBITDA"/>
      <sheetName val="IMPORT T12"/>
      <sheetName val="Current Bill MB ref"/>
      <sheetName val="Meas.-Hotel Part"/>
      <sheetName val="March Analysts"/>
      <sheetName val="Company"/>
      <sheetName val="Grouping Master"/>
      <sheetName val="EXPENSES"/>
      <sheetName val="Main workings"/>
      <sheetName val="F"/>
      <sheetName val="EXHIBIT&quot; T&quot;"/>
      <sheetName val="Turnover"/>
      <sheetName val="SCH-E-1"/>
      <sheetName val="BIPR"/>
      <sheetName val="BPCA"/>
      <sheetName val="BBRS"/>
      <sheetName val="KPM DT"/>
      <sheetName val="Factor_Sheet"/>
      <sheetName val="AOP13"/>
      <sheetName val="ANN.K"/>
      <sheetName val="CAP"/>
      <sheetName val="Fin Sum"/>
      <sheetName val="TH"/>
      <sheetName val="QoQ In Lakhs"/>
      <sheetName val="GENERAL2"/>
      <sheetName val="BS"/>
      <sheetName val="Other BS Sch 5-9"/>
      <sheetName val="Excess Calc"/>
      <sheetName val="compu"/>
      <sheetName val="P &amp; L"/>
      <sheetName val="PLAN_FEB97"/>
      <sheetName val="M-2 Adjusted"/>
      <sheetName val="MIS - kINR"/>
      <sheetName val="Sheet3_(2)5"/>
      <sheetName val="Sheet3__2_5"/>
      <sheetName val="Calculation_(2)5"/>
      <sheetName val="Multiple_output5"/>
      <sheetName val="170810-lease_tax"/>
      <sheetName val="QoQ_Forecast5"/>
      <sheetName val="Income_Statements5"/>
      <sheetName val="Income_&amp;_Occupancy_Customer5"/>
      <sheetName val="ABP_inputs5"/>
      <sheetName val="Synergy_Sales_Budget5"/>
      <sheetName val="Project_Budget_Worksheet5"/>
      <sheetName val="INDIGINEOUS_ITEMS_5"/>
      <sheetName val="Builtup_Area5"/>
      <sheetName val="RCC,Ret__Wall5"/>
      <sheetName val="BOQ_T4B5"/>
      <sheetName val="Material_5"/>
      <sheetName val="Labour_&amp;_Plant5"/>
      <sheetName val="_B35"/>
      <sheetName val="_B15"/>
      <sheetName val="CFForecast_detail5"/>
      <sheetName val="Site_Dev_BOQ5"/>
      <sheetName val="beam-reinft-IIInd_floor5"/>
      <sheetName val="Global_Assm_5"/>
      <sheetName val="Main_Sheet_(MTD)"/>
      <sheetName val="Consl_Daily_Report"/>
      <sheetName val="balance_sheet"/>
      <sheetName val="van_khuon"/>
      <sheetName val="IDC_macro"/>
      <sheetName val="Aladdin_Macro15"/>
      <sheetName val="Acc_10_55"/>
      <sheetName val="Portfolio_Summary"/>
      <sheetName val="MIS_-_kINR"/>
      <sheetName val="Break_up_Sheet5"/>
      <sheetName val="Approved_MTD_Proj_#'s5"/>
      <sheetName val="MN_T_B_5"/>
      <sheetName val="Load_Details-220kV5"/>
      <sheetName val="Block_A_-_BOQ5"/>
      <sheetName val="CABLE_DATA"/>
      <sheetName val="1st_flr"/>
      <sheetName val="final_abstract"/>
      <sheetName val="Rate_analysis"/>
      <sheetName val="Rollup_Summary"/>
      <sheetName val="Civil_Boq"/>
      <sheetName val="Master Price List"/>
      <sheetName val="reference"/>
      <sheetName val="new_data"/>
      <sheetName val="earnmodl"/>
      <sheetName val="Dom Cell (IS)"/>
      <sheetName val="?????"/>
      <sheetName val="Budget Summary"/>
      <sheetName val="EDS  Bestshore Migration"/>
      <sheetName val="NewCo"/>
      <sheetName val="TB_FOR_MIS"/>
      <sheetName val="Area"/>
      <sheetName val="TB FOR MIS"/>
      <sheetName val="INPUT SHEET"/>
      <sheetName val="Summ"/>
      <sheetName val="Fossil_DCF"/>
      <sheetName val="SOPMA DD"/>
      <sheetName val="03 (2)"/>
      <sheetName val="WIng F(Typical)"/>
      <sheetName val="Currency"/>
      <sheetName val="EVA1"/>
      <sheetName val="Felix Street Summary"/>
      <sheetName val="Newspapers"/>
      <sheetName val="AccDil"/>
      <sheetName val="IO"/>
      <sheetName val="Assumption"/>
      <sheetName val="Tyre1"/>
      <sheetName val="Auto"/>
      <sheetName val="FlashMgtMo"/>
      <sheetName val="FlashMgtYTD"/>
      <sheetName val="EXIS-COMBINED"/>
      <sheetName val="Customize Your Invoice"/>
      <sheetName val="RNT"/>
      <sheetName val="Combi"/>
      <sheetName val="OpRes"/>
      <sheetName val="master"/>
      <sheetName val="Hot"/>
      <sheetName val="Mico"/>
      <sheetName val="FA"/>
      <sheetName val="ITEM  STUDY (2)"/>
      <sheetName val="TDS Certificate-Format"/>
      <sheetName val="YTD"/>
      <sheetName val="Current_Bill_MB_ref"/>
      <sheetName val="Meas_-Hotel_Part"/>
      <sheetName val="Fin_Sum"/>
      <sheetName val="RES-PLANNING"/>
      <sheetName val="Cost_any"/>
      <sheetName val="10. &amp; 11. Rate Code &amp; BQ"/>
      <sheetName val="FITZ MORT 94"/>
      <sheetName val="PLGroupings"/>
      <sheetName val="Results"/>
      <sheetName val="Sale Charts"/>
      <sheetName val="Rates"/>
      <sheetName val="Index"/>
      <sheetName val="Balance Sheet "/>
      <sheetName val="PERHW"/>
      <sheetName val="Loss 3004"/>
      <sheetName val="Reconciliation of GL &amp; FAR"/>
      <sheetName val="Macro1"/>
      <sheetName val="Licences"/>
      <sheetName val="97-98"/>
      <sheetName val="TB"/>
      <sheetName val="LBO Financials"/>
      <sheetName val="ras"/>
      <sheetName val="IMPORT_T12"/>
      <sheetName val="KPM_DT"/>
      <sheetName val="Task"/>
      <sheetName val="SODA02"/>
      <sheetName val="Pay_Sep06"/>
      <sheetName val="FY2001-02"/>
      <sheetName val="CARO"/>
      <sheetName val="Recon"/>
      <sheetName val="Params"/>
      <sheetName val="CashFlow"/>
      <sheetName val="Training Deposits coding"/>
      <sheetName val="Code"/>
      <sheetName val="vb 9&amp;10"/>
      <sheetName val="AOR"/>
      <sheetName val="MASTER_RATE ANALYSIS"/>
      <sheetName val="Valuation - block 2"/>
      <sheetName val="Base Assumptions"/>
      <sheetName val="CASHFLOWS"/>
      <sheetName val="269T(final)"/>
      <sheetName val="9. Package split - Cost "/>
      <sheetName val="OpTrack"/>
      <sheetName val="drop-dwn list"/>
      <sheetName val="tngst1"/>
      <sheetName val=""/>
      <sheetName val="Boiler&amp;TG"/>
      <sheetName val="horizontal"/>
      <sheetName val="Settings"/>
      <sheetName val="HELP"/>
      <sheetName val="BS-2005"/>
      <sheetName val="MAIN_MENU"/>
      <sheetName val="exec summ"/>
      <sheetName val="Ins Erection"/>
      <sheetName val="Hardware"/>
      <sheetName val="Power &amp; Fuel (S)"/>
      <sheetName val="concrete"/>
      <sheetName val="CSCCincSKR"/>
      <sheetName val="Control"/>
      <sheetName val="Rev Opt - Rollup"/>
      <sheetName val="form26"/>
      <sheetName val="F29B"/>
      <sheetName val="Dep"/>
      <sheetName val="Fill this out first..."/>
      <sheetName val="Expansion"/>
      <sheetName val="Phasing"/>
      <sheetName val="cash_flow"/>
      <sheetName val="sales_value"/>
      <sheetName val="colaw_dep"/>
      <sheetName val="freight"/>
      <sheetName val="gm"/>
      <sheetName val="interest"/>
      <sheetName val="jb_cost"/>
      <sheetName val="c_flow_%"/>
      <sheetName val="consum_cost"/>
      <sheetName val="Tender Summary"/>
      <sheetName val="RA"/>
      <sheetName val="Bill 1-BOQ-Civil Works"/>
      <sheetName val="Legal Risk Analysis"/>
      <sheetName val="#REF"/>
      <sheetName val="Data"/>
      <sheetName val="Related party - P&amp;L"/>
      <sheetName val="Contribution"/>
      <sheetName val="Rx"/>
      <sheetName val="Base data Security Procedures"/>
      <sheetName val="PRECAST lightconc-II"/>
      <sheetName val="Standalone"/>
      <sheetName val="IO LIST"/>
      <sheetName val="RATE LIST (2)"/>
      <sheetName val="Variables_x"/>
      <sheetName val="Sensitivity"/>
      <sheetName val="Night Shift"/>
      <sheetName val="Sheet3"/>
      <sheetName val="Estimate"/>
      <sheetName val="12-ACTPL"/>
      <sheetName val="DET0900"/>
      <sheetName val="Theatre mgmt cont"/>
      <sheetName val="Scope"/>
      <sheetName val="conc-foot-gradeslab"/>
      <sheetName val="Trial Balance"/>
      <sheetName val="GenAssump"/>
      <sheetName val="Goldberg Portfolio Combined"/>
      <sheetName val="Commercial Research"/>
      <sheetName val="Leasing Commision"/>
      <sheetName val="Master list"/>
      <sheetName val="Labour List"/>
      <sheetName val="Material List"/>
      <sheetName val="Architectural Summary"/>
      <sheetName val="Labor abs-NMR"/>
      <sheetName val="Beam at Ground flr lvl(Steel)"/>
      <sheetName val="AREAS"/>
      <sheetName val="sumary"/>
      <sheetName val="1st -vpd"/>
      <sheetName val="Material List "/>
      <sheetName val="SCHEDULE"/>
      <sheetName val="Database"/>
      <sheetName val="schedule nos"/>
      <sheetName val="WT-LIST"/>
      <sheetName val="Material"/>
      <sheetName val="Intaccrual"/>
      <sheetName val="SBU"/>
      <sheetName val="Portfolio_Summary1"/>
      <sheetName val="Current_Bill_MB_ref1"/>
      <sheetName val="Meas_-Hotel_Part1"/>
      <sheetName val="Operating Statistics"/>
      <sheetName val="A-Mum"/>
      <sheetName val="BKCSTOCKVAL"/>
      <sheetName val="MAHSTOCKVAL"/>
      <sheetName val="Checks"/>
      <sheetName val="FA Schedule Dec 07"/>
      <sheetName val="Menu"/>
      <sheetName val="P.R. TAXES"/>
      <sheetName val="BILLING SUM"/>
      <sheetName val="earnings model"/>
      <sheetName val="Capital Structure"/>
      <sheetName val="GROUPING"/>
      <sheetName val="Redelvery provision changed"/>
      <sheetName val="Debtors analysis"/>
      <sheetName val="pile Fabrication"/>
      <sheetName val="Improvements"/>
      <sheetName val="UNP-NCW "/>
      <sheetName val="SEW4"/>
      <sheetName val="Variables"/>
      <sheetName val="Publicbuilding"/>
      <sheetName val="Non-Factory"/>
      <sheetName val="extra work elec bill "/>
      <sheetName val="Sheet4"/>
      <sheetName val="CrRajWMM"/>
      <sheetName val="소상 &quot;1&quot;"/>
      <sheetName val="Graph (LGEN)"/>
      <sheetName val="out_prog"/>
      <sheetName val="선적schedule (2)"/>
      <sheetName val="steam outlet"/>
      <sheetName val="BOQ Distribution"/>
      <sheetName val="wordsdata"/>
      <sheetName val="GM &amp; TA"/>
      <sheetName val="Cash Flow Working"/>
      <sheetName val="Retail Mall"/>
      <sheetName val="Control Sheet"/>
      <sheetName val="crs"/>
      <sheetName val="PIMS"/>
      <sheetName val="SCH 10"/>
      <sheetName val="SAP EMP"/>
      <sheetName val="A1-Continuous"/>
      <sheetName val="schedules"/>
      <sheetName val="Summary_Local"/>
      <sheetName val="Open Items-311208"/>
      <sheetName val="NEW-IDs Fun &amp; Group"/>
      <sheetName val="XZLC003_PART1"/>
      <sheetName val="exp"/>
      <sheetName val="details"/>
      <sheetName val="Cost summary"/>
      <sheetName val="RCC Rates"/>
      <sheetName val="FORM7"/>
      <sheetName val="目录"/>
      <sheetName val="4.4 External Plaster"/>
      <sheetName val="MFG"/>
      <sheetName val="USB 1"/>
      <sheetName val="apr-aug"/>
      <sheetName val="Service Invoice"/>
      <sheetName val="15-21"/>
      <sheetName val="Cover"/>
      <sheetName val="ES"/>
      <sheetName val="RA-markate"/>
      <sheetName val="BQ"/>
      <sheetName val="Notes-pivot1 "/>
      <sheetName val="Schedule v1"/>
      <sheetName val="labour rates"/>
      <sheetName val="Timesheet"/>
      <sheetName val="Loads"/>
      <sheetName val="old_serial no."/>
      <sheetName val="tot_ass_9697"/>
      <sheetName val="Budget_CF - Overall"/>
      <sheetName val="공사비 내역 (가)"/>
      <sheetName val="4K - (6a) Non Manual Breakdown"/>
      <sheetName val="3. Elemental Summary"/>
      <sheetName val="Financials"/>
      <sheetName val="L"/>
      <sheetName val="p1-costg"/>
      <sheetName val="costing"/>
      <sheetName val="August TB"/>
      <sheetName val="Misc. Master"/>
      <sheetName val="FCIIHyperion"/>
      <sheetName val="MIS AC wise"/>
      <sheetName val="Timeline"/>
      <sheetName val="Assump"/>
      <sheetName val="Overall Summary"/>
      <sheetName val="HBI NCD"/>
      <sheetName val="CUSTOM Jun99"/>
      <sheetName val="A.O.R."/>
      <sheetName val="Base"/>
      <sheetName val="final 061106"/>
      <sheetName val="SAB P&amp;L"/>
      <sheetName val="cash flow"/>
      <sheetName val="Kontensalden"/>
      <sheetName val="Gen_Ass"/>
      <sheetName val="Op_Ass"/>
      <sheetName val="Staff Costs"/>
      <sheetName val="General_Assumptions"/>
      <sheetName val="Sch5TO10"/>
      <sheetName val="macroDat"/>
      <sheetName val="Sheet3_(2)6"/>
      <sheetName val="Sheet3__2_6"/>
      <sheetName val="170810-lease_tax1"/>
      <sheetName val="Multiple_output6"/>
      <sheetName val="Calculation_(2)6"/>
      <sheetName val="QoQ_Forecast6"/>
      <sheetName val="Income_Statements6"/>
      <sheetName val="Income_&amp;_Occupancy_Customer6"/>
      <sheetName val="ABP_inputs6"/>
      <sheetName val="Synergy_Sales_Budget6"/>
      <sheetName val="Project_Budget_Worksheet6"/>
      <sheetName val="Builtup_Area6"/>
      <sheetName val="INDIGINEOUS_ITEMS_6"/>
      <sheetName val="RCC,Ret__Wall6"/>
      <sheetName val="BOQ_T4B6"/>
      <sheetName val="Main_Sheet_(MTD)1"/>
      <sheetName val="Consl_Daily_Report1"/>
      <sheetName val="balance_sheet1"/>
      <sheetName val="Global_Assm_6"/>
      <sheetName val="van_khuon1"/>
      <sheetName val="IDC_macro1"/>
      <sheetName val="Aladdin_Macro16"/>
      <sheetName val="Acc_10_56"/>
      <sheetName val="Summary_Excise"/>
      <sheetName val="Other_BS_Sch_5-9"/>
      <sheetName val="Excess_Calc"/>
      <sheetName val="Grouping_Master"/>
      <sheetName val="Material_6"/>
      <sheetName val="Labour_&amp;_Plant6"/>
      <sheetName val="_B36"/>
      <sheetName val="_B16"/>
      <sheetName val="beam-reinft-IIInd_floor6"/>
      <sheetName val="Approved_MTD_Proj_#'s6"/>
      <sheetName val="MN_T_B_6"/>
      <sheetName val="CFForecast_detail6"/>
      <sheetName val="Site_Dev_BOQ6"/>
      <sheetName val="Break_up_Sheet6"/>
      <sheetName val="Load_Details-220kV6"/>
      <sheetName val="Block_A_-_BOQ6"/>
      <sheetName val="March_Analysts"/>
      <sheetName val="P_&amp;_L"/>
      <sheetName val="QoQ_In_Lakhs"/>
      <sheetName val="Main_workings"/>
      <sheetName val="CABLE_DATA1"/>
      <sheetName val="1st_flr1"/>
      <sheetName val="final_abstract1"/>
      <sheetName val="Rate_analysis1"/>
      <sheetName val="Rollup_Summary1"/>
      <sheetName val="Civil_Boq1"/>
      <sheetName val="MIS_-_kINR1"/>
      <sheetName val="ANN_K"/>
      <sheetName val="IT_Block"/>
      <sheetName val="Location_CODE"/>
      <sheetName val="Location_TYPE"/>
      <sheetName val="sub_class"/>
      <sheetName val="_sub_Loc_"/>
      <sheetName val="_Acc__Sched_"/>
      <sheetName val="EDS__Bestshore_Migration"/>
      <sheetName val="TB_FOR_MIS1"/>
      <sheetName val="INPUT_SHEET"/>
      <sheetName val="SOPMA_DD"/>
      <sheetName val="03_(2)"/>
      <sheetName val="WIng_F(Typical)"/>
      <sheetName val="M-2_Adjusted"/>
      <sheetName val="EXHIBIT&quot;_T&quot;"/>
      <sheetName val="Master_Price_List"/>
      <sheetName val="Dom_Cell_(IS)"/>
      <sheetName val="Power_&amp;_Fuel_(S)"/>
      <sheetName val="Balance_Sheet_"/>
      <sheetName val="Budget_Summary"/>
      <sheetName val="Molasses-FG"/>
      <sheetName val="P&amp;L"/>
      <sheetName val="Collection"/>
      <sheetName val="dlvoid"/>
      <sheetName val="Formated Trial Balance"/>
      <sheetName val="Trial Balance_Format"/>
      <sheetName val="Lease-rents"/>
      <sheetName val="Key Assumption"/>
      <sheetName val="Master Information"/>
      <sheetName val="Sch_BS"/>
      <sheetName val="Grp_PL"/>
      <sheetName val="HRD1"/>
      <sheetName val="Taluka wise dealer (2)"/>
      <sheetName val="TMasterCurrency"/>
      <sheetName val="TMasterSeg"/>
      <sheetName val="Notes"/>
      <sheetName val="XLR_NoRangeSheet"/>
      <sheetName val="Basement Budget"/>
      <sheetName val="labour"/>
      <sheetName val="BOM"/>
      <sheetName val="FA(Apr 07)"/>
      <sheetName val="Reco O.S"/>
      <sheetName val="Accounts"/>
      <sheetName val="GF Columns"/>
      <sheetName val="Approval"/>
      <sheetName val=" COP"/>
      <sheetName val="차수"/>
      <sheetName val="DIVBUD99"/>
      <sheetName val="NOA Data"/>
      <sheetName val="HOUSE RENT DEPO."/>
      <sheetName val="EAST"/>
      <sheetName val="YOEMAGUM"/>
      <sheetName val="Lease Expiry"/>
      <sheetName val="SAP downloaded schedule"/>
      <sheetName val="Transaction"/>
      <sheetName val="Fin_Sum1"/>
      <sheetName val="KPM_DT1"/>
      <sheetName val="Loss_3004"/>
      <sheetName val="Reconciliation_of_GL_&amp;_FAR"/>
      <sheetName val="IMPORT_T121"/>
      <sheetName val="LBO_Financials"/>
      <sheetName val="Training_Deposits_coding"/>
      <sheetName val="exec_summ"/>
      <sheetName val="MASTER_RATE_ANALYSIS"/>
      <sheetName val="Valuation_-_block_2"/>
      <sheetName val="Rev_Opt_-_Rollup"/>
      <sheetName val="SCH4"/>
      <sheetName val="FixedAssets"/>
      <sheetName val="Overheads"/>
      <sheetName val="Costs"/>
      <sheetName val="Severity"/>
      <sheetName val="Pur"/>
      <sheetName val="mltc"/>
      <sheetName val="A-1"/>
      <sheetName val="I"/>
      <sheetName val="PL"/>
      <sheetName val="Annexure-I"/>
      <sheetName val="EMPMAST"/>
      <sheetName val="agrolist"/>
      <sheetName val="FIFO"/>
      <sheetName val="Links"/>
      <sheetName val="ITEM__STUDY_(2)"/>
      <sheetName val="TDS_Certificate-Format"/>
      <sheetName val="Felix_Street_Summary"/>
      <sheetName val="10__&amp;_11__Rate_Code_&amp;_BQ"/>
      <sheetName val="vb_9&amp;10"/>
      <sheetName val="9__Package_split_-_Cost_"/>
      <sheetName val="FITZ_MORT_94"/>
      <sheetName val="Fill_this_out_first___"/>
      <sheetName val="Base_Assumptions"/>
      <sheetName val="PRECAST_lightconc-II"/>
      <sheetName val="Ins_Erection"/>
      <sheetName val="HOUSE_RENT_DEPO_"/>
      <sheetName val="Debtors_analysis"/>
      <sheetName val="Tender_Summary"/>
      <sheetName val="Bill_1-BOQ-Civil_Works"/>
      <sheetName val="drop-dwn_list"/>
      <sheetName val="Customize_Your_Invoice"/>
      <sheetName val="Sale_Charts"/>
      <sheetName val="0. Data Validation List"/>
      <sheetName val="Crest"/>
      <sheetName val="Pinnacle"/>
      <sheetName val="Zenith"/>
      <sheetName val="stacking sheet"/>
      <sheetName val="Debt"/>
      <sheetName val="SALES"/>
      <sheetName val="Basework"/>
      <sheetName val="Monthly Inputs"/>
      <sheetName val="2000-1 Monthly Cashflows"/>
      <sheetName val="2002-2 Monthly Cashflows"/>
      <sheetName val="ASSETS P&amp;M"/>
      <sheetName val="Assets Land &amp; Mise FA"/>
      <sheetName val="cl 14 Annex 7 "/>
      <sheetName val="Encl 7A"/>
      <sheetName val="wdr bldg"/>
      <sheetName val="grp "/>
      <sheetName val="전체현황"/>
      <sheetName val="Feb_Prfl_28"/>
      <sheetName val=" "/>
      <sheetName val="S &amp; A"/>
      <sheetName val="Legal_Risk_Analysis"/>
      <sheetName val="Architectural_Summary"/>
      <sheetName val="IO_LIST"/>
      <sheetName val="Master_list"/>
      <sheetName val="Labour_List"/>
      <sheetName val="Material_List"/>
      <sheetName val="Labor_abs-NMR"/>
      <sheetName val="Beam_at_Ground_flr_lvl(Steel)"/>
      <sheetName val="1st_-vpd"/>
      <sheetName val="Material_List_"/>
      <sheetName val="schedule_nos"/>
      <sheetName val="p&amp;m"/>
      <sheetName val="Rollup"/>
      <sheetName val="Fin. Assumpt. - Sensitivities"/>
      <sheetName val="Fin"/>
      <sheetName val="Intro"/>
      <sheetName val="OHT_Abs"/>
      <sheetName val="1"/>
      <sheetName val="Linked Lead"/>
      <sheetName val="hist&amp;proj"/>
      <sheetName val="TASKRSRC (2)"/>
      <sheetName val="TARGET"/>
      <sheetName val="BASELINE"/>
      <sheetName val="Portfolio_Summary2"/>
      <sheetName val="Current_Bill_MB_ref2"/>
      <sheetName val="Meas_-Hotel_Part2"/>
      <sheetName val="extra_work_elec_bill_"/>
      <sheetName val="NEW-IDs_Fun_&amp;_Group"/>
      <sheetName val="Elec Summ"/>
      <sheetName val="ELEC BOQ"/>
      <sheetName val="TRACK BUSWAY"/>
      <sheetName val="BBT"/>
      <sheetName val="LIGHTING"/>
      <sheetName val="LMS"/>
      <sheetName val="B_S"/>
      <sheetName val="HSA"/>
      <sheetName val="WGSRL"/>
    </sheetNames>
    <sheetDataSet>
      <sheetData sheetId="0" refreshError="1">
        <row r="65">
          <cell r="A65" t="str">
            <v>(II)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ow r="65">
          <cell r="A65" t="str">
            <v>(II)</v>
          </cell>
        </row>
      </sheetData>
      <sheetData sheetId="94">
        <row r="65">
          <cell r="A65" t="str">
            <v>(II)</v>
          </cell>
        </row>
      </sheetData>
      <sheetData sheetId="95">
        <row r="65">
          <cell r="A65" t="str">
            <v>(II)</v>
          </cell>
        </row>
      </sheetData>
      <sheetData sheetId="96">
        <row r="65">
          <cell r="A65" t="str">
            <v>(II)</v>
          </cell>
        </row>
      </sheetData>
      <sheetData sheetId="97">
        <row r="65">
          <cell r="A65" t="str">
            <v>(II)</v>
          </cell>
        </row>
      </sheetData>
      <sheetData sheetId="98">
        <row r="65">
          <cell r="A65" t="str">
            <v>(II)</v>
          </cell>
        </row>
      </sheetData>
      <sheetData sheetId="99">
        <row r="65">
          <cell r="A65" t="str">
            <v>(II)</v>
          </cell>
        </row>
      </sheetData>
      <sheetData sheetId="100">
        <row r="65">
          <cell r="A65" t="str">
            <v>(II)</v>
          </cell>
        </row>
      </sheetData>
      <sheetData sheetId="101">
        <row r="65">
          <cell r="A65" t="str">
            <v>(II)</v>
          </cell>
        </row>
      </sheetData>
      <sheetData sheetId="102">
        <row r="65">
          <cell r="A65" t="str">
            <v>(II)</v>
          </cell>
        </row>
      </sheetData>
      <sheetData sheetId="103">
        <row r="65">
          <cell r="A65" t="str">
            <v>(II)</v>
          </cell>
        </row>
      </sheetData>
      <sheetData sheetId="104">
        <row r="65">
          <cell r="A65" t="str">
            <v>(II)</v>
          </cell>
        </row>
      </sheetData>
      <sheetData sheetId="105">
        <row r="65">
          <cell r="A65" t="str">
            <v>(II)</v>
          </cell>
        </row>
      </sheetData>
      <sheetData sheetId="106">
        <row r="65">
          <cell r="A65" t="str">
            <v>(II)</v>
          </cell>
        </row>
      </sheetData>
      <sheetData sheetId="107">
        <row r="65">
          <cell r="A65" t="str">
            <v>(II)</v>
          </cell>
        </row>
      </sheetData>
      <sheetData sheetId="108">
        <row r="65">
          <cell r="A65" t="str">
            <v>(II)</v>
          </cell>
        </row>
      </sheetData>
      <sheetData sheetId="109">
        <row r="65">
          <cell r="A65" t="str">
            <v>(II)</v>
          </cell>
        </row>
      </sheetData>
      <sheetData sheetId="110">
        <row r="65">
          <cell r="A65" t="str">
            <v>(II)</v>
          </cell>
        </row>
      </sheetData>
      <sheetData sheetId="111">
        <row r="65">
          <cell r="A65" t="str">
            <v>(II)</v>
          </cell>
        </row>
      </sheetData>
      <sheetData sheetId="112">
        <row r="65">
          <cell r="A65" t="str">
            <v>(II)</v>
          </cell>
        </row>
      </sheetData>
      <sheetData sheetId="113">
        <row r="65">
          <cell r="A65" t="str">
            <v>(II)</v>
          </cell>
        </row>
      </sheetData>
      <sheetData sheetId="114">
        <row r="65">
          <cell r="A65" t="str">
            <v>(II)</v>
          </cell>
        </row>
      </sheetData>
      <sheetData sheetId="115">
        <row r="65">
          <cell r="A65" t="str">
            <v>(II)</v>
          </cell>
        </row>
      </sheetData>
      <sheetData sheetId="116">
        <row r="65">
          <cell r="A65" t="str">
            <v>(II)</v>
          </cell>
        </row>
      </sheetData>
      <sheetData sheetId="117">
        <row r="65">
          <cell r="A65" t="str">
            <v>(II)</v>
          </cell>
        </row>
      </sheetData>
      <sheetData sheetId="118">
        <row r="65">
          <cell r="A65" t="str">
            <v>(II)</v>
          </cell>
        </row>
      </sheetData>
      <sheetData sheetId="119">
        <row r="65">
          <cell r="A65" t="str">
            <v>(II)</v>
          </cell>
        </row>
      </sheetData>
      <sheetData sheetId="120">
        <row r="65">
          <cell r="A65" t="str">
            <v>(II)</v>
          </cell>
        </row>
      </sheetData>
      <sheetData sheetId="121">
        <row r="65">
          <cell r="A65" t="str">
            <v>(II)</v>
          </cell>
        </row>
      </sheetData>
      <sheetData sheetId="122">
        <row r="65">
          <cell r="A65" t="str">
            <v>(II)</v>
          </cell>
        </row>
      </sheetData>
      <sheetData sheetId="123">
        <row r="65">
          <cell r="A65" t="str">
            <v>(II)</v>
          </cell>
        </row>
      </sheetData>
      <sheetData sheetId="124">
        <row r="65">
          <cell r="A65" t="str">
            <v>(II)</v>
          </cell>
        </row>
      </sheetData>
      <sheetData sheetId="125">
        <row r="65">
          <cell r="A65" t="str">
            <v>(II)</v>
          </cell>
        </row>
      </sheetData>
      <sheetData sheetId="126">
        <row r="65">
          <cell r="A65" t="str">
            <v>(II)</v>
          </cell>
        </row>
      </sheetData>
      <sheetData sheetId="127">
        <row r="65">
          <cell r="A65" t="str">
            <v>(II)</v>
          </cell>
        </row>
      </sheetData>
      <sheetData sheetId="128">
        <row r="65">
          <cell r="A65" t="str">
            <v>(II)</v>
          </cell>
        </row>
      </sheetData>
      <sheetData sheetId="129">
        <row r="65">
          <cell r="A65" t="str">
            <v>(II)</v>
          </cell>
        </row>
      </sheetData>
      <sheetData sheetId="130">
        <row r="65">
          <cell r="A65" t="str">
            <v>(II)</v>
          </cell>
        </row>
      </sheetData>
      <sheetData sheetId="131">
        <row r="65">
          <cell r="A65" t="str">
            <v>(II)</v>
          </cell>
        </row>
      </sheetData>
      <sheetData sheetId="132">
        <row r="65">
          <cell r="A65" t="str">
            <v>(II)</v>
          </cell>
        </row>
      </sheetData>
      <sheetData sheetId="133">
        <row r="65">
          <cell r="A65" t="str">
            <v>(II)</v>
          </cell>
        </row>
      </sheetData>
      <sheetData sheetId="134">
        <row r="65">
          <cell r="A65" t="str">
            <v>(II)</v>
          </cell>
        </row>
      </sheetData>
      <sheetData sheetId="135">
        <row r="65">
          <cell r="A65" t="str">
            <v>(II)</v>
          </cell>
        </row>
      </sheetData>
      <sheetData sheetId="136">
        <row r="65">
          <cell r="A65" t="str">
            <v>(II)</v>
          </cell>
        </row>
      </sheetData>
      <sheetData sheetId="137">
        <row r="65">
          <cell r="A65" t="str">
            <v>(II)</v>
          </cell>
        </row>
      </sheetData>
      <sheetData sheetId="138">
        <row r="65">
          <cell r="A65" t="str">
            <v>(II)</v>
          </cell>
        </row>
      </sheetData>
      <sheetData sheetId="139">
        <row r="65">
          <cell r="A65" t="str">
            <v>(II)</v>
          </cell>
        </row>
      </sheetData>
      <sheetData sheetId="140">
        <row r="65">
          <cell r="A65" t="str">
            <v>(II)</v>
          </cell>
        </row>
      </sheetData>
      <sheetData sheetId="141">
        <row r="65">
          <cell r="A65" t="str">
            <v>(II)</v>
          </cell>
        </row>
      </sheetData>
      <sheetData sheetId="142">
        <row r="65">
          <cell r="A65" t="str">
            <v>(II)</v>
          </cell>
        </row>
      </sheetData>
      <sheetData sheetId="143">
        <row r="65">
          <cell r="A65" t="str">
            <v>(II)</v>
          </cell>
        </row>
      </sheetData>
      <sheetData sheetId="144">
        <row r="65">
          <cell r="A65" t="str">
            <v>(II)</v>
          </cell>
        </row>
      </sheetData>
      <sheetData sheetId="145">
        <row r="65">
          <cell r="A65" t="str">
            <v>(II)</v>
          </cell>
        </row>
      </sheetData>
      <sheetData sheetId="146">
        <row r="65">
          <cell r="A65" t="str">
            <v>(II)</v>
          </cell>
        </row>
      </sheetData>
      <sheetData sheetId="147">
        <row r="65">
          <cell r="A65" t="str">
            <v>(II)</v>
          </cell>
        </row>
      </sheetData>
      <sheetData sheetId="148">
        <row r="65">
          <cell r="A65" t="str">
            <v>(II)</v>
          </cell>
        </row>
      </sheetData>
      <sheetData sheetId="149">
        <row r="65">
          <cell r="A65" t="str">
            <v>(II)</v>
          </cell>
        </row>
      </sheetData>
      <sheetData sheetId="150">
        <row r="65">
          <cell r="A65" t="str">
            <v>(II)</v>
          </cell>
        </row>
      </sheetData>
      <sheetData sheetId="151">
        <row r="65">
          <cell r="A65" t="str">
            <v>(II)</v>
          </cell>
        </row>
      </sheetData>
      <sheetData sheetId="152">
        <row r="65">
          <cell r="A65" t="str">
            <v>(II)</v>
          </cell>
        </row>
      </sheetData>
      <sheetData sheetId="153">
        <row r="65">
          <cell r="A65" t="str">
            <v>(II)</v>
          </cell>
        </row>
      </sheetData>
      <sheetData sheetId="154">
        <row r="65">
          <cell r="A65" t="str">
            <v>(II)</v>
          </cell>
        </row>
      </sheetData>
      <sheetData sheetId="155">
        <row r="65">
          <cell r="A65" t="str">
            <v>(II)</v>
          </cell>
        </row>
      </sheetData>
      <sheetData sheetId="156">
        <row r="65">
          <cell r="A65" t="str">
            <v>(II)</v>
          </cell>
        </row>
      </sheetData>
      <sheetData sheetId="157">
        <row r="65">
          <cell r="A65" t="str">
            <v>(II)</v>
          </cell>
        </row>
      </sheetData>
      <sheetData sheetId="158">
        <row r="65">
          <cell r="A65" t="str">
            <v>(II)</v>
          </cell>
        </row>
      </sheetData>
      <sheetData sheetId="159">
        <row r="65">
          <cell r="A65" t="str">
            <v>(II)</v>
          </cell>
        </row>
      </sheetData>
      <sheetData sheetId="160">
        <row r="65">
          <cell r="A65" t="str">
            <v>(II)</v>
          </cell>
        </row>
      </sheetData>
      <sheetData sheetId="161">
        <row r="65">
          <cell r="A65" t="str">
            <v>(II)</v>
          </cell>
        </row>
      </sheetData>
      <sheetData sheetId="162">
        <row r="65">
          <cell r="A65" t="str">
            <v>(II)</v>
          </cell>
        </row>
      </sheetData>
      <sheetData sheetId="163">
        <row r="65">
          <cell r="A65" t="str">
            <v>(II)</v>
          </cell>
        </row>
      </sheetData>
      <sheetData sheetId="164">
        <row r="65">
          <cell r="A65" t="str">
            <v>(II)</v>
          </cell>
        </row>
      </sheetData>
      <sheetData sheetId="165">
        <row r="65">
          <cell r="A65" t="str">
            <v>(II)</v>
          </cell>
        </row>
      </sheetData>
      <sheetData sheetId="166">
        <row r="65">
          <cell r="A65" t="str">
            <v>(II)</v>
          </cell>
        </row>
      </sheetData>
      <sheetData sheetId="167">
        <row r="65">
          <cell r="A65" t="str">
            <v>(II)</v>
          </cell>
        </row>
      </sheetData>
      <sheetData sheetId="168">
        <row r="65">
          <cell r="A65" t="str">
            <v>(II)</v>
          </cell>
        </row>
      </sheetData>
      <sheetData sheetId="169">
        <row r="65">
          <cell r="A65" t="str">
            <v>(II)</v>
          </cell>
        </row>
      </sheetData>
      <sheetData sheetId="170">
        <row r="65">
          <cell r="A65" t="str">
            <v>(II)</v>
          </cell>
        </row>
      </sheetData>
      <sheetData sheetId="171">
        <row r="65">
          <cell r="A65" t="str">
            <v>(II)</v>
          </cell>
        </row>
      </sheetData>
      <sheetData sheetId="172">
        <row r="65">
          <cell r="A65" t="str">
            <v>(II)</v>
          </cell>
        </row>
      </sheetData>
      <sheetData sheetId="173">
        <row r="65">
          <cell r="A65" t="str">
            <v>(II)</v>
          </cell>
        </row>
      </sheetData>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ow r="65">
          <cell r="A65" t="str">
            <v>(II)</v>
          </cell>
        </row>
      </sheetData>
      <sheetData sheetId="288">
        <row r="65">
          <cell r="A65" t="str">
            <v>(II)</v>
          </cell>
        </row>
      </sheetData>
      <sheetData sheetId="289">
        <row r="65">
          <cell r="A65" t="str">
            <v>(II)</v>
          </cell>
        </row>
      </sheetData>
      <sheetData sheetId="290">
        <row r="65">
          <cell r="A65" t="str">
            <v>(II)</v>
          </cell>
        </row>
      </sheetData>
      <sheetData sheetId="291">
        <row r="65">
          <cell r="A65" t="str">
            <v>(II)</v>
          </cell>
        </row>
      </sheetData>
      <sheetData sheetId="292">
        <row r="65">
          <cell r="A65" t="str">
            <v>(II)</v>
          </cell>
        </row>
      </sheetData>
      <sheetData sheetId="293">
        <row r="65">
          <cell r="A65" t="str">
            <v>(II)</v>
          </cell>
        </row>
      </sheetData>
      <sheetData sheetId="294">
        <row r="65">
          <cell r="A65" t="str">
            <v>(II)</v>
          </cell>
        </row>
      </sheetData>
      <sheetData sheetId="295">
        <row r="65">
          <cell r="A65" t="str">
            <v>(II)</v>
          </cell>
        </row>
      </sheetData>
      <sheetData sheetId="296">
        <row r="65">
          <cell r="A65" t="str">
            <v>(II)</v>
          </cell>
        </row>
      </sheetData>
      <sheetData sheetId="297">
        <row r="65">
          <cell r="A65" t="str">
            <v>(II)</v>
          </cell>
        </row>
      </sheetData>
      <sheetData sheetId="298">
        <row r="65">
          <cell r="A65" t="str">
            <v>(II)</v>
          </cell>
        </row>
      </sheetData>
      <sheetData sheetId="299">
        <row r="65">
          <cell r="A65" t="str">
            <v>(II)</v>
          </cell>
        </row>
      </sheetData>
      <sheetData sheetId="300">
        <row r="65">
          <cell r="A65" t="str">
            <v>(II)</v>
          </cell>
        </row>
      </sheetData>
      <sheetData sheetId="301">
        <row r="65">
          <cell r="A65" t="str">
            <v>(II)</v>
          </cell>
        </row>
      </sheetData>
      <sheetData sheetId="302">
        <row r="65">
          <cell r="A65" t="str">
            <v>(II)</v>
          </cell>
        </row>
      </sheetData>
      <sheetData sheetId="303">
        <row r="65">
          <cell r="A65" t="str">
            <v>(II)</v>
          </cell>
        </row>
      </sheetData>
      <sheetData sheetId="304">
        <row r="65">
          <cell r="A65" t="str">
            <v>(II)</v>
          </cell>
        </row>
      </sheetData>
      <sheetData sheetId="305">
        <row r="65">
          <cell r="A65" t="str">
            <v>(II)</v>
          </cell>
        </row>
      </sheetData>
      <sheetData sheetId="306">
        <row r="65">
          <cell r="A65" t="str">
            <v>(II)</v>
          </cell>
        </row>
      </sheetData>
      <sheetData sheetId="307">
        <row r="65">
          <cell r="A65" t="str">
            <v>(II)</v>
          </cell>
        </row>
      </sheetData>
      <sheetData sheetId="308">
        <row r="65">
          <cell r="A65" t="str">
            <v>(II)</v>
          </cell>
        </row>
      </sheetData>
      <sheetData sheetId="309">
        <row r="65">
          <cell r="A65" t="str">
            <v>(II)</v>
          </cell>
        </row>
      </sheetData>
      <sheetData sheetId="310">
        <row r="65">
          <cell r="A65" t="str">
            <v>(II)</v>
          </cell>
        </row>
      </sheetData>
      <sheetData sheetId="311">
        <row r="65">
          <cell r="A65" t="str">
            <v>(II)</v>
          </cell>
        </row>
      </sheetData>
      <sheetData sheetId="312">
        <row r="65">
          <cell r="A65" t="str">
            <v>(II)</v>
          </cell>
        </row>
      </sheetData>
      <sheetData sheetId="313">
        <row r="65">
          <cell r="A65" t="str">
            <v>(II)</v>
          </cell>
        </row>
      </sheetData>
      <sheetData sheetId="314">
        <row r="65">
          <cell r="A65" t="str">
            <v>(II)</v>
          </cell>
        </row>
      </sheetData>
      <sheetData sheetId="315">
        <row r="65">
          <cell r="A65" t="str">
            <v>(II)</v>
          </cell>
        </row>
      </sheetData>
      <sheetData sheetId="316">
        <row r="65">
          <cell r="A65" t="str">
            <v>(II)</v>
          </cell>
        </row>
      </sheetData>
      <sheetData sheetId="317">
        <row r="65">
          <cell r="A65" t="str">
            <v>(II)</v>
          </cell>
        </row>
      </sheetData>
      <sheetData sheetId="318">
        <row r="65">
          <cell r="A65" t="str">
            <v>(II)</v>
          </cell>
        </row>
      </sheetData>
      <sheetData sheetId="319">
        <row r="65">
          <cell r="A65" t="str">
            <v>(II)</v>
          </cell>
        </row>
      </sheetData>
      <sheetData sheetId="320">
        <row r="65">
          <cell r="A65" t="str">
            <v>(II)</v>
          </cell>
        </row>
      </sheetData>
      <sheetData sheetId="321">
        <row r="65">
          <cell r="A65" t="str">
            <v>(II)</v>
          </cell>
        </row>
      </sheetData>
      <sheetData sheetId="322">
        <row r="65">
          <cell r="A65" t="str">
            <v>(II)</v>
          </cell>
        </row>
      </sheetData>
      <sheetData sheetId="323">
        <row r="65">
          <cell r="A65" t="str">
            <v>(II)</v>
          </cell>
        </row>
      </sheetData>
      <sheetData sheetId="324">
        <row r="65">
          <cell r="A65" t="str">
            <v>(II)</v>
          </cell>
        </row>
      </sheetData>
      <sheetData sheetId="325">
        <row r="65">
          <cell r="A65" t="str">
            <v>(II)</v>
          </cell>
        </row>
      </sheetData>
      <sheetData sheetId="326">
        <row r="65">
          <cell r="A65" t="str">
            <v>(II)</v>
          </cell>
        </row>
      </sheetData>
      <sheetData sheetId="327">
        <row r="65">
          <cell r="A65" t="str">
            <v>(II)</v>
          </cell>
        </row>
      </sheetData>
      <sheetData sheetId="328">
        <row r="65">
          <cell r="A65" t="str">
            <v>(II)</v>
          </cell>
        </row>
      </sheetData>
      <sheetData sheetId="329">
        <row r="65">
          <cell r="A65" t="str">
            <v>(II)</v>
          </cell>
        </row>
      </sheetData>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sheetData sheetId="448"/>
      <sheetData sheetId="449" refreshError="1"/>
      <sheetData sheetId="450" refreshError="1"/>
      <sheetData sheetId="451" refreshError="1"/>
      <sheetData sheetId="452"/>
      <sheetData sheetId="453" refreshError="1"/>
      <sheetData sheetId="454" refreshError="1"/>
      <sheetData sheetId="455">
        <row r="65">
          <cell r="A65" t="str">
            <v>(II)</v>
          </cell>
        </row>
      </sheetData>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ow r="65">
          <cell r="A65" t="str">
            <v>(II)</v>
          </cell>
        </row>
      </sheetData>
      <sheetData sheetId="493">
        <row r="65">
          <cell r="A65" t="str">
            <v>(II)</v>
          </cell>
        </row>
      </sheetData>
      <sheetData sheetId="494">
        <row r="65">
          <cell r="A65" t="str">
            <v>(II)</v>
          </cell>
        </row>
      </sheetData>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ow r="65">
          <cell r="A65" t="str">
            <v>(II)</v>
          </cell>
        </row>
      </sheetData>
      <sheetData sheetId="593">
        <row r="65">
          <cell r="A65" t="str">
            <v>(II)</v>
          </cell>
        </row>
      </sheetData>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row r="65">
          <cell r="A65" t="str">
            <v>(II)</v>
          </cell>
        </row>
      </sheetData>
      <sheetData sheetId="613">
        <row r="65">
          <cell r="A65" t="str">
            <v>(II)</v>
          </cell>
        </row>
      </sheetData>
      <sheetData sheetId="614"/>
      <sheetData sheetId="615"/>
      <sheetData sheetId="616"/>
      <sheetData sheetId="617"/>
      <sheetData sheetId="618">
        <row r="65">
          <cell r="A65" t="str">
            <v>(II)</v>
          </cell>
        </row>
      </sheetData>
      <sheetData sheetId="619">
        <row r="65">
          <cell r="A65" t="str">
            <v>(II)</v>
          </cell>
        </row>
      </sheetData>
      <sheetData sheetId="620"/>
      <sheetData sheetId="621"/>
      <sheetData sheetId="622"/>
      <sheetData sheetId="623"/>
      <sheetData sheetId="624"/>
      <sheetData sheetId="625"/>
      <sheetData sheetId="626"/>
      <sheetData sheetId="627"/>
      <sheetData sheetId="628"/>
      <sheetData sheetId="629"/>
      <sheetData sheetId="630">
        <row r="65">
          <cell r="A65" t="str">
            <v>(II)</v>
          </cell>
        </row>
      </sheetData>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row r="65">
          <cell r="A65" t="str">
            <v>(II)</v>
          </cell>
        </row>
      </sheetData>
      <sheetData sheetId="656"/>
      <sheetData sheetId="657">
        <row r="65">
          <cell r="A65" t="str">
            <v>(II)</v>
          </cell>
        </row>
      </sheetData>
      <sheetData sheetId="658"/>
      <sheetData sheetId="659"/>
      <sheetData sheetId="660"/>
      <sheetData sheetId="66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sheetData sheetId="698"/>
      <sheetData sheetId="699"/>
      <sheetData sheetId="700"/>
      <sheetData sheetId="701"/>
      <sheetData sheetId="702"/>
      <sheetData sheetId="703"/>
      <sheetData sheetId="704"/>
      <sheetData sheetId="705"/>
      <sheetData sheetId="706"/>
      <sheetData sheetId="707"/>
      <sheetData sheetId="708">
        <row r="65">
          <cell r="A65" t="str">
            <v>(II)</v>
          </cell>
        </row>
      </sheetData>
      <sheetData sheetId="709">
        <row r="65">
          <cell r="A65" t="str">
            <v>(II)</v>
          </cell>
        </row>
      </sheetData>
      <sheetData sheetId="710" refreshError="1"/>
      <sheetData sheetId="711" refreshError="1"/>
      <sheetData sheetId="712" refreshError="1"/>
      <sheetData sheetId="713" refreshError="1"/>
      <sheetData sheetId="714" refreshError="1"/>
      <sheetData sheetId="715" refreshError="1"/>
      <sheetData sheetId="716" refreshError="1"/>
      <sheetData sheetId="717"/>
      <sheetData sheetId="718" refreshError="1"/>
      <sheetData sheetId="719" refreshError="1"/>
      <sheetData sheetId="720" refreshError="1"/>
      <sheetData sheetId="721" refreshError="1"/>
      <sheetData sheetId="722" refreshError="1"/>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sheetData sheetId="763"/>
      <sheetData sheetId="764"/>
      <sheetData sheetId="765"/>
      <sheetData sheetId="766"/>
      <sheetData sheetId="767"/>
      <sheetData sheetId="768"/>
      <sheetData sheetId="769"/>
      <sheetData sheetId="770"/>
      <sheetData sheetId="771"/>
      <sheetData sheetId="772"/>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sheetData sheetId="786"/>
      <sheetData sheetId="787"/>
      <sheetData sheetId="788"/>
      <sheetData sheetId="789"/>
      <sheetData sheetId="790"/>
      <sheetData sheetId="791"/>
      <sheetData sheetId="792"/>
      <sheetData sheetId="793"/>
      <sheetData sheetId="794"/>
      <sheetData sheetId="795"/>
      <sheetData sheetId="796" refreshError="1"/>
      <sheetData sheetId="797" refreshError="1"/>
      <sheetData sheetId="79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rnings model"/>
      <sheetName val="Questions"/>
      <sheetName val="Halfye"/>
      <sheetName val="Sugar"/>
      <sheetName val="Text"/>
      <sheetName val="Final model"/>
      <sheetName val="Sheet3 (2)"/>
      <sheetName val="Key Nos"/>
      <sheetName val="ET"/>
      <sheetName val="Input"/>
      <sheetName val="Tax"/>
      <sheetName val="CUS Image"/>
      <sheetName val="Gas"/>
      <sheetName val="update"/>
      <sheetName val="Profile"/>
      <sheetName val="Debt"/>
      <sheetName val="CapEx"/>
      <sheetName val="Operating Statistics"/>
      <sheetName val="Cover"/>
      <sheetName val="Global Assm."/>
      <sheetName val="NOPAT_VDF"/>
      <sheetName val="Invested capital_VDF"/>
      <sheetName val="Profit and Loss"/>
      <sheetName val="FA"/>
      <sheetName val="재무가정"/>
      <sheetName val="BS Sch "/>
      <sheetName val="Flexi"/>
      <sheetName val="Cons"/>
      <sheetName val="Plan"/>
      <sheetName val="BS-2005"/>
      <sheetName val="CAUSTIC"/>
      <sheetName val="Index"/>
      <sheetName val="ADAMYA FINAL SHEET"/>
      <sheetName val="PRECAST lightconc-II"/>
      <sheetName val="Recon"/>
      <sheetName val="CMA"/>
      <sheetName val="GL- 1010100"/>
      <sheetName val="MAIN_MENU"/>
      <sheetName val="Tables"/>
      <sheetName val="Fittings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W Final Accounts - 99"/>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ontrol_Sheet"/>
      <sheetName val="Main"/>
      <sheetName val="RowConfig"/>
      <sheetName val="Data"/>
      <sheetName val="Config"/>
      <sheetName val="TMasterConsUnit"/>
      <sheetName val="TMasterSeg"/>
      <sheetName val="TSegDetails"/>
      <sheetName val="TMasterCurrency"/>
      <sheetName val="LockRow"/>
      <sheetName val="MARCH 08"/>
      <sheetName val="Control-Segment"/>
      <sheetName val="Control-FFC"/>
      <sheetName val="Standalone"/>
      <sheetName val="BS"/>
      <sheetName val="P&amp;L"/>
      <sheetName val="Res &amp; Surplus"/>
      <sheetName val="Loan Funds"/>
      <sheetName val="Investments"/>
      <sheetName val="Fixed Assets"/>
      <sheetName val="Current Assets"/>
      <sheetName val="Current Liabilities &amp; Misc Exp"/>
      <sheetName val="Other Income"/>
      <sheetName val="Pers &amp; Interest"/>
      <sheetName val="Other Expenses"/>
      <sheetName val="Misc Exp"/>
      <sheetName val="Market Value Quoted Invst"/>
      <sheetName val="IC Stocks"/>
      <sheetName val="DTA DTL"/>
      <sheetName val="Exceptional Items"/>
      <sheetName val="Others"/>
      <sheetName val="Sheet1"/>
      <sheetName val="BOQ"/>
      <sheetName val="horizontal"/>
    </sheetNames>
    <sheetDataSet>
      <sheetData sheetId="0"/>
      <sheetData sheetId="1"/>
      <sheetData sheetId="2">
        <row r="1">
          <cell r="B1" t="str">
            <v>Company</v>
          </cell>
        </row>
        <row r="2">
          <cell r="B2" t="str">
            <v>MWCJL</v>
          </cell>
        </row>
        <row r="5">
          <cell r="B5" t="str">
            <v>Item*</v>
          </cell>
        </row>
        <row r="6">
          <cell r="B6">
            <v>1100010</v>
          </cell>
        </row>
        <row r="7">
          <cell r="B7">
            <v>1100010</v>
          </cell>
        </row>
        <row r="8">
          <cell r="B8">
            <v>1100010</v>
          </cell>
        </row>
        <row r="9">
          <cell r="B9">
            <v>1100010</v>
          </cell>
        </row>
        <row r="10">
          <cell r="B10">
            <v>1100020</v>
          </cell>
        </row>
        <row r="11">
          <cell r="B11">
            <v>1100020</v>
          </cell>
        </row>
        <row r="12">
          <cell r="B12">
            <v>1100020</v>
          </cell>
        </row>
        <row r="13">
          <cell r="B13">
            <v>1100020</v>
          </cell>
        </row>
        <row r="14">
          <cell r="B14">
            <v>1100030</v>
          </cell>
        </row>
        <row r="15">
          <cell r="B15">
            <v>1100040</v>
          </cell>
        </row>
        <row r="16">
          <cell r="B16">
            <v>1100050</v>
          </cell>
        </row>
        <row r="17">
          <cell r="B17">
            <v>1100110</v>
          </cell>
        </row>
        <row r="18">
          <cell r="B18">
            <v>1100110</v>
          </cell>
        </row>
        <row r="19">
          <cell r="B19">
            <v>1100110</v>
          </cell>
        </row>
        <row r="20">
          <cell r="B20">
            <v>1100110</v>
          </cell>
        </row>
        <row r="21">
          <cell r="B21">
            <v>1100120</v>
          </cell>
        </row>
        <row r="22">
          <cell r="B22">
            <v>1100120</v>
          </cell>
        </row>
        <row r="23">
          <cell r="B23">
            <v>1100120</v>
          </cell>
        </row>
        <row r="24">
          <cell r="B24">
            <v>1100120</v>
          </cell>
        </row>
        <row r="25">
          <cell r="B25">
            <v>1100130</v>
          </cell>
        </row>
        <row r="26">
          <cell r="B26">
            <v>1100130</v>
          </cell>
        </row>
        <row r="27">
          <cell r="B27">
            <v>1100130</v>
          </cell>
        </row>
        <row r="28">
          <cell r="B28">
            <v>1100130</v>
          </cell>
        </row>
        <row r="29">
          <cell r="B29">
            <v>1100140</v>
          </cell>
        </row>
        <row r="30">
          <cell r="B30">
            <v>1100140</v>
          </cell>
        </row>
        <row r="31">
          <cell r="B31">
            <v>1100140</v>
          </cell>
        </row>
        <row r="32">
          <cell r="B32">
            <v>1100140</v>
          </cell>
        </row>
        <row r="33">
          <cell r="B33">
            <v>1100150</v>
          </cell>
        </row>
        <row r="34">
          <cell r="B34">
            <v>1100150</v>
          </cell>
        </row>
        <row r="35">
          <cell r="B35">
            <v>1100150</v>
          </cell>
        </row>
        <row r="36">
          <cell r="B36">
            <v>1100150</v>
          </cell>
        </row>
        <row r="37">
          <cell r="B37">
            <v>1100155</v>
          </cell>
        </row>
        <row r="38">
          <cell r="B38">
            <v>1100155</v>
          </cell>
        </row>
        <row r="39">
          <cell r="B39">
            <v>1100155</v>
          </cell>
        </row>
        <row r="40">
          <cell r="B40">
            <v>1100155</v>
          </cell>
        </row>
        <row r="41">
          <cell r="B41">
            <v>1100165</v>
          </cell>
        </row>
        <row r="42">
          <cell r="B42">
            <v>1100165</v>
          </cell>
        </row>
        <row r="43">
          <cell r="B43">
            <v>1100165</v>
          </cell>
        </row>
        <row r="44">
          <cell r="B44">
            <v>1100170</v>
          </cell>
        </row>
        <row r="45">
          <cell r="B45">
            <v>1100170</v>
          </cell>
        </row>
        <row r="46">
          <cell r="B46">
            <v>1100170</v>
          </cell>
        </row>
        <row r="47">
          <cell r="B47">
            <v>1100170</v>
          </cell>
        </row>
        <row r="48">
          <cell r="B48">
            <v>1100180</v>
          </cell>
        </row>
        <row r="49">
          <cell r="B49">
            <v>1100180</v>
          </cell>
        </row>
        <row r="50">
          <cell r="B50">
            <v>1100180</v>
          </cell>
        </row>
        <row r="51">
          <cell r="B51">
            <v>1100180</v>
          </cell>
        </row>
        <row r="52">
          <cell r="B52">
            <v>1100190</v>
          </cell>
        </row>
        <row r="53">
          <cell r="B53">
            <v>1100190</v>
          </cell>
        </row>
        <row r="54">
          <cell r="B54">
            <v>1100190</v>
          </cell>
        </row>
        <row r="55">
          <cell r="B55">
            <v>1100190</v>
          </cell>
        </row>
        <row r="56">
          <cell r="B56">
            <v>1100200</v>
          </cell>
        </row>
        <row r="57">
          <cell r="B57">
            <v>1100200</v>
          </cell>
        </row>
        <row r="58">
          <cell r="B58">
            <v>1100200</v>
          </cell>
        </row>
        <row r="59">
          <cell r="B59">
            <v>1100200</v>
          </cell>
        </row>
        <row r="60">
          <cell r="B60">
            <v>1100210</v>
          </cell>
        </row>
        <row r="61">
          <cell r="B61">
            <v>1100210</v>
          </cell>
        </row>
        <row r="62">
          <cell r="B62">
            <v>1100210</v>
          </cell>
        </row>
        <row r="63">
          <cell r="B63">
            <v>1100210</v>
          </cell>
        </row>
        <row r="64">
          <cell r="B64">
            <v>1100220</v>
          </cell>
        </row>
        <row r="65">
          <cell r="B65">
            <v>1100220</v>
          </cell>
        </row>
        <row r="66">
          <cell r="B66">
            <v>1100220</v>
          </cell>
        </row>
        <row r="67">
          <cell r="B67">
            <v>1100220</v>
          </cell>
        </row>
        <row r="68">
          <cell r="B68">
            <v>1100230</v>
          </cell>
        </row>
        <row r="69">
          <cell r="B69">
            <v>1100230</v>
          </cell>
        </row>
        <row r="70">
          <cell r="B70">
            <v>1100230</v>
          </cell>
        </row>
        <row r="71">
          <cell r="B71">
            <v>1100230</v>
          </cell>
        </row>
        <row r="72">
          <cell r="B72">
            <v>1100240</v>
          </cell>
        </row>
        <row r="73">
          <cell r="B73">
            <v>1100240</v>
          </cell>
        </row>
        <row r="74">
          <cell r="B74">
            <v>1100240</v>
          </cell>
        </row>
        <row r="75">
          <cell r="B75">
            <v>1100240</v>
          </cell>
        </row>
        <row r="76">
          <cell r="B76">
            <v>1100250</v>
          </cell>
        </row>
        <row r="77">
          <cell r="B77">
            <v>1100250</v>
          </cell>
        </row>
        <row r="78">
          <cell r="B78">
            <v>1100250</v>
          </cell>
        </row>
        <row r="79">
          <cell r="B79">
            <v>1100250</v>
          </cell>
        </row>
        <row r="80">
          <cell r="B80">
            <v>1100280</v>
          </cell>
        </row>
        <row r="81">
          <cell r="B81">
            <v>1100280</v>
          </cell>
        </row>
        <row r="82">
          <cell r="B82">
            <v>1100280</v>
          </cell>
        </row>
        <row r="83">
          <cell r="B83">
            <v>1100280</v>
          </cell>
        </row>
        <row r="84">
          <cell r="B84">
            <v>1200010</v>
          </cell>
        </row>
        <row r="85">
          <cell r="B85">
            <v>1200020</v>
          </cell>
        </row>
        <row r="86">
          <cell r="B86">
            <v>1200030</v>
          </cell>
        </row>
        <row r="87">
          <cell r="B87">
            <v>1200110</v>
          </cell>
        </row>
        <row r="88">
          <cell r="B88">
            <v>1200150</v>
          </cell>
        </row>
        <row r="89">
          <cell r="B89">
            <v>1200120</v>
          </cell>
        </row>
        <row r="90">
          <cell r="B90">
            <v>1200130</v>
          </cell>
        </row>
        <row r="91">
          <cell r="B91">
            <v>1200140</v>
          </cell>
        </row>
        <row r="92">
          <cell r="B92">
            <v>1200210</v>
          </cell>
        </row>
        <row r="93">
          <cell r="B93">
            <v>1200220</v>
          </cell>
        </row>
        <row r="94">
          <cell r="B94">
            <v>1200310</v>
          </cell>
        </row>
        <row r="95">
          <cell r="B95">
            <v>1200320</v>
          </cell>
        </row>
        <row r="96">
          <cell r="B96">
            <v>1200330</v>
          </cell>
        </row>
        <row r="97">
          <cell r="B97">
            <v>1200340</v>
          </cell>
        </row>
        <row r="98">
          <cell r="B98">
            <v>1200350</v>
          </cell>
        </row>
        <row r="99">
          <cell r="B99">
            <v>1200410</v>
          </cell>
        </row>
        <row r="100">
          <cell r="B100">
            <v>1200420</v>
          </cell>
        </row>
        <row r="101">
          <cell r="B101">
            <v>1200450</v>
          </cell>
        </row>
        <row r="102">
          <cell r="B102">
            <v>1200460</v>
          </cell>
        </row>
        <row r="103">
          <cell r="B103">
            <v>1200470</v>
          </cell>
        </row>
        <row r="104">
          <cell r="B104">
            <v>1200430</v>
          </cell>
        </row>
        <row r="105">
          <cell r="B105">
            <v>1200440</v>
          </cell>
        </row>
        <row r="106">
          <cell r="B106">
            <v>2100010</v>
          </cell>
        </row>
        <row r="107">
          <cell r="B107">
            <v>2100010</v>
          </cell>
        </row>
        <row r="108">
          <cell r="B108">
            <v>2100010</v>
          </cell>
        </row>
        <row r="109">
          <cell r="B109">
            <v>2100010</v>
          </cell>
        </row>
        <row r="110">
          <cell r="B110">
            <v>2100010</v>
          </cell>
        </row>
        <row r="111">
          <cell r="B111">
            <v>2100020</v>
          </cell>
        </row>
        <row r="112">
          <cell r="B112">
            <v>2100020</v>
          </cell>
        </row>
        <row r="113">
          <cell r="B113">
            <v>2100020</v>
          </cell>
        </row>
        <row r="114">
          <cell r="B114">
            <v>2100020</v>
          </cell>
        </row>
        <row r="115">
          <cell r="B115">
            <v>2100020</v>
          </cell>
        </row>
        <row r="116">
          <cell r="B116">
            <v>2100030</v>
          </cell>
        </row>
        <row r="117">
          <cell r="B117">
            <v>2100030</v>
          </cell>
        </row>
        <row r="118">
          <cell r="B118">
            <v>2100030</v>
          </cell>
        </row>
        <row r="119">
          <cell r="B119">
            <v>2100030</v>
          </cell>
        </row>
        <row r="120">
          <cell r="B120">
            <v>2100030</v>
          </cell>
        </row>
        <row r="121">
          <cell r="B121">
            <v>2100040</v>
          </cell>
        </row>
        <row r="122">
          <cell r="B122">
            <v>2100040</v>
          </cell>
        </row>
        <row r="123">
          <cell r="B123">
            <v>2100040</v>
          </cell>
        </row>
        <row r="124">
          <cell r="B124">
            <v>2100040</v>
          </cell>
        </row>
        <row r="125">
          <cell r="B125">
            <v>2100040</v>
          </cell>
        </row>
        <row r="126">
          <cell r="B126">
            <v>2100110</v>
          </cell>
        </row>
        <row r="127">
          <cell r="B127">
            <v>2100110</v>
          </cell>
        </row>
        <row r="128">
          <cell r="B128">
            <v>2100110</v>
          </cell>
        </row>
        <row r="129">
          <cell r="B129">
            <v>2100110</v>
          </cell>
        </row>
        <row r="130">
          <cell r="B130">
            <v>2100110</v>
          </cell>
        </row>
        <row r="131">
          <cell r="B131">
            <v>2100120</v>
          </cell>
        </row>
        <row r="132">
          <cell r="B132">
            <v>2100120</v>
          </cell>
        </row>
        <row r="133">
          <cell r="B133">
            <v>2100120</v>
          </cell>
        </row>
        <row r="134">
          <cell r="B134">
            <v>2100120</v>
          </cell>
        </row>
        <row r="135">
          <cell r="B135">
            <v>2100120</v>
          </cell>
        </row>
        <row r="136">
          <cell r="B136">
            <v>2100130</v>
          </cell>
        </row>
        <row r="137">
          <cell r="B137">
            <v>2100130</v>
          </cell>
        </row>
        <row r="138">
          <cell r="B138">
            <v>2100130</v>
          </cell>
        </row>
        <row r="139">
          <cell r="B139">
            <v>2100130</v>
          </cell>
        </row>
        <row r="140">
          <cell r="B140">
            <v>2100130</v>
          </cell>
        </row>
        <row r="141">
          <cell r="B141">
            <v>2100140</v>
          </cell>
        </row>
        <row r="142">
          <cell r="B142">
            <v>2100140</v>
          </cell>
        </row>
        <row r="143">
          <cell r="B143">
            <v>2100140</v>
          </cell>
        </row>
        <row r="144">
          <cell r="B144">
            <v>2100140</v>
          </cell>
        </row>
        <row r="145">
          <cell r="B145">
            <v>2100140</v>
          </cell>
        </row>
        <row r="146">
          <cell r="B146">
            <v>2100150</v>
          </cell>
        </row>
        <row r="147">
          <cell r="B147">
            <v>2100150</v>
          </cell>
        </row>
        <row r="148">
          <cell r="B148">
            <v>2100150</v>
          </cell>
        </row>
        <row r="149">
          <cell r="B149">
            <v>2100150</v>
          </cell>
        </row>
        <row r="150">
          <cell r="B150">
            <v>2100150</v>
          </cell>
        </row>
        <row r="151">
          <cell r="B151">
            <v>2100160</v>
          </cell>
        </row>
        <row r="152">
          <cell r="B152">
            <v>2100160</v>
          </cell>
        </row>
        <row r="153">
          <cell r="B153">
            <v>2100160</v>
          </cell>
        </row>
        <row r="154">
          <cell r="B154">
            <v>2100160</v>
          </cell>
        </row>
        <row r="155">
          <cell r="B155">
            <v>2100160</v>
          </cell>
        </row>
        <row r="156">
          <cell r="B156">
            <v>2100170</v>
          </cell>
        </row>
        <row r="157">
          <cell r="B157">
            <v>2100170</v>
          </cell>
        </row>
        <row r="158">
          <cell r="B158">
            <v>2100170</v>
          </cell>
        </row>
        <row r="159">
          <cell r="B159">
            <v>2100170</v>
          </cell>
        </row>
        <row r="160">
          <cell r="B160">
            <v>2100170</v>
          </cell>
        </row>
        <row r="161">
          <cell r="B161">
            <v>2100180</v>
          </cell>
        </row>
        <row r="162">
          <cell r="B162">
            <v>2100180</v>
          </cell>
        </row>
        <row r="163">
          <cell r="B163">
            <v>2100180</v>
          </cell>
        </row>
        <row r="164">
          <cell r="B164">
            <v>2100180</v>
          </cell>
        </row>
        <row r="165">
          <cell r="B165">
            <v>2100180</v>
          </cell>
        </row>
        <row r="166">
          <cell r="B166">
            <v>2100190</v>
          </cell>
        </row>
        <row r="167">
          <cell r="B167">
            <v>2100190</v>
          </cell>
        </row>
        <row r="168">
          <cell r="B168">
            <v>2100190</v>
          </cell>
        </row>
        <row r="169">
          <cell r="B169">
            <v>2100190</v>
          </cell>
        </row>
        <row r="170">
          <cell r="B170">
            <v>2100190</v>
          </cell>
        </row>
        <row r="171">
          <cell r="B171">
            <v>2100220</v>
          </cell>
        </row>
        <row r="172">
          <cell r="B172">
            <v>2100220</v>
          </cell>
        </row>
        <row r="173">
          <cell r="B173">
            <v>2100220</v>
          </cell>
        </row>
        <row r="174">
          <cell r="B174">
            <v>2100220</v>
          </cell>
        </row>
        <row r="175">
          <cell r="B175">
            <v>2100220</v>
          </cell>
        </row>
        <row r="176">
          <cell r="B176">
            <v>2100230</v>
          </cell>
        </row>
        <row r="177">
          <cell r="B177">
            <v>2100230</v>
          </cell>
        </row>
        <row r="178">
          <cell r="B178">
            <v>2100230</v>
          </cell>
        </row>
        <row r="179">
          <cell r="B179">
            <v>2100230</v>
          </cell>
        </row>
        <row r="180">
          <cell r="B180">
            <v>2100230</v>
          </cell>
        </row>
        <row r="181">
          <cell r="B181">
            <v>2100240</v>
          </cell>
        </row>
        <row r="182">
          <cell r="B182">
            <v>2100240</v>
          </cell>
        </row>
        <row r="183">
          <cell r="B183">
            <v>2100240</v>
          </cell>
        </row>
        <row r="184">
          <cell r="B184">
            <v>2100240</v>
          </cell>
        </row>
        <row r="185">
          <cell r="B185">
            <v>2100240</v>
          </cell>
        </row>
        <row r="186">
          <cell r="B186">
            <v>2100250</v>
          </cell>
        </row>
        <row r="187">
          <cell r="B187">
            <v>2100250</v>
          </cell>
        </row>
        <row r="188">
          <cell r="B188">
            <v>2100250</v>
          </cell>
        </row>
        <row r="189">
          <cell r="B189">
            <v>2100250</v>
          </cell>
        </row>
        <row r="190">
          <cell r="B190">
            <v>2100250</v>
          </cell>
        </row>
        <row r="191">
          <cell r="B191">
            <v>2100270</v>
          </cell>
        </row>
        <row r="192">
          <cell r="B192">
            <v>2100270</v>
          </cell>
        </row>
        <row r="193">
          <cell r="B193">
            <v>2100270</v>
          </cell>
        </row>
        <row r="194">
          <cell r="B194">
            <v>2100270</v>
          </cell>
        </row>
        <row r="195">
          <cell r="B195">
            <v>2100270</v>
          </cell>
        </row>
        <row r="196">
          <cell r="B196">
            <v>2100260</v>
          </cell>
        </row>
        <row r="197">
          <cell r="B197">
            <v>2100260</v>
          </cell>
        </row>
        <row r="198">
          <cell r="B198">
            <v>2100260</v>
          </cell>
        </row>
        <row r="199">
          <cell r="B199">
            <v>2100260</v>
          </cell>
        </row>
        <row r="200">
          <cell r="B200">
            <v>2100260</v>
          </cell>
        </row>
        <row r="201">
          <cell r="B201">
            <v>2100280</v>
          </cell>
        </row>
        <row r="202">
          <cell r="B202">
            <v>2100280</v>
          </cell>
        </row>
        <row r="203">
          <cell r="B203">
            <v>2100280</v>
          </cell>
        </row>
        <row r="204">
          <cell r="B204">
            <v>2100280</v>
          </cell>
        </row>
        <row r="205">
          <cell r="B205">
            <v>2100280</v>
          </cell>
        </row>
        <row r="206">
          <cell r="B206">
            <v>2100410</v>
          </cell>
        </row>
        <row r="207">
          <cell r="B207">
            <v>2100410</v>
          </cell>
        </row>
        <row r="208">
          <cell r="B208">
            <v>2100410</v>
          </cell>
        </row>
        <row r="209">
          <cell r="B209">
            <v>2100410</v>
          </cell>
        </row>
        <row r="210">
          <cell r="B210">
            <v>2100410</v>
          </cell>
        </row>
        <row r="211">
          <cell r="B211">
            <v>2200010</v>
          </cell>
        </row>
        <row r="212">
          <cell r="B212">
            <v>2200010</v>
          </cell>
        </row>
        <row r="213">
          <cell r="B213">
            <v>2200010</v>
          </cell>
        </row>
        <row r="214">
          <cell r="B214">
            <v>2200010</v>
          </cell>
        </row>
        <row r="215">
          <cell r="B215">
            <v>2200010</v>
          </cell>
        </row>
        <row r="216">
          <cell r="B216">
            <v>2200020</v>
          </cell>
        </row>
        <row r="217">
          <cell r="B217">
            <v>2200020</v>
          </cell>
        </row>
        <row r="218">
          <cell r="B218">
            <v>2200020</v>
          </cell>
        </row>
        <row r="219">
          <cell r="B219">
            <v>2200020</v>
          </cell>
        </row>
        <row r="220">
          <cell r="B220">
            <v>2200020</v>
          </cell>
        </row>
        <row r="221">
          <cell r="B221">
            <v>2200030</v>
          </cell>
        </row>
        <row r="222">
          <cell r="B222">
            <v>2200030</v>
          </cell>
        </row>
        <row r="223">
          <cell r="B223">
            <v>2200030</v>
          </cell>
        </row>
        <row r="224">
          <cell r="B224">
            <v>2200030</v>
          </cell>
        </row>
        <row r="225">
          <cell r="B225">
            <v>2200030</v>
          </cell>
        </row>
        <row r="226">
          <cell r="B226">
            <v>2200040</v>
          </cell>
        </row>
        <row r="227">
          <cell r="B227">
            <v>2200040</v>
          </cell>
        </row>
        <row r="228">
          <cell r="B228">
            <v>2200040</v>
          </cell>
        </row>
        <row r="229">
          <cell r="B229">
            <v>2200040</v>
          </cell>
        </row>
        <row r="230">
          <cell r="B230">
            <v>2200040</v>
          </cell>
        </row>
        <row r="231">
          <cell r="B231">
            <v>2200110</v>
          </cell>
        </row>
        <row r="232">
          <cell r="B232">
            <v>2200110</v>
          </cell>
        </row>
        <row r="233">
          <cell r="B233">
            <v>2200110</v>
          </cell>
        </row>
        <row r="234">
          <cell r="B234">
            <v>2200110</v>
          </cell>
        </row>
        <row r="235">
          <cell r="B235">
            <v>2200110</v>
          </cell>
        </row>
        <row r="236">
          <cell r="B236">
            <v>2200120</v>
          </cell>
        </row>
        <row r="237">
          <cell r="B237">
            <v>2200120</v>
          </cell>
        </row>
        <row r="238">
          <cell r="B238">
            <v>2200120</v>
          </cell>
        </row>
        <row r="239">
          <cell r="B239">
            <v>2200120</v>
          </cell>
        </row>
        <row r="240">
          <cell r="B240">
            <v>2200120</v>
          </cell>
        </row>
        <row r="241">
          <cell r="B241">
            <v>2200130</v>
          </cell>
        </row>
        <row r="242">
          <cell r="B242">
            <v>2200130</v>
          </cell>
        </row>
        <row r="243">
          <cell r="B243">
            <v>2200130</v>
          </cell>
        </row>
        <row r="244">
          <cell r="B244">
            <v>2200130</v>
          </cell>
        </row>
        <row r="245">
          <cell r="B245">
            <v>2200130</v>
          </cell>
        </row>
        <row r="246">
          <cell r="B246">
            <v>2200140</v>
          </cell>
        </row>
        <row r="247">
          <cell r="B247">
            <v>2200140</v>
          </cell>
        </row>
        <row r="248">
          <cell r="B248">
            <v>2200140</v>
          </cell>
        </row>
        <row r="249">
          <cell r="B249">
            <v>2200140</v>
          </cell>
        </row>
        <row r="250">
          <cell r="B250">
            <v>2200140</v>
          </cell>
        </row>
        <row r="251">
          <cell r="B251">
            <v>2200150</v>
          </cell>
        </row>
        <row r="252">
          <cell r="B252">
            <v>2200150</v>
          </cell>
        </row>
        <row r="253">
          <cell r="B253">
            <v>2200150</v>
          </cell>
        </row>
        <row r="254">
          <cell r="B254">
            <v>2200150</v>
          </cell>
        </row>
        <row r="255">
          <cell r="B255">
            <v>2200150</v>
          </cell>
        </row>
        <row r="256">
          <cell r="B256">
            <v>2200160</v>
          </cell>
        </row>
        <row r="257">
          <cell r="B257">
            <v>2200160</v>
          </cell>
        </row>
        <row r="258">
          <cell r="B258">
            <v>2200160</v>
          </cell>
        </row>
        <row r="259">
          <cell r="B259">
            <v>2200160</v>
          </cell>
        </row>
        <row r="260">
          <cell r="B260">
            <v>2200160</v>
          </cell>
        </row>
        <row r="261">
          <cell r="B261">
            <v>2200170</v>
          </cell>
        </row>
        <row r="262">
          <cell r="B262">
            <v>2200170</v>
          </cell>
        </row>
        <row r="263">
          <cell r="B263">
            <v>2200170</v>
          </cell>
        </row>
        <row r="264">
          <cell r="B264">
            <v>2200170</v>
          </cell>
        </row>
        <row r="265">
          <cell r="B265">
            <v>2200170</v>
          </cell>
        </row>
        <row r="266">
          <cell r="B266">
            <v>2200210</v>
          </cell>
        </row>
        <row r="267">
          <cell r="B267">
            <v>2200210</v>
          </cell>
        </row>
        <row r="268">
          <cell r="B268">
            <v>2200210</v>
          </cell>
        </row>
        <row r="269">
          <cell r="B269">
            <v>2200210</v>
          </cell>
        </row>
        <row r="270">
          <cell r="B270">
            <v>2200210</v>
          </cell>
        </row>
        <row r="271">
          <cell r="B271">
            <v>2200180</v>
          </cell>
        </row>
        <row r="272">
          <cell r="B272">
            <v>2200180</v>
          </cell>
        </row>
        <row r="273">
          <cell r="B273">
            <v>2200180</v>
          </cell>
        </row>
        <row r="274">
          <cell r="B274">
            <v>2200180</v>
          </cell>
        </row>
        <row r="275">
          <cell r="B275">
            <v>2200180</v>
          </cell>
        </row>
        <row r="276">
          <cell r="B276">
            <v>2200190</v>
          </cell>
        </row>
        <row r="277">
          <cell r="B277">
            <v>2200190</v>
          </cell>
        </row>
        <row r="278">
          <cell r="B278">
            <v>2200190</v>
          </cell>
        </row>
        <row r="279">
          <cell r="B279">
            <v>2200190</v>
          </cell>
        </row>
        <row r="280">
          <cell r="B280">
            <v>2200190</v>
          </cell>
        </row>
        <row r="281">
          <cell r="B281">
            <v>2200220</v>
          </cell>
        </row>
        <row r="282">
          <cell r="B282">
            <v>2200220</v>
          </cell>
        </row>
        <row r="283">
          <cell r="B283">
            <v>2200220</v>
          </cell>
        </row>
        <row r="284">
          <cell r="B284">
            <v>2200220</v>
          </cell>
        </row>
        <row r="285">
          <cell r="B285">
            <v>2200220</v>
          </cell>
        </row>
        <row r="286">
          <cell r="B286">
            <v>2200230</v>
          </cell>
        </row>
        <row r="287">
          <cell r="B287">
            <v>2200230</v>
          </cell>
        </row>
        <row r="288">
          <cell r="B288">
            <v>2200230</v>
          </cell>
        </row>
        <row r="289">
          <cell r="B289">
            <v>2200230</v>
          </cell>
        </row>
        <row r="290">
          <cell r="B290">
            <v>2200230</v>
          </cell>
        </row>
        <row r="291">
          <cell r="B291">
            <v>2200240</v>
          </cell>
        </row>
        <row r="292">
          <cell r="B292">
            <v>2200240</v>
          </cell>
        </row>
        <row r="293">
          <cell r="B293">
            <v>2200240</v>
          </cell>
        </row>
        <row r="294">
          <cell r="B294">
            <v>2200240</v>
          </cell>
        </row>
        <row r="295">
          <cell r="B295">
            <v>2200240</v>
          </cell>
        </row>
        <row r="296">
          <cell r="B296">
            <v>2200250</v>
          </cell>
        </row>
        <row r="297">
          <cell r="B297">
            <v>2200250</v>
          </cell>
        </row>
        <row r="298">
          <cell r="B298">
            <v>2200250</v>
          </cell>
        </row>
        <row r="299">
          <cell r="B299">
            <v>2200250</v>
          </cell>
        </row>
        <row r="300">
          <cell r="B300">
            <v>2200250</v>
          </cell>
        </row>
        <row r="301">
          <cell r="B301">
            <v>2200270</v>
          </cell>
        </row>
        <row r="302">
          <cell r="B302">
            <v>2200270</v>
          </cell>
        </row>
        <row r="303">
          <cell r="B303">
            <v>2200270</v>
          </cell>
        </row>
        <row r="304">
          <cell r="B304">
            <v>2200270</v>
          </cell>
        </row>
        <row r="305">
          <cell r="B305">
            <v>2200270</v>
          </cell>
        </row>
        <row r="306">
          <cell r="B306">
            <v>2200260</v>
          </cell>
        </row>
        <row r="307">
          <cell r="B307">
            <v>2200260</v>
          </cell>
        </row>
        <row r="308">
          <cell r="B308">
            <v>2200260</v>
          </cell>
        </row>
        <row r="309">
          <cell r="B309">
            <v>2200260</v>
          </cell>
        </row>
        <row r="310">
          <cell r="B310">
            <v>2200260</v>
          </cell>
        </row>
        <row r="311">
          <cell r="B311">
            <v>2200280</v>
          </cell>
        </row>
        <row r="312">
          <cell r="B312">
            <v>2200280</v>
          </cell>
        </row>
        <row r="313">
          <cell r="B313">
            <v>2200280</v>
          </cell>
        </row>
        <row r="314">
          <cell r="B314">
            <v>2200280</v>
          </cell>
        </row>
        <row r="315">
          <cell r="B315">
            <v>2200280</v>
          </cell>
        </row>
        <row r="316">
          <cell r="B316">
            <v>2200310</v>
          </cell>
        </row>
        <row r="317">
          <cell r="B317">
            <v>2200310</v>
          </cell>
        </row>
        <row r="318">
          <cell r="B318">
            <v>2200310</v>
          </cell>
        </row>
        <row r="319">
          <cell r="B319">
            <v>2200320</v>
          </cell>
        </row>
        <row r="320">
          <cell r="B320">
            <v>2200320</v>
          </cell>
        </row>
        <row r="321">
          <cell r="B321">
            <v>2200320</v>
          </cell>
        </row>
        <row r="322">
          <cell r="B322">
            <v>2200330</v>
          </cell>
        </row>
        <row r="323">
          <cell r="B323">
            <v>2200330</v>
          </cell>
        </row>
        <row r="324">
          <cell r="B324">
            <v>2200330</v>
          </cell>
        </row>
        <row r="325">
          <cell r="B325">
            <v>2200340</v>
          </cell>
        </row>
        <row r="326">
          <cell r="B326">
            <v>2200340</v>
          </cell>
        </row>
        <row r="327">
          <cell r="B327">
            <v>2200340</v>
          </cell>
        </row>
        <row r="328">
          <cell r="B328">
            <v>2200350</v>
          </cell>
        </row>
        <row r="329">
          <cell r="B329">
            <v>2200350</v>
          </cell>
        </row>
        <row r="330">
          <cell r="B330">
            <v>2200350</v>
          </cell>
        </row>
        <row r="331">
          <cell r="B331">
            <v>2250000</v>
          </cell>
        </row>
        <row r="332">
          <cell r="B332">
            <v>2400011</v>
          </cell>
        </row>
        <row r="333">
          <cell r="B333">
            <v>2400011</v>
          </cell>
        </row>
        <row r="334">
          <cell r="B334">
            <v>2400011</v>
          </cell>
        </row>
        <row r="335">
          <cell r="B335">
            <v>2400012</v>
          </cell>
        </row>
        <row r="336">
          <cell r="B336">
            <v>2400012</v>
          </cell>
        </row>
        <row r="337">
          <cell r="B337">
            <v>2400012</v>
          </cell>
        </row>
        <row r="338">
          <cell r="B338">
            <v>2400013</v>
          </cell>
        </row>
        <row r="339">
          <cell r="B339">
            <v>2400014</v>
          </cell>
        </row>
        <row r="340">
          <cell r="B340">
            <v>2400021</v>
          </cell>
        </row>
        <row r="341">
          <cell r="B341">
            <v>2400022</v>
          </cell>
        </row>
        <row r="342">
          <cell r="B342">
            <v>2400023</v>
          </cell>
        </row>
        <row r="343">
          <cell r="B343">
            <v>2400024</v>
          </cell>
        </row>
        <row r="344">
          <cell r="B344">
            <v>2400025</v>
          </cell>
        </row>
        <row r="345">
          <cell r="B345">
            <v>2400026</v>
          </cell>
        </row>
        <row r="346">
          <cell r="B346">
            <v>2400027</v>
          </cell>
        </row>
        <row r="347">
          <cell r="B347">
            <v>2400028</v>
          </cell>
        </row>
        <row r="348">
          <cell r="B348">
            <v>2400031</v>
          </cell>
        </row>
        <row r="349">
          <cell r="B349">
            <v>2400032</v>
          </cell>
        </row>
        <row r="350">
          <cell r="B350">
            <v>2400033</v>
          </cell>
        </row>
        <row r="351">
          <cell r="B351">
            <v>2400034</v>
          </cell>
        </row>
        <row r="352">
          <cell r="B352">
            <v>2400041</v>
          </cell>
        </row>
        <row r="353">
          <cell r="B353">
            <v>2400042</v>
          </cell>
        </row>
        <row r="354">
          <cell r="B354">
            <v>2400043</v>
          </cell>
        </row>
        <row r="355">
          <cell r="B355">
            <v>2400044</v>
          </cell>
        </row>
        <row r="356">
          <cell r="B356">
            <v>2400051</v>
          </cell>
        </row>
        <row r="357">
          <cell r="B357">
            <v>2400052</v>
          </cell>
        </row>
        <row r="358">
          <cell r="B358">
            <v>2400053</v>
          </cell>
        </row>
        <row r="359">
          <cell r="B359">
            <v>2400054</v>
          </cell>
        </row>
        <row r="360">
          <cell r="B360">
            <v>2400061</v>
          </cell>
        </row>
        <row r="361">
          <cell r="B361">
            <v>2400062</v>
          </cell>
        </row>
        <row r="362">
          <cell r="B362">
            <v>2400063</v>
          </cell>
        </row>
        <row r="363">
          <cell r="B363">
            <v>2400064</v>
          </cell>
        </row>
        <row r="364">
          <cell r="B364">
            <v>2400071</v>
          </cell>
        </row>
        <row r="365">
          <cell r="B365">
            <v>2400072</v>
          </cell>
        </row>
        <row r="366">
          <cell r="B366">
            <v>2400073</v>
          </cell>
        </row>
        <row r="367">
          <cell r="B367">
            <v>2400074</v>
          </cell>
        </row>
        <row r="368">
          <cell r="B368">
            <v>2400075</v>
          </cell>
        </row>
        <row r="369">
          <cell r="B369">
            <v>2400080</v>
          </cell>
        </row>
        <row r="370">
          <cell r="B370">
            <v>2400092</v>
          </cell>
        </row>
        <row r="371">
          <cell r="B371">
            <v>2400093</v>
          </cell>
        </row>
        <row r="372">
          <cell r="B372">
            <v>2400094</v>
          </cell>
        </row>
        <row r="373">
          <cell r="B373">
            <v>2400096</v>
          </cell>
        </row>
        <row r="374">
          <cell r="B374">
            <v>2400097</v>
          </cell>
        </row>
        <row r="375">
          <cell r="B375">
            <v>2400098</v>
          </cell>
        </row>
        <row r="376">
          <cell r="B376">
            <v>2400099</v>
          </cell>
        </row>
        <row r="377">
          <cell r="B377">
            <v>2400100</v>
          </cell>
        </row>
        <row r="378">
          <cell r="B378">
            <v>2400102</v>
          </cell>
        </row>
        <row r="379">
          <cell r="B379">
            <v>2400104</v>
          </cell>
        </row>
        <row r="380">
          <cell r="B380">
            <v>2400110</v>
          </cell>
        </row>
        <row r="381">
          <cell r="B381">
            <v>2500010</v>
          </cell>
        </row>
        <row r="382">
          <cell r="B382">
            <v>2500020</v>
          </cell>
        </row>
        <row r="383">
          <cell r="B383">
            <v>2500110</v>
          </cell>
        </row>
        <row r="384">
          <cell r="B384">
            <v>2500120</v>
          </cell>
        </row>
        <row r="385">
          <cell r="B385">
            <v>2500130</v>
          </cell>
        </row>
        <row r="386">
          <cell r="B386">
            <v>2500140</v>
          </cell>
        </row>
        <row r="387">
          <cell r="B387">
            <v>2500150</v>
          </cell>
        </row>
        <row r="388">
          <cell r="B388">
            <v>2500160</v>
          </cell>
        </row>
        <row r="389">
          <cell r="B389">
            <v>2500180</v>
          </cell>
        </row>
        <row r="390">
          <cell r="B390">
            <v>2500270</v>
          </cell>
        </row>
        <row r="391">
          <cell r="B391">
            <v>2500280</v>
          </cell>
        </row>
        <row r="392">
          <cell r="B392">
            <v>2521010</v>
          </cell>
        </row>
        <row r="393">
          <cell r="B393">
            <v>2521020</v>
          </cell>
        </row>
        <row r="394">
          <cell r="B394">
            <v>2521030</v>
          </cell>
        </row>
        <row r="395">
          <cell r="B395">
            <v>2521040</v>
          </cell>
        </row>
        <row r="396">
          <cell r="B396">
            <v>2600010</v>
          </cell>
        </row>
        <row r="397">
          <cell r="B397">
            <v>2600110</v>
          </cell>
        </row>
        <row r="398">
          <cell r="B398">
            <v>2600120</v>
          </cell>
        </row>
        <row r="399">
          <cell r="B399">
            <v>2600130</v>
          </cell>
        </row>
        <row r="400">
          <cell r="B400">
            <v>2600140</v>
          </cell>
        </row>
        <row r="401">
          <cell r="B401">
            <v>2600150</v>
          </cell>
        </row>
        <row r="402">
          <cell r="B402">
            <v>2700010</v>
          </cell>
        </row>
        <row r="403">
          <cell r="B403">
            <v>2700020</v>
          </cell>
        </row>
        <row r="404">
          <cell r="B404">
            <v>2700030</v>
          </cell>
        </row>
        <row r="405">
          <cell r="B405">
            <v>2700110</v>
          </cell>
        </row>
        <row r="406">
          <cell r="B406">
            <v>2700120</v>
          </cell>
        </row>
        <row r="407">
          <cell r="B407">
            <v>2700130</v>
          </cell>
        </row>
        <row r="408">
          <cell r="B408">
            <v>2700150</v>
          </cell>
        </row>
        <row r="409">
          <cell r="B409">
            <v>2700140</v>
          </cell>
        </row>
        <row r="410">
          <cell r="B410">
            <v>2700160</v>
          </cell>
        </row>
        <row r="411">
          <cell r="B411">
            <v>2700170</v>
          </cell>
        </row>
        <row r="412">
          <cell r="B412">
            <v>2700180</v>
          </cell>
        </row>
        <row r="413">
          <cell r="B413">
            <v>2700190</v>
          </cell>
        </row>
        <row r="414">
          <cell r="B414">
            <v>2700200</v>
          </cell>
        </row>
        <row r="415">
          <cell r="B415">
            <v>2700230</v>
          </cell>
        </row>
        <row r="416">
          <cell r="B416">
            <v>2700240</v>
          </cell>
        </row>
        <row r="417">
          <cell r="B417">
            <v>2800010</v>
          </cell>
        </row>
        <row r="418">
          <cell r="B418">
            <v>2800020</v>
          </cell>
        </row>
        <row r="419">
          <cell r="B419">
            <v>1300010</v>
          </cell>
        </row>
        <row r="420">
          <cell r="B420">
            <v>1300110</v>
          </cell>
        </row>
        <row r="421">
          <cell r="B421">
            <v>1300120</v>
          </cell>
        </row>
        <row r="422">
          <cell r="B422">
            <v>1300210</v>
          </cell>
        </row>
        <row r="423">
          <cell r="B423">
            <v>1300220</v>
          </cell>
        </row>
        <row r="424">
          <cell r="B424">
            <v>1300230</v>
          </cell>
        </row>
        <row r="425">
          <cell r="B425">
            <v>1300240</v>
          </cell>
        </row>
        <row r="426">
          <cell r="B426">
            <v>1300250</v>
          </cell>
        </row>
        <row r="427">
          <cell r="B427">
            <v>1300260</v>
          </cell>
        </row>
        <row r="428">
          <cell r="B428">
            <v>1300270</v>
          </cell>
        </row>
        <row r="429">
          <cell r="B429">
            <v>1300280</v>
          </cell>
        </row>
        <row r="430">
          <cell r="B430">
            <v>1300290</v>
          </cell>
        </row>
        <row r="431">
          <cell r="B431">
            <v>1400010</v>
          </cell>
        </row>
        <row r="432">
          <cell r="B432">
            <v>1400011</v>
          </cell>
        </row>
        <row r="433">
          <cell r="B433">
            <v>1400020</v>
          </cell>
        </row>
        <row r="434">
          <cell r="B434">
            <v>1400030</v>
          </cell>
        </row>
        <row r="435">
          <cell r="B435">
            <v>1400180</v>
          </cell>
        </row>
        <row r="436">
          <cell r="B436">
            <v>1400181</v>
          </cell>
        </row>
        <row r="437">
          <cell r="B437">
            <v>1400050</v>
          </cell>
        </row>
        <row r="438">
          <cell r="B438">
            <v>1400060</v>
          </cell>
        </row>
        <row r="439">
          <cell r="B439">
            <v>1400070</v>
          </cell>
        </row>
        <row r="440">
          <cell r="B440">
            <v>1400080</v>
          </cell>
        </row>
        <row r="441">
          <cell r="B441">
            <v>1400090</v>
          </cell>
        </row>
        <row r="442">
          <cell r="B442">
            <v>1400100</v>
          </cell>
        </row>
        <row r="443">
          <cell r="B443">
            <v>1400110</v>
          </cell>
        </row>
        <row r="444">
          <cell r="B444">
            <v>1400120</v>
          </cell>
        </row>
        <row r="445">
          <cell r="B445">
            <v>1400125</v>
          </cell>
        </row>
        <row r="446">
          <cell r="B446">
            <v>1400130</v>
          </cell>
        </row>
        <row r="447">
          <cell r="B447">
            <v>1400140</v>
          </cell>
        </row>
        <row r="448">
          <cell r="B448">
            <v>1400150</v>
          </cell>
        </row>
        <row r="449">
          <cell r="B449">
            <v>1400155</v>
          </cell>
        </row>
        <row r="450">
          <cell r="B450">
            <v>1400160</v>
          </cell>
        </row>
        <row r="451">
          <cell r="B451">
            <v>1400200</v>
          </cell>
        </row>
        <row r="452">
          <cell r="B452">
            <v>1400190</v>
          </cell>
        </row>
        <row r="453">
          <cell r="B453">
            <v>1400210</v>
          </cell>
        </row>
        <row r="454">
          <cell r="B454">
            <v>1400220</v>
          </cell>
        </row>
        <row r="455">
          <cell r="B455">
            <v>1400170</v>
          </cell>
        </row>
        <row r="456">
          <cell r="B456">
            <v>1500010</v>
          </cell>
        </row>
        <row r="457">
          <cell r="B457">
            <v>1600010</v>
          </cell>
        </row>
        <row r="458">
          <cell r="B458">
            <v>2990010</v>
          </cell>
        </row>
        <row r="459">
          <cell r="B459">
            <v>2990020</v>
          </cell>
        </row>
        <row r="460">
          <cell r="B460">
            <v>2990030</v>
          </cell>
        </row>
        <row r="461">
          <cell r="B461">
            <v>2990040</v>
          </cell>
        </row>
        <row r="462">
          <cell r="B462">
            <v>2990050</v>
          </cell>
        </row>
        <row r="463">
          <cell r="B463">
            <v>2990060</v>
          </cell>
        </row>
        <row r="464">
          <cell r="B464">
            <v>2990070</v>
          </cell>
        </row>
        <row r="465">
          <cell r="B465">
            <v>2990080</v>
          </cell>
        </row>
        <row r="466">
          <cell r="B466">
            <v>2521011</v>
          </cell>
        </row>
        <row r="467">
          <cell r="B467">
            <v>2521021</v>
          </cell>
        </row>
        <row r="468">
          <cell r="B468">
            <v>2521031</v>
          </cell>
        </row>
        <row r="469">
          <cell r="B469">
            <v>2700111</v>
          </cell>
        </row>
        <row r="470">
          <cell r="B470">
            <v>2700121</v>
          </cell>
        </row>
        <row r="471">
          <cell r="B471">
            <v>1300121</v>
          </cell>
        </row>
        <row r="472">
          <cell r="B472">
            <v>1400121</v>
          </cell>
        </row>
        <row r="473">
          <cell r="B473">
            <v>1400151</v>
          </cell>
        </row>
        <row r="474">
          <cell r="B474">
            <v>4000010</v>
          </cell>
        </row>
        <row r="475">
          <cell r="B475">
            <v>4000020</v>
          </cell>
        </row>
        <row r="476">
          <cell r="B476">
            <v>4000030</v>
          </cell>
        </row>
        <row r="477">
          <cell r="B477">
            <v>4000040</v>
          </cell>
        </row>
        <row r="478">
          <cell r="B478">
            <v>4000050</v>
          </cell>
        </row>
        <row r="479">
          <cell r="B479">
            <v>4000060</v>
          </cell>
        </row>
        <row r="480">
          <cell r="B480">
            <v>4000061</v>
          </cell>
        </row>
        <row r="481">
          <cell r="B481">
            <v>4000062</v>
          </cell>
        </row>
        <row r="482">
          <cell r="B482">
            <v>4000070</v>
          </cell>
        </row>
        <row r="483">
          <cell r="B483">
            <v>4000080</v>
          </cell>
        </row>
        <row r="484">
          <cell r="B484">
            <v>4000090</v>
          </cell>
        </row>
        <row r="485">
          <cell r="B485">
            <v>4000121</v>
          </cell>
        </row>
        <row r="486">
          <cell r="B486">
            <v>4000122</v>
          </cell>
        </row>
        <row r="487">
          <cell r="B487">
            <v>4000130</v>
          </cell>
        </row>
        <row r="488">
          <cell r="B488">
            <v>4000140</v>
          </cell>
        </row>
        <row r="489">
          <cell r="B489">
            <v>4000150</v>
          </cell>
        </row>
        <row r="490">
          <cell r="B490">
            <v>4000160</v>
          </cell>
        </row>
        <row r="491">
          <cell r="B491">
            <v>4000170</v>
          </cell>
        </row>
        <row r="492">
          <cell r="B492">
            <v>4000180</v>
          </cell>
        </row>
        <row r="493">
          <cell r="B493">
            <v>4000190</v>
          </cell>
        </row>
        <row r="494">
          <cell r="B494">
            <v>4000200</v>
          </cell>
        </row>
        <row r="495">
          <cell r="B495">
            <v>4000210</v>
          </cell>
        </row>
        <row r="496">
          <cell r="B496">
            <v>4000220</v>
          </cell>
        </row>
        <row r="497">
          <cell r="B497">
            <v>4000230</v>
          </cell>
        </row>
        <row r="498">
          <cell r="B498">
            <v>4000240</v>
          </cell>
        </row>
        <row r="499">
          <cell r="B499">
            <v>4000410</v>
          </cell>
        </row>
        <row r="500">
          <cell r="B500">
            <v>4000420</v>
          </cell>
        </row>
        <row r="501">
          <cell r="B501">
            <v>4000430</v>
          </cell>
        </row>
        <row r="502">
          <cell r="B502">
            <v>4000440</v>
          </cell>
        </row>
        <row r="503">
          <cell r="B503">
            <v>5000010</v>
          </cell>
        </row>
        <row r="504">
          <cell r="B504">
            <v>5000020</v>
          </cell>
        </row>
        <row r="505">
          <cell r="B505">
            <v>5000030</v>
          </cell>
        </row>
        <row r="506">
          <cell r="B506">
            <v>5000040</v>
          </cell>
        </row>
        <row r="507">
          <cell r="B507">
            <v>5000050</v>
          </cell>
        </row>
        <row r="508">
          <cell r="B508">
            <v>5000060</v>
          </cell>
        </row>
        <row r="509">
          <cell r="B509">
            <v>5000070</v>
          </cell>
        </row>
        <row r="510">
          <cell r="B510">
            <v>5000080</v>
          </cell>
        </row>
        <row r="511">
          <cell r="B511">
            <v>5000090</v>
          </cell>
        </row>
        <row r="512">
          <cell r="B512">
            <v>5000091</v>
          </cell>
        </row>
        <row r="513">
          <cell r="B513">
            <v>5000092</v>
          </cell>
        </row>
        <row r="514">
          <cell r="B514">
            <v>5000093</v>
          </cell>
        </row>
        <row r="515">
          <cell r="B515">
            <v>5000094</v>
          </cell>
        </row>
        <row r="516">
          <cell r="B516">
            <v>5000095</v>
          </cell>
        </row>
        <row r="517">
          <cell r="B517">
            <v>5000098</v>
          </cell>
        </row>
        <row r="518">
          <cell r="B518">
            <v>5000099</v>
          </cell>
        </row>
        <row r="519">
          <cell r="B519">
            <v>5000110</v>
          </cell>
        </row>
        <row r="520">
          <cell r="B520">
            <v>5000120</v>
          </cell>
        </row>
        <row r="521">
          <cell r="B521">
            <v>5000130</v>
          </cell>
        </row>
        <row r="522">
          <cell r="B522">
            <v>5000140</v>
          </cell>
        </row>
        <row r="523">
          <cell r="B523">
            <v>5000150</v>
          </cell>
        </row>
        <row r="524">
          <cell r="B524">
            <v>5000210</v>
          </cell>
        </row>
        <row r="525">
          <cell r="B525">
            <v>5000220</v>
          </cell>
        </row>
        <row r="526">
          <cell r="B526">
            <v>5000230</v>
          </cell>
        </row>
        <row r="527">
          <cell r="B527">
            <v>5000310</v>
          </cell>
        </row>
        <row r="528">
          <cell r="B528">
            <v>5000320</v>
          </cell>
        </row>
        <row r="529">
          <cell r="B529">
            <v>5000330</v>
          </cell>
        </row>
        <row r="530">
          <cell r="B530">
            <v>5000340</v>
          </cell>
        </row>
        <row r="531">
          <cell r="B531">
            <v>5000410</v>
          </cell>
        </row>
        <row r="532">
          <cell r="B532">
            <v>5000420</v>
          </cell>
        </row>
        <row r="533">
          <cell r="B533">
            <v>5000430</v>
          </cell>
        </row>
        <row r="534">
          <cell r="B534">
            <v>5000440</v>
          </cell>
        </row>
        <row r="535">
          <cell r="B535">
            <v>5000450</v>
          </cell>
        </row>
        <row r="536">
          <cell r="B536">
            <v>5000460</v>
          </cell>
        </row>
        <row r="537">
          <cell r="B537">
            <v>5000470</v>
          </cell>
        </row>
        <row r="538">
          <cell r="B538">
            <v>5000610</v>
          </cell>
        </row>
        <row r="539">
          <cell r="B539">
            <v>5000510</v>
          </cell>
        </row>
        <row r="540">
          <cell r="B540">
            <v>5000520</v>
          </cell>
        </row>
        <row r="541">
          <cell r="B541">
            <v>5000710</v>
          </cell>
        </row>
        <row r="542">
          <cell r="B542">
            <v>5000720</v>
          </cell>
        </row>
        <row r="543">
          <cell r="B543">
            <v>5000730</v>
          </cell>
        </row>
        <row r="544">
          <cell r="B544">
            <v>5000740</v>
          </cell>
        </row>
        <row r="545">
          <cell r="B545">
            <v>5000750</v>
          </cell>
        </row>
        <row r="546">
          <cell r="B546">
            <v>5000760</v>
          </cell>
        </row>
        <row r="547">
          <cell r="B547">
            <v>5000770</v>
          </cell>
        </row>
        <row r="548">
          <cell r="B548">
            <v>5000780</v>
          </cell>
        </row>
        <row r="549">
          <cell r="B549">
            <v>5000790</v>
          </cell>
        </row>
        <row r="550">
          <cell r="B550">
            <v>5000800</v>
          </cell>
        </row>
        <row r="551">
          <cell r="B551">
            <v>5000810</v>
          </cell>
        </row>
        <row r="552">
          <cell r="B552">
            <v>5000820</v>
          </cell>
        </row>
        <row r="553">
          <cell r="B553">
            <v>5000830</v>
          </cell>
        </row>
        <row r="554">
          <cell r="B554">
            <v>5000840</v>
          </cell>
        </row>
        <row r="555">
          <cell r="B555">
            <v>5000850</v>
          </cell>
        </row>
        <row r="556">
          <cell r="B556">
            <v>5000860</v>
          </cell>
        </row>
        <row r="557">
          <cell r="B557">
            <v>5000870</v>
          </cell>
        </row>
        <row r="558">
          <cell r="B558">
            <v>5000880</v>
          </cell>
        </row>
        <row r="559">
          <cell r="B559">
            <v>5000890</v>
          </cell>
        </row>
        <row r="560">
          <cell r="B560">
            <v>5000900</v>
          </cell>
        </row>
        <row r="561">
          <cell r="B561">
            <v>5000910</v>
          </cell>
        </row>
        <row r="562">
          <cell r="B562">
            <v>5000920</v>
          </cell>
        </row>
        <row r="563">
          <cell r="B563">
            <v>5000930</v>
          </cell>
        </row>
        <row r="564">
          <cell r="B564">
            <v>5000950</v>
          </cell>
        </row>
        <row r="565">
          <cell r="B565">
            <v>5001010</v>
          </cell>
        </row>
        <row r="566">
          <cell r="B566">
            <v>5001020</v>
          </cell>
        </row>
        <row r="567">
          <cell r="B567">
            <v>5001030</v>
          </cell>
        </row>
        <row r="568">
          <cell r="B568">
            <v>5001040</v>
          </cell>
        </row>
        <row r="569">
          <cell r="B569">
            <v>5001050</v>
          </cell>
        </row>
        <row r="570">
          <cell r="B570">
            <v>5001060</v>
          </cell>
        </row>
        <row r="571">
          <cell r="B571">
            <v>5001070</v>
          </cell>
        </row>
        <row r="572">
          <cell r="B572">
            <v>5001080</v>
          </cell>
        </row>
        <row r="573">
          <cell r="B573">
            <v>5001090</v>
          </cell>
        </row>
        <row r="574">
          <cell r="B574">
            <v>5001100</v>
          </cell>
        </row>
        <row r="575">
          <cell r="B575">
            <v>5001110</v>
          </cell>
        </row>
        <row r="576">
          <cell r="B576">
            <v>5001120</v>
          </cell>
        </row>
        <row r="577">
          <cell r="B577">
            <v>5001130</v>
          </cell>
        </row>
        <row r="578">
          <cell r="B578">
            <v>5001131</v>
          </cell>
        </row>
        <row r="579">
          <cell r="B579">
            <v>5001140</v>
          </cell>
        </row>
        <row r="580">
          <cell r="B580">
            <v>5001150</v>
          </cell>
        </row>
        <row r="581">
          <cell r="B581">
            <v>5001160</v>
          </cell>
        </row>
        <row r="582">
          <cell r="B582">
            <v>5001170</v>
          </cell>
        </row>
        <row r="583">
          <cell r="B583">
            <v>5001180</v>
          </cell>
        </row>
        <row r="584">
          <cell r="B584">
            <v>5001190</v>
          </cell>
        </row>
        <row r="585">
          <cell r="B585">
            <v>5001200</v>
          </cell>
        </row>
        <row r="586">
          <cell r="B586">
            <v>5001210</v>
          </cell>
        </row>
        <row r="587">
          <cell r="B587">
            <v>5001220</v>
          </cell>
        </row>
        <row r="588">
          <cell r="B588">
            <v>5001230</v>
          </cell>
        </row>
        <row r="589">
          <cell r="B589">
            <v>5001240</v>
          </cell>
        </row>
        <row r="590">
          <cell r="B590">
            <v>5001250</v>
          </cell>
        </row>
        <row r="591">
          <cell r="B591">
            <v>5001260</v>
          </cell>
        </row>
        <row r="592">
          <cell r="B592">
            <v>5001270</v>
          </cell>
        </row>
        <row r="593">
          <cell r="B593">
            <v>5001280</v>
          </cell>
        </row>
        <row r="594">
          <cell r="B594">
            <v>5001290</v>
          </cell>
        </row>
        <row r="595">
          <cell r="B595">
            <v>5001300</v>
          </cell>
        </row>
        <row r="596">
          <cell r="B596">
            <v>5001310</v>
          </cell>
        </row>
        <row r="597">
          <cell r="B597">
            <v>5001320</v>
          </cell>
        </row>
        <row r="598">
          <cell r="B598">
            <v>5001350</v>
          </cell>
        </row>
        <row r="599">
          <cell r="B599">
            <v>5001360</v>
          </cell>
        </row>
        <row r="600">
          <cell r="B600">
            <v>5001380</v>
          </cell>
        </row>
        <row r="601">
          <cell r="B601">
            <v>5110010</v>
          </cell>
        </row>
        <row r="602">
          <cell r="B602">
            <v>5000940</v>
          </cell>
        </row>
        <row r="603">
          <cell r="B603">
            <v>5120010</v>
          </cell>
        </row>
        <row r="604">
          <cell r="B604">
            <v>5120110</v>
          </cell>
        </row>
        <row r="605">
          <cell r="B605">
            <v>5130010</v>
          </cell>
        </row>
        <row r="606">
          <cell r="B606">
            <v>5140010</v>
          </cell>
        </row>
        <row r="607">
          <cell r="B607">
            <v>5140030</v>
          </cell>
        </row>
        <row r="608">
          <cell r="B608">
            <v>5140040</v>
          </cell>
        </row>
        <row r="609">
          <cell r="B609">
            <v>5150010</v>
          </cell>
        </row>
        <row r="610">
          <cell r="B610">
            <v>5150050</v>
          </cell>
        </row>
        <row r="611">
          <cell r="B611">
            <v>5150020</v>
          </cell>
        </row>
        <row r="612">
          <cell r="B612">
            <v>5150030</v>
          </cell>
        </row>
        <row r="613">
          <cell r="B613">
            <v>5150040</v>
          </cell>
        </row>
        <row r="614">
          <cell r="B614">
            <v>5160030</v>
          </cell>
        </row>
        <row r="615">
          <cell r="B615">
            <v>5160040</v>
          </cell>
        </row>
        <row r="616">
          <cell r="B616">
            <v>5160050</v>
          </cell>
        </row>
        <row r="617">
          <cell r="B617">
            <v>5170010</v>
          </cell>
        </row>
        <row r="618">
          <cell r="B618">
            <v>5170030</v>
          </cell>
        </row>
        <row r="619">
          <cell r="B619">
            <v>5170040</v>
          </cell>
        </row>
        <row r="620">
          <cell r="B620">
            <v>5170041</v>
          </cell>
        </row>
        <row r="621">
          <cell r="B621">
            <v>5170460</v>
          </cell>
        </row>
        <row r="622">
          <cell r="B622">
            <v>5170050</v>
          </cell>
        </row>
        <row r="623">
          <cell r="B623">
            <v>5170060</v>
          </cell>
        </row>
        <row r="624">
          <cell r="B624">
            <v>5170070</v>
          </cell>
        </row>
        <row r="625">
          <cell r="B625">
            <v>5170080</v>
          </cell>
        </row>
        <row r="626">
          <cell r="B626">
            <v>5170090</v>
          </cell>
        </row>
        <row r="627">
          <cell r="B627">
            <v>5170091</v>
          </cell>
        </row>
        <row r="628">
          <cell r="B628">
            <v>5170230</v>
          </cell>
        </row>
        <row r="629">
          <cell r="B629">
            <v>7000140</v>
          </cell>
        </row>
        <row r="630">
          <cell r="B630">
            <v>7000140</v>
          </cell>
        </row>
        <row r="631">
          <cell r="B631">
            <v>7000140</v>
          </cell>
        </row>
        <row r="632">
          <cell r="B632">
            <v>7000140</v>
          </cell>
        </row>
      </sheetData>
      <sheetData sheetId="3">
        <row r="1">
          <cell r="B1">
            <v>31</v>
          </cell>
        </row>
      </sheetData>
      <sheetData sheetId="4">
        <row r="1">
          <cell r="J1" t="str">
            <v>AMOUNT</v>
          </cell>
        </row>
      </sheetData>
      <sheetData sheetId="5"/>
      <sheetData sheetId="6">
        <row r="1">
          <cell r="A1" t="str">
            <v>CONSO_UNIT</v>
          </cell>
        </row>
      </sheetData>
      <sheetData sheetId="7">
        <row r="1">
          <cell r="A1" t="str">
            <v>SEGMENT_ID</v>
          </cell>
        </row>
      </sheetData>
      <sheetData sheetId="8">
        <row r="1">
          <cell r="A1" t="str">
            <v>CONSO_UNIT</v>
          </cell>
        </row>
      </sheetData>
      <sheetData sheetId="9">
        <row r="1">
          <cell r="B1" t="str">
            <v xml:space="preserve">Currency </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2)"/>
      <sheetName val="Set"/>
      <sheetName val="Portfolio Summary"/>
      <sheetName val="Current Bill MB ref"/>
      <sheetName val="Meas.-Hotel Part"/>
      <sheetName val="PLAN_FEB97"/>
      <sheetName val="Builtup Area"/>
      <sheetName val="Project Budget Worksheet"/>
      <sheetName val="OpRes"/>
      <sheetName val="master"/>
      <sheetName val="Income Statements"/>
      <sheetName val="Sheet3 _2_"/>
      <sheetName val="Acc_10.5"/>
      <sheetName val="QoQ Forecast"/>
      <sheetName val="Global Assm."/>
      <sheetName val="BBEuros"/>
      <sheetName val="DEPRE"/>
      <sheetName val="InvoiceList"/>
      <sheetName val="Income &amp; Occupancy Customer"/>
      <sheetName val="ABP inputs"/>
      <sheetName val="Synergy Sales Budget"/>
      <sheetName val="Summary"/>
      <sheetName val="노무비"/>
      <sheetName val="analysis"/>
      <sheetName val="Calculation (2)"/>
      <sheetName val="JCF"/>
      <sheetName val="Multiple output"/>
      <sheetName val="sheet6"/>
      <sheetName val="유통망계획"/>
      <sheetName val="Headings"/>
      <sheetName val="RCC,Ret. Wall"/>
      <sheetName val="BOQ T4B"/>
      <sheetName val="F1a-Pile"/>
      <sheetName val="CV"/>
      <sheetName val="ES(Kor)"/>
      <sheetName val="INDIGINEOUS ITEMS "/>
      <sheetName val="fco"/>
      <sheetName val="Formulas"/>
      <sheetName val="Material "/>
      <sheetName val="Labour &amp; Plant"/>
      <sheetName val="Lead"/>
      <sheetName val="Main-Material"/>
      <sheetName val="Sheet1"/>
      <sheetName val="GBW"/>
      <sheetName val="Design"/>
      <sheetName val="BOQ"/>
      <sheetName val=" B3"/>
      <sheetName val=" B1"/>
      <sheetName val="beam-reinft-IIInd floor"/>
      <sheetName val="Approved MTD Proj #'s"/>
      <sheetName val="Aladdin Macro1"/>
      <sheetName val="BalSht"/>
      <sheetName val="MN T.B."/>
      <sheetName val="CFForecast detail"/>
      <sheetName val="Site Dev BOQ"/>
      <sheetName val="Break up Sheet"/>
      <sheetName val="TIll_Q_sal"/>
      <sheetName val="tiller"/>
      <sheetName val="Load Details-220kV"/>
      <sheetName val="Block A - BOQ"/>
      <sheetName val="Sheet2"/>
      <sheetName val="Depreciation"/>
      <sheetName val="CapitalOutlay"/>
      <sheetName val="Assum"/>
      <sheetName val="Sheet3_(2)"/>
      <sheetName val="Sheet3__2_"/>
      <sheetName val="strand"/>
      <sheetName val="Rollup Summary"/>
      <sheetName val="Vind-BtB"/>
      <sheetName val="ABP_inputs"/>
      <sheetName val="Synergy_Sales_Budget"/>
      <sheetName val="Project_Budget_Worksheet"/>
      <sheetName val="QoQ_Forecast"/>
      <sheetName val="Income_Statements"/>
      <sheetName val="Income_&amp;_Occupancy_Customer"/>
      <sheetName val="RCC,Ret__Wall"/>
      <sheetName val="Calculation_(2)"/>
      <sheetName val="Multiple_output"/>
      <sheetName val="Builtup_Area"/>
      <sheetName val="BOQ_T4B"/>
      <sheetName val="INDIGINEOUS_ITEMS_"/>
      <sheetName val="Material_"/>
      <sheetName val="Labour_&amp;_Plant"/>
      <sheetName val="Approved_MTD_Proj_#'s"/>
      <sheetName val="_B3"/>
      <sheetName val="_B1"/>
      <sheetName val="beam-reinft-IIInd_floor"/>
      <sheetName val="Aladdin_Macro1"/>
      <sheetName val="Acc_10_5"/>
      <sheetName val="Global_Assm_"/>
      <sheetName val="MN_T_B_"/>
      <sheetName val="CFForecast_detail"/>
      <sheetName val="Site_Dev_BOQ"/>
      <sheetName val="Break_up_Sheet"/>
      <sheetName val="Load_Details-220kV"/>
      <sheetName val="Block_A_-_BOQ"/>
      <sheetName val="Sheet3_(2)1"/>
      <sheetName val="ABP_inputs1"/>
      <sheetName val="Synergy_Sales_Budget1"/>
      <sheetName val="Project_Budget_Worksheet1"/>
      <sheetName val="QoQ_Forecast1"/>
      <sheetName val="Income_Statements1"/>
      <sheetName val="Sheet3__2_1"/>
      <sheetName val="Income_&amp;_Occupancy_Customer1"/>
      <sheetName val="RCC,Ret__Wall1"/>
      <sheetName val="Calculation_(2)1"/>
      <sheetName val="Multiple_output1"/>
      <sheetName val="Builtup_Area1"/>
      <sheetName val="BOQ_T4B1"/>
      <sheetName val="INDIGINEOUS_ITEMS_1"/>
      <sheetName val="Material_1"/>
      <sheetName val="Labour_&amp;_Plant1"/>
      <sheetName val="Approved_MTD_Proj_#'s1"/>
      <sheetName val="_B31"/>
      <sheetName val="_B11"/>
      <sheetName val="beam-reinft-IIInd_floor1"/>
      <sheetName val="Aladdin_Macro11"/>
      <sheetName val="Acc_10_51"/>
      <sheetName val="Global_Assm_1"/>
      <sheetName val="MN_T_B_1"/>
      <sheetName val="CFForecast_detail1"/>
      <sheetName val="Site_Dev_BOQ1"/>
      <sheetName val="Break_up_Sheet1"/>
      <sheetName val="Load_Details-220kV1"/>
      <sheetName val="Block_A_-_BOQ1"/>
      <sheetName val="Sheet3_(2)2"/>
      <sheetName val="ABP_inputs2"/>
      <sheetName val="Synergy_Sales_Budget2"/>
      <sheetName val="Project_Budget_Worksheet2"/>
      <sheetName val="QoQ_Forecast2"/>
      <sheetName val="Income_Statements2"/>
      <sheetName val="Sheet3__2_2"/>
      <sheetName val="Income_&amp;_Occupancy_Customer2"/>
      <sheetName val="RCC,Ret__Wall2"/>
      <sheetName val="Calculation_(2)2"/>
      <sheetName val="Multiple_output2"/>
      <sheetName val="Builtup_Area2"/>
      <sheetName val="BOQ_T4B2"/>
      <sheetName val="INDIGINEOUS_ITEMS_2"/>
      <sheetName val="Material_2"/>
      <sheetName val="Labour_&amp;_Plant2"/>
      <sheetName val="Approved_MTD_Proj_#'s2"/>
      <sheetName val="_B32"/>
      <sheetName val="_B12"/>
      <sheetName val="beam-reinft-IIInd_floor2"/>
      <sheetName val="Aladdin_Macro12"/>
      <sheetName val="Acc_10_52"/>
      <sheetName val="Global_Assm_2"/>
      <sheetName val="MN_T_B_2"/>
      <sheetName val="CFForecast_detail2"/>
      <sheetName val="Site_Dev_BOQ2"/>
      <sheetName val="Break_up_Sheet2"/>
      <sheetName val="Load_Details-220kV2"/>
      <sheetName val="Block_A_-_BOQ2"/>
      <sheetName val="download"/>
      <sheetName val="170810-lease tax"/>
      <sheetName val="CABLE DATA"/>
      <sheetName val="compu"/>
      <sheetName val="Sheet3_(2)3"/>
      <sheetName val="ABP_inputs3"/>
      <sheetName val="Synergy_Sales_Budget3"/>
      <sheetName val="Project_Budget_Worksheet3"/>
      <sheetName val="QoQ_Forecast3"/>
      <sheetName val="Income_Statements3"/>
      <sheetName val="Sheet3__2_3"/>
      <sheetName val="Income_&amp;_Occupancy_Customer3"/>
      <sheetName val="RCC,Ret__Wall3"/>
      <sheetName val="Calculation_(2)3"/>
      <sheetName val="Multiple_output3"/>
      <sheetName val="Builtup_Area3"/>
      <sheetName val="BOQ_T4B3"/>
      <sheetName val="INDIGINEOUS_ITEMS_3"/>
      <sheetName val="Material_3"/>
      <sheetName val="Labour_&amp;_Plant3"/>
      <sheetName val="Approved_MTD_Proj_#'s3"/>
      <sheetName val="_B33"/>
      <sheetName val="_B13"/>
      <sheetName val="beam-reinft-IIInd_floor3"/>
      <sheetName val="Aladdin_Macro13"/>
      <sheetName val="Acc_10_53"/>
      <sheetName val="Global_Assm_3"/>
      <sheetName val="MN_T_B_3"/>
      <sheetName val="CFForecast_detail3"/>
      <sheetName val="Site_Dev_BOQ3"/>
      <sheetName val="Break_up_Sheet3"/>
      <sheetName val="Load_Details-220kV3"/>
      <sheetName val="Block_A_-_BOQ3"/>
      <sheetName val="Sheet3_(2)4"/>
      <sheetName val="ABP_inputs4"/>
      <sheetName val="Synergy_Sales_Budget4"/>
      <sheetName val="Project_Budget_Worksheet4"/>
      <sheetName val="QoQ_Forecast4"/>
      <sheetName val="Income_Statements4"/>
      <sheetName val="Sheet3__2_4"/>
      <sheetName val="Income_&amp;_Occupancy_Customer4"/>
      <sheetName val="RCC,Ret__Wall4"/>
      <sheetName val="Calculation_(2)4"/>
      <sheetName val="Multiple_output4"/>
      <sheetName val="Builtup_Area4"/>
      <sheetName val="BOQ_T4B4"/>
      <sheetName val="INDIGINEOUS_ITEMS_4"/>
      <sheetName val="Material_4"/>
      <sheetName val="Labour_&amp;_Plant4"/>
      <sheetName val="Approved_MTD_Proj_#'s4"/>
      <sheetName val="_B34"/>
      <sheetName val="_B14"/>
      <sheetName val="beam-reinft-IIInd_floor4"/>
      <sheetName val="Aladdin_Macro14"/>
      <sheetName val="Acc_10_54"/>
      <sheetName val="Global_Assm_4"/>
      <sheetName val="MN_T_B_4"/>
      <sheetName val="CFForecast_detail4"/>
      <sheetName val="Site_Dev_BOQ4"/>
      <sheetName val="Break_up_Sheet4"/>
      <sheetName val="Load_Details-220kV4"/>
      <sheetName val="Block_A_-_BOQ4"/>
      <sheetName val="1st flr"/>
      <sheetName val="Civil Boq"/>
      <sheetName val="final abstract"/>
      <sheetName val="Rate analysis"/>
      <sheetName val="02"/>
      <sheetName val="03"/>
      <sheetName val="04"/>
      <sheetName val="01"/>
      <sheetName val="q-details"/>
      <sheetName val=" Acc. Sched."/>
      <sheetName val="van khuon"/>
      <sheetName val="Names"/>
      <sheetName val="Introduction"/>
      <sheetName val="IDC macro"/>
      <sheetName val="SALE"/>
      <sheetName val="March Analysts"/>
      <sheetName val="Company"/>
      <sheetName val="Assumptions"/>
      <sheetName val="Occ"/>
      <sheetName val="Demand"/>
      <sheetName val="Inputs"/>
      <sheetName val="Ref"/>
      <sheetName val="Input"/>
      <sheetName val="Main Sheet (MTD)"/>
      <sheetName val="Consl Daily Report"/>
      <sheetName val="Preside"/>
      <sheetName val="balance sheet"/>
      <sheetName val="EDS  Bestshore Migration"/>
      <sheetName val="sept-plan"/>
      <sheetName val="EBITDA"/>
      <sheetName val="IMPORT T12"/>
      <sheetName val="NewCo"/>
      <sheetName val="TB_FOR_MIS"/>
      <sheetName val="Area"/>
      <sheetName val="TB FOR MIS"/>
      <sheetName val="INPUT SHEET"/>
      <sheetName val="classes"/>
      <sheetName val="IT Block"/>
      <sheetName val="Location CODE"/>
      <sheetName val="Location TYPE"/>
      <sheetName val="sub class"/>
      <sheetName val=" sub Loc "/>
      <sheetName val="LBO"/>
      <sheetName val="Summary Excise"/>
      <sheetName val="Grouping Master"/>
      <sheetName val="LISTS"/>
      <sheetName val="02022005"/>
      <sheetName val="16022005"/>
      <sheetName val="05012005"/>
      <sheetName val="19012005"/>
      <sheetName val="02032005"/>
      <sheetName val="16032005"/>
      <sheetName val="30032005"/>
      <sheetName val="Fin Sum"/>
      <sheetName val="van_khuon"/>
      <sheetName val="IDC_macro"/>
      <sheetName val="Portfolio_Summary"/>
      <sheetName val="Current_Bill_MB_ref"/>
      <sheetName val="Meas_-Hotel_Part"/>
      <sheetName val="Fin_Sum"/>
      <sheetName val="BS"/>
      <sheetName val="Other BS Sch 5-9"/>
      <sheetName val="Excess Calc"/>
      <sheetName val="SCH-E-1"/>
      <sheetName val="BIPR"/>
      <sheetName val="BPCA"/>
      <sheetName val="BBRS"/>
      <sheetName val="KPM DT"/>
      <sheetName val="new_data"/>
      <sheetName val="earnmodl"/>
      <sheetName val="Dom Cell (IS)"/>
      <sheetName val="Hot"/>
      <sheetName val="Mico"/>
      <sheetName val="RNT"/>
      <sheetName val="Combi"/>
      <sheetName val="Service Invoice"/>
      <sheetName val="AOR"/>
      <sheetName val="F"/>
      <sheetName val="EXHIBIT&quot; T&quot;"/>
      <sheetName val="Turnover"/>
      <sheetName val="P &amp; L"/>
      <sheetName val="MASTER_RATE ANALYSIS"/>
      <sheetName val="Valuation - block 2"/>
      <sheetName val="International"/>
      <sheetName val="Internet"/>
      <sheetName val="Master Price List"/>
      <sheetName val="reference"/>
      <sheetName val="Factor_Sheet"/>
      <sheetName val="03 (2)"/>
      <sheetName val="WIng F(Typical)"/>
      <sheetName val="Legal Risk Analysis"/>
      <sheetName val="Portfolio_Summary1"/>
      <sheetName val="Current_Bill_MB_ref1"/>
      <sheetName val="Meas_-Hotel_Part1"/>
      <sheetName val="Open Items-311208"/>
      <sheetName val="ras"/>
      <sheetName val="PLGroupings"/>
      <sheetName val="Results"/>
      <sheetName val="DET0900"/>
      <sheetName val="Theatre mgmt cont"/>
      <sheetName val="Balance Sheet "/>
      <sheetName val="TB"/>
      <sheetName val="Base Assumptions"/>
      <sheetName val="Code"/>
      <sheetName val="Summ"/>
      <sheetName val="Fossil_DCF"/>
      <sheetName val="SOPMA DD"/>
      <sheetName val="RES-PLANNING"/>
      <sheetName val="Cost_any"/>
      <sheetName val="10. &amp; 11. Rate Code &amp; BQ"/>
      <sheetName val="FlashMgtMo"/>
      <sheetName val="FlashMgtYTD"/>
      <sheetName val="FITZ MORT 94"/>
      <sheetName val="QoQ In Lakhs"/>
      <sheetName val="Main workings"/>
      <sheetName val="GENERAL2"/>
      <sheetName val="YTD"/>
      <sheetName val="Pay_Sep06"/>
      <sheetName val="Rates"/>
      <sheetName val="Index"/>
      <sheetName val="vb 9&amp;10"/>
      <sheetName val="Commercial Research"/>
      <sheetName val="M-2 Adjusted"/>
      <sheetName val=""/>
      <sheetName val="Goldberg Portfolio Combined"/>
      <sheetName val="Intaccrual"/>
      <sheetName val="SBU"/>
      <sheetName val="GenAssump"/>
      <sheetName val="Operating Statistics"/>
      <sheetName val="Data"/>
      <sheetName val="Contribution"/>
      <sheetName val="Rx"/>
      <sheetName val="Menu"/>
      <sheetName val="MIS - kINR"/>
      <sheetName val="CashFlow"/>
      <sheetName val="IMPORT_T12"/>
      <sheetName val="KPM_DT"/>
      <sheetName val="Task"/>
      <sheetName val="Training Deposits coding"/>
      <sheetName val="OpTrack"/>
      <sheetName val="#REF"/>
      <sheetName val="IO LIST"/>
      <sheetName val="Fill this out first..."/>
      <sheetName val="Assump"/>
      <sheetName val="conc-foot-gradeslab"/>
      <sheetName val="Material List "/>
      <sheetName val="NEW-IDs Fun &amp; Group"/>
      <sheetName val="XZLC003_PART1"/>
      <sheetName val="269T(final)"/>
      <sheetName val="9. Package split - Cost "/>
      <sheetName val="apr-aug"/>
      <sheetName val="Sensitivity"/>
      <sheetName val="Variables_x"/>
      <sheetName val="Variables"/>
      <sheetName val="Architectural Summary"/>
      <sheetName val="Master list"/>
      <sheetName val="Labour List"/>
      <sheetName val="Material List"/>
      <sheetName val="Labor abs-NMR"/>
      <sheetName val="Beam at Ground flr lvl(Steel)"/>
      <sheetName val="AREAS"/>
      <sheetName val="sumary"/>
      <sheetName val="1st -vpd"/>
      <sheetName val="SCHEDULE"/>
      <sheetName val="Database"/>
      <sheetName val="schedule nos"/>
      <sheetName val="WT-LIST"/>
      <sheetName val="Material"/>
      <sheetName val="目录"/>
      <sheetName val="Non-Factory"/>
      <sheetName val="Publicbuilding"/>
      <sheetName val="extra work elec bill "/>
      <sheetName val="RCC Rates"/>
      <sheetName val="A-Mum"/>
      <sheetName val="BKCSTOCKVAL"/>
      <sheetName val="MAHSTOCKVAL"/>
      <sheetName val="Params"/>
      <sheetName val="Control"/>
      <sheetName val="Trial Balance"/>
      <sheetName val="Rev Opt - Rollup"/>
      <sheetName val="FA Schedule Dec 07"/>
      <sheetName val="Checks"/>
      <sheetName val="RA-markate"/>
      <sheetName val="ES"/>
      <sheetName val="Leasing Commision"/>
      <sheetName val="15-21"/>
      <sheetName val="Licences"/>
      <sheetName val="P.R. TAXES"/>
      <sheetName val="BILLING SUM"/>
      <sheetName val="SODA02"/>
      <sheetName val="horizontal"/>
      <sheetName val="Cover"/>
      <sheetName val="Cash Flow Working"/>
      <sheetName val="Sheet3"/>
      <sheetName val="Notes-pivot1 "/>
      <sheetName val="Scope"/>
      <sheetName val="CARO"/>
      <sheetName val="Estimate"/>
      <sheetName val="12-ACTPL"/>
      <sheetName val="Gen_Ass"/>
      <sheetName val="Op_Ass"/>
      <sheetName val="Staff Costs"/>
      <sheetName val="General_Assumptions"/>
      <sheetName val="MIS AC wise"/>
      <sheetName val="Retail Mall"/>
      <sheetName val="CAP"/>
      <sheetName val="ANN.K"/>
      <sheetName val="CASHFLOWS"/>
      <sheetName val="170810-lease_tax"/>
      <sheetName val="Main_Sheet_(MTD)"/>
      <sheetName val="Consl_Daily_Report"/>
      <sheetName val="balance_sheet"/>
      <sheetName val="drop-dwn list"/>
      <sheetName val="tngst1"/>
      <sheetName val="Boiler&amp;TG"/>
      <sheetName val="Sheet3_(2)5"/>
      <sheetName val="Sheet3__2_5"/>
      <sheetName val="Calculation_(2)5"/>
      <sheetName val="Multiple_output5"/>
      <sheetName val="QoQ_Forecast5"/>
      <sheetName val="Income_Statements5"/>
      <sheetName val="Income_&amp;_Occupancy_Customer5"/>
      <sheetName val="ABP_inputs5"/>
      <sheetName val="Synergy_Sales_Budget5"/>
      <sheetName val="Project_Budget_Worksheet5"/>
      <sheetName val="INDIGINEOUS_ITEMS_5"/>
      <sheetName val="Builtup_Area5"/>
      <sheetName val="RCC,Ret__Wall5"/>
      <sheetName val="BOQ_T4B5"/>
      <sheetName val="Material_5"/>
      <sheetName val="Labour_&amp;_Plant5"/>
      <sheetName val="_B35"/>
      <sheetName val="_B15"/>
      <sheetName val="CFForecast_detail5"/>
      <sheetName val="Site_Dev_BOQ5"/>
      <sheetName val="beam-reinft-IIInd_floor5"/>
      <sheetName val="Global_Assm_5"/>
      <sheetName val="Aladdin_Macro15"/>
      <sheetName val="Acc_10_55"/>
      <sheetName val="MIS_-_kINR"/>
      <sheetName val="Break_up_Sheet5"/>
      <sheetName val="Approved_MTD_Proj_#'s5"/>
      <sheetName val="MN_T_B_5"/>
      <sheetName val="Load_Details-220kV5"/>
      <sheetName val="Block_A_-_BOQ5"/>
      <sheetName val="CABLE_DATA"/>
      <sheetName val="1st_flr"/>
      <sheetName val="final_abstract"/>
      <sheetName val="Rate_analysis"/>
      <sheetName val="Rollup_Summary"/>
      <sheetName val="Civil_Boq"/>
      <sheetName val="Timeline"/>
      <sheetName val="RA"/>
      <sheetName val="소상 &quot;1&quot;"/>
      <sheetName val="Sheet4"/>
      <sheetName val="CrRajWMM"/>
      <sheetName val="Cost summary"/>
      <sheetName val="FORM7"/>
      <sheetName val="PRECAST lightconc-II"/>
      <sheetName val="Debtors analysis"/>
      <sheetName val="pile Fabrication"/>
      <sheetName val="Improvements"/>
      <sheetName val="SEW4"/>
      <sheetName val="Tender Summary"/>
      <sheetName val="Bill 1-BOQ-Civil Works"/>
      <sheetName val="UNP-NCW "/>
      <sheetName val="A1-Continuous"/>
      <sheetName val="4.4 External Plaster"/>
      <sheetName val="A.O.R."/>
      <sheetName val="Macro1"/>
      <sheetName val="LBO Financials"/>
      <sheetName val="97-98"/>
      <sheetName val="AOP13"/>
      <sheetName val="Night Shift"/>
      <sheetName val="Graph (LGEN)"/>
      <sheetName val="out_prog"/>
      <sheetName val="선적schedule (2)"/>
      <sheetName val="MFG"/>
      <sheetName val="USB 1"/>
      <sheetName val="exp"/>
      <sheetName val="Related party - P&amp;L"/>
      <sheetName val="Felix Street Summary"/>
      <sheetName val="Newspapers"/>
      <sheetName val="AccDil"/>
      <sheetName val="Overall Summary"/>
      <sheetName val="HBI NCD"/>
      <sheetName val="CUSTOM Jun99"/>
      <sheetName val="BQ"/>
      <sheetName val="Base"/>
      <sheetName val="BOQ Distribution"/>
      <sheetName val="wordsdata"/>
      <sheetName val="GM &amp; TA"/>
      <sheetName val="steam outlet"/>
      <sheetName val="crs"/>
      <sheetName val="PIMS"/>
      <sheetName val="SCH 10"/>
      <sheetName val="SAP EMP"/>
      <sheetName val="?????"/>
      <sheetName val="Budget Summary"/>
      <sheetName val="PERHW"/>
      <sheetName val="Standalone"/>
      <sheetName val="RATE LIST (2)"/>
      <sheetName val="EXPENSES"/>
      <sheetName val="Control Sheet"/>
      <sheetName val="Recon"/>
      <sheetName val="Loss 3004"/>
      <sheetName val="Reconciliation of GL &amp; FAR"/>
      <sheetName val="FA"/>
      <sheetName val="ITEM  STUDY (2)"/>
      <sheetName val="EVA1"/>
      <sheetName val="schedules"/>
      <sheetName val="Summary_Local"/>
      <sheetName val="Settings"/>
      <sheetName val="HELP"/>
      <sheetName val="BS-2005"/>
      <sheetName val="MAIN_MENU"/>
      <sheetName val="exec summ"/>
      <sheetName val="Ins Erection"/>
      <sheetName val="TH"/>
      <sheetName val="details"/>
      <sheetName val="Phasing"/>
      <sheetName val="TDS Certificate-Format"/>
      <sheetName val="FY2001-02"/>
      <sheetName val="Hardware"/>
      <sheetName val="Power &amp; Fuel (S)"/>
      <sheetName val="concrete"/>
      <sheetName val="CSCCincSKR"/>
      <sheetName val="Assumption"/>
      <sheetName val="Currency"/>
      <sheetName val="IO"/>
      <sheetName val="Kontensalden"/>
      <sheetName val="FCIIHyperion"/>
      <sheetName val="BOM"/>
      <sheetName val="notes"/>
      <sheetName val="FA(Apr 07)"/>
      <sheetName val="Reco O.S"/>
      <sheetName val="Accounts"/>
      <sheetName val="Multipliers &amp; KRA"/>
      <sheetName val="ASSETS P&amp;M"/>
      <sheetName val="Assets Land &amp; Mise FA"/>
      <sheetName val="I"/>
      <sheetName val="Rollup"/>
      <sheetName val="Basement Budget"/>
      <sheetName val="labour"/>
      <sheetName val="TMasterCurrency"/>
      <sheetName val="TMasterSeg"/>
      <sheetName val="Portfolio_Summary2"/>
      <sheetName val="03_(2)"/>
      <sheetName val="Current_Bill_MB_ref2"/>
      <sheetName val="Meas_-Hotel_Part2"/>
      <sheetName val="WIng_F(Typical)"/>
      <sheetName val="Legal_Risk_Analysis"/>
      <sheetName val="SOPMA_DD"/>
      <sheetName val="Architectural_Summary"/>
      <sheetName val="TB_FOR_MIS1"/>
      <sheetName val="INPUT_SHEET"/>
      <sheetName val="March_Analysts"/>
      <sheetName val="EXHIBIT&quot;_T&quot;"/>
      <sheetName val="IO_LIST"/>
      <sheetName val="Fill_this_out_first___"/>
      <sheetName val="extra_work_elec_bill_"/>
      <sheetName val="_Acc__Sched_"/>
      <sheetName val="10__&amp;_11__Rate_Code_&amp;_BQ"/>
      <sheetName val="NEW-IDs_Fun_&amp;_Group"/>
      <sheetName val="Parameter"/>
      <sheetName val="cl 14 Annex 7 "/>
      <sheetName val="Encl 7A"/>
      <sheetName val="Debt"/>
      <sheetName val="van_khuon1"/>
      <sheetName val="IDC_macro1"/>
      <sheetName val="P_&amp;_L"/>
      <sheetName val="Summary_Excise"/>
      <sheetName val="Other_BS_Sch_5-9"/>
      <sheetName val="Excess_Calc"/>
      <sheetName val="Grouping_Master"/>
      <sheetName val="Fin_Sum1"/>
      <sheetName val="Main_workings"/>
      <sheetName val="Balance_Sheet_"/>
      <sheetName val="IMPORT_T121"/>
      <sheetName val="KPM_DT1"/>
      <sheetName val="Dom_Cell_(IS)"/>
      <sheetName val="M-2_Adjusted"/>
      <sheetName val="Master_Price_List"/>
      <sheetName val="EDS__Bestshore_Migration"/>
      <sheetName val="IT_Block"/>
      <sheetName val="Location_CODE"/>
      <sheetName val="Location_TYPE"/>
      <sheetName val="sub_class"/>
      <sheetName val="_sub_Loc_"/>
      <sheetName val="Training_Deposits_coding"/>
      <sheetName val="Rev_Opt_-_Rollup"/>
      <sheetName val="MASTER_RATE_ANALYSIS"/>
      <sheetName val="Valuation_-_block_2"/>
      <sheetName val="SAP downloaded schedule"/>
      <sheetName val="Transaction"/>
      <sheetName val="A-1"/>
      <sheetName val="0. Data Validation List"/>
      <sheetName val="Crest"/>
      <sheetName val="Pinnacle"/>
      <sheetName val="Zenith"/>
      <sheetName val="stacking sheet"/>
      <sheetName val="XLR_NoRangeSheet"/>
      <sheetName val="HRD1"/>
      <sheetName val="Taluka wise dealer (2)"/>
      <sheetName val="Timesheet"/>
      <sheetName val="Loads"/>
      <sheetName val="p&amp;m"/>
      <sheetName val="S &amp; A"/>
      <sheetName val="Schedule v1"/>
      <sheetName val="MultipleSecurities"/>
      <sheetName val="Dep"/>
      <sheetName val="cash_flow"/>
      <sheetName val="sales_value"/>
      <sheetName val="colaw_dep"/>
      <sheetName val="freight"/>
      <sheetName val="gm"/>
      <sheetName val="interest"/>
      <sheetName val="jb_cost"/>
      <sheetName val="c_flow_%"/>
      <sheetName val="consum_cost"/>
      <sheetName val="form26"/>
      <sheetName val="F29B"/>
      <sheetName val=" "/>
      <sheetName val="Master_list"/>
      <sheetName val="Labour_List"/>
      <sheetName val="Material_List"/>
      <sheetName val="Labor_abs-NMR"/>
      <sheetName val="Beam_at_Ground_flr_lvl(Steel)"/>
      <sheetName val="1st_-vpd"/>
      <sheetName val="Material_List_"/>
      <sheetName val="schedule_nos"/>
      <sheetName val="Debtors_analysis"/>
      <sheetName val="Inv_Data"/>
      <sheetName val="Lease Expiry"/>
      <sheetName val="Tyre1"/>
      <sheetName val="Auto"/>
      <sheetName val="Customize Your Invoice"/>
      <sheetName val="Sale Charts"/>
      <sheetName val="EXIS-COMBINED"/>
      <sheetName val="HOUSE RENT DEPO."/>
      <sheetName val="Approval"/>
      <sheetName val="wdr bldg"/>
      <sheetName val="Formated Trial Balance"/>
      <sheetName val="final 061106"/>
      <sheetName val="SAB P&amp;L"/>
      <sheetName val="cash flow"/>
      <sheetName val="Misc. Master"/>
      <sheetName val="Base data Security Procedures"/>
      <sheetName val="Expansion"/>
      <sheetName val="Capital Structure"/>
      <sheetName val="GROUPING"/>
      <sheetName val="SALES"/>
      <sheetName val="Basework"/>
      <sheetName val="Monthly Inputs"/>
      <sheetName val="2000-1 Monthly Cashflows"/>
      <sheetName val="2002-2 Monthly Cashflows"/>
      <sheetName val="Determination of Threshold"/>
      <sheetName val="NGS Data Sheet"/>
      <sheetName val="SGS Data Sheet"/>
      <sheetName val="Sheet3_(2)6"/>
      <sheetName val="QoQ_Forecast6"/>
      <sheetName val="Income_Statements6"/>
      <sheetName val="Sheet3__2_6"/>
      <sheetName val="Income_&amp;_Occupancy_Customer6"/>
      <sheetName val="Acc_10_56"/>
      <sheetName val="Aladdin_Macro16"/>
      <sheetName val="Global_Assm_6"/>
      <sheetName val="ABP_inputs6"/>
      <sheetName val="Synergy_Sales_Budget6"/>
      <sheetName val="Project_Budget_Worksheet6"/>
      <sheetName val="Calculation_(2)6"/>
      <sheetName val="Multiple_output6"/>
      <sheetName val="Builtup_Area6"/>
      <sheetName val="RCC,Ret__Wall6"/>
      <sheetName val="BOQ_T4B6"/>
      <sheetName val="INDIGINEOUS_ITEMS_6"/>
      <sheetName val="170810-lease_tax1"/>
      <sheetName val="Main_Sheet_(MTD)1"/>
      <sheetName val="Consl_Daily_Report1"/>
      <sheetName val="balance_sheet1"/>
      <sheetName val="Rollup_Summary1"/>
      <sheetName val="Approved_MTD_Proj_#'s6"/>
      <sheetName val="Material_6"/>
      <sheetName val="Labour_&amp;_Plant6"/>
      <sheetName val="_B36"/>
      <sheetName val="_B16"/>
      <sheetName val="beam-reinft-IIInd_floor6"/>
      <sheetName val="MN_T_B_6"/>
      <sheetName val="CFForecast_detail6"/>
      <sheetName val="Site_Dev_BOQ6"/>
      <sheetName val="Break_up_Sheet6"/>
      <sheetName val="Load_Details-220kV6"/>
      <sheetName val="Block_A_-_BOQ6"/>
      <sheetName val="CABLE_DATA1"/>
      <sheetName val="1st_flr1"/>
      <sheetName val="Civil_Boq1"/>
      <sheetName val="final_abstract1"/>
      <sheetName val="Rate_analysis1"/>
      <sheetName val="Trial_Balance"/>
      <sheetName val="MIS_AC_wise"/>
      <sheetName val="Base_Assumptions"/>
      <sheetName val="FITZ_MORT_94"/>
      <sheetName val="QoQ_In_Lakhs"/>
      <sheetName val="vb_9&amp;10"/>
      <sheetName val="Goldberg_Portfolio_Combined"/>
      <sheetName val="Commercial_Research"/>
      <sheetName val="MIS_-_kINR1"/>
      <sheetName val="9__Package_split_-_Cost_"/>
      <sheetName val="Operating_Statistics"/>
      <sheetName val="FA_Schedule_Dec_07"/>
      <sheetName val="Theatre_mgmt_cont"/>
      <sheetName val="P_R__TAXES"/>
      <sheetName val="BILLING_SUM"/>
      <sheetName val="Leasing_Commision"/>
      <sheetName val="Service_Invoice"/>
      <sheetName val="Cash_Flow_Working"/>
      <sheetName val="Retail_Mall"/>
      <sheetName val="Related_party_-_P&amp;L"/>
      <sheetName val="pile_Fabrication"/>
      <sheetName val="LBO_Financials"/>
      <sheetName val="ANN_K"/>
      <sheetName val="Notes-pivot1_"/>
      <sheetName val="ASSETS_P&amp;M"/>
      <sheetName val="Assets_Land_&amp;_Mise_FA"/>
      <sheetName val="Open_Items-311208"/>
      <sheetName val="drop-dwn_list"/>
      <sheetName val="소상_&quot;1&quot;"/>
      <sheetName val="Felix_Street_Summary"/>
      <sheetName val="Overall_Summary"/>
      <sheetName val="RCC_Rates"/>
      <sheetName val="Cost_summary"/>
      <sheetName val="PRECAST_lightconc-II"/>
      <sheetName val="Tender_Summary"/>
      <sheetName val="Bill_1-BOQ-Civil_Works"/>
      <sheetName val="UNP-NCW_"/>
      <sheetName val="4_4_External_Plaster"/>
      <sheetName val="HBI_NCD"/>
      <sheetName val="CUSTOM_Jun99"/>
      <sheetName val="A_O_R_"/>
      <sheetName val="Ins_Erection"/>
      <sheetName val="Staff_Costs"/>
      <sheetName val="0__Data_Validation_List"/>
      <sheetName val="stacking_sheet"/>
      <sheetName val="Basement_Budget"/>
      <sheetName val="Night_Shift"/>
      <sheetName val="ITEM__STUDY_(2)"/>
      <sheetName val="TDS_Certificate-Format"/>
      <sheetName val="Quotation"/>
      <sheetName val="RCC_Ret_ Wall"/>
      <sheetName val="WC analytics (+data pages)"/>
      <sheetName val="Collection"/>
      <sheetName val="dlvoid"/>
      <sheetName val="Redelvery provision changed"/>
      <sheetName val="CPR"/>
      <sheetName val="MARCH"/>
      <sheetName val="SEP "/>
      <sheetName val="Audit"/>
      <sheetName val="register"/>
      <sheetName val="Sources"/>
      <sheetName val="Earnings"/>
      <sheetName val="EAST"/>
      <sheetName val="YOEMAGUM"/>
      <sheetName val="DYN PP"/>
      <sheetName val="TXN97"/>
      <sheetName val="June Reserve - Far East"/>
      <sheetName val="TBAL9697 -group wise  sdpl"/>
      <sheetName val="Coalmine"/>
      <sheetName val="Account title"/>
      <sheetName val="Titel"/>
      <sheetName val="BS-203"/>
      <sheetName val="Total MTH"/>
      <sheetName val="Cases"/>
      <sheetName val="PROV_CONSOLIDATED"/>
      <sheetName val="Sch5TO10"/>
      <sheetName val="macroDat"/>
      <sheetName val="Rs in lacs"/>
      <sheetName val="800CC_FR_HOSE"/>
      <sheetName val="Esteem Rear"/>
      <sheetName val="Classification"/>
      <sheetName val="XREF"/>
      <sheetName val="Income"/>
      <sheetName val="EPS"/>
      <sheetName val="currency (2)"/>
      <sheetName val="Companies"/>
      <sheetName val="People"/>
      <sheetName val="NW RTU"/>
      <sheetName val="Clause 9"/>
      <sheetName val="Fin"/>
      <sheetName val="Intro"/>
      <sheetName val="Tickmarks"/>
      <sheetName val="Check Register"/>
      <sheetName val="EBITDA Bridge"/>
      <sheetName val="Detailed"/>
      <sheetName val="2003 Budget-PL-case1"/>
      <sheetName val="STATSUM"/>
      <sheetName val="TB9899"/>
      <sheetName val="Lease-rents"/>
      <sheetName val="Key Assumption"/>
      <sheetName val="Master Information"/>
      <sheetName val="HIDDEN"/>
      <sheetName val="DEP99"/>
      <sheetName val="IGAAP"/>
      <sheetName val="INI"/>
      <sheetName val="Output"/>
      <sheetName val="meeting rectification control"/>
      <sheetName val="Loan Data"/>
      <sheetName val="Challan"/>
      <sheetName val="Standalone seg"/>
      <sheetName val="现金流量分析表"/>
      <sheetName val="边际贡献分析表"/>
      <sheetName val="Micro"/>
      <sheetName val="Macro"/>
      <sheetName val="Scaff-Rose"/>
      <sheetName val="Fin. Assumpt. - Sensitivities"/>
      <sheetName val="ADV-TK-HORT"/>
      <sheetName val="NEES"/>
      <sheetName val="COST-MTRS"/>
      <sheetName val="FLASH"/>
      <sheetName val="Annexure"/>
      <sheetName val="Schedules 3-8"/>
      <sheetName val="RELACION REFERENCIAS"/>
      <sheetName val="Power_&amp;_Fuel_(S)"/>
      <sheetName val="Budget_Summary"/>
      <sheetName val="차수"/>
      <sheetName val="P&amp;L"/>
      <sheetName val="DIVBUD99"/>
      <sheetName val="Main"/>
      <sheetName val="COSTMAR"/>
      <sheetName val="Jun 2000"/>
      <sheetName val="Sheet2 (2)"/>
      <sheetName val="3-dep"/>
    </sheetNames>
    <sheetDataSet>
      <sheetData sheetId="0" refreshError="1">
        <row r="65">
          <cell r="A65" t="str">
            <v>(II)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65">
          <cell r="A65" t="str">
            <v>(II)</v>
          </cell>
        </row>
      </sheetData>
      <sheetData sheetId="67" refreshError="1"/>
      <sheetData sheetId="68" refreshError="1"/>
      <sheetData sheetId="69">
        <row r="65">
          <cell r="A65" t="str">
            <v>(II)</v>
          </cell>
        </row>
      </sheetData>
      <sheetData sheetId="70">
        <row r="65">
          <cell r="A65" t="str">
            <v>(II)</v>
          </cell>
        </row>
      </sheetData>
      <sheetData sheetId="71">
        <row r="65">
          <cell r="A65" t="str">
            <v>(II)</v>
          </cell>
        </row>
      </sheetData>
      <sheetData sheetId="72"/>
      <sheetData sheetId="73"/>
      <sheetData sheetId="74">
        <row r="65">
          <cell r="A65" t="str">
            <v>(II)</v>
          </cell>
        </row>
      </sheetData>
      <sheetData sheetId="75">
        <row r="65">
          <cell r="A65" t="str">
            <v>(II)</v>
          </cell>
        </row>
      </sheetData>
      <sheetData sheetId="76">
        <row r="65">
          <cell r="A65" t="str">
            <v>(II)</v>
          </cell>
        </row>
      </sheetData>
      <sheetData sheetId="77">
        <row r="65">
          <cell r="A65" t="str">
            <v>(II)</v>
          </cell>
        </row>
      </sheetData>
      <sheetData sheetId="78">
        <row r="65">
          <cell r="A65" t="str">
            <v>(II)</v>
          </cell>
        </row>
      </sheetData>
      <sheetData sheetId="79">
        <row r="65">
          <cell r="A65" t="str">
            <v>(II)</v>
          </cell>
        </row>
      </sheetData>
      <sheetData sheetId="80">
        <row r="65">
          <cell r="A65" t="str">
            <v>(II)</v>
          </cell>
        </row>
      </sheetData>
      <sheetData sheetId="81">
        <row r="65">
          <cell r="A65" t="str">
            <v>(II)</v>
          </cell>
        </row>
      </sheetData>
      <sheetData sheetId="82">
        <row r="65">
          <cell r="A65" t="str">
            <v>(II)</v>
          </cell>
        </row>
      </sheetData>
      <sheetData sheetId="83">
        <row r="65">
          <cell r="A65" t="str">
            <v>(II)</v>
          </cell>
        </row>
      </sheetData>
      <sheetData sheetId="84">
        <row r="65">
          <cell r="A65" t="str">
            <v>(II)</v>
          </cell>
        </row>
      </sheetData>
      <sheetData sheetId="85">
        <row r="65">
          <cell r="A65" t="str">
            <v>(II)</v>
          </cell>
        </row>
      </sheetData>
      <sheetData sheetId="86">
        <row r="65">
          <cell r="A65" t="str">
            <v>(II)</v>
          </cell>
        </row>
      </sheetData>
      <sheetData sheetId="87">
        <row r="65">
          <cell r="A65" t="str">
            <v>(II)</v>
          </cell>
        </row>
      </sheetData>
      <sheetData sheetId="88" refreshError="1"/>
      <sheetData sheetId="89">
        <row r="65">
          <cell r="A65" t="str">
            <v>(II)</v>
          </cell>
        </row>
      </sheetData>
      <sheetData sheetId="90">
        <row r="65">
          <cell r="A65" t="str">
            <v>(II)</v>
          </cell>
        </row>
      </sheetData>
      <sheetData sheetId="91">
        <row r="65">
          <cell r="A65" t="str">
            <v>(II)</v>
          </cell>
        </row>
      </sheetData>
      <sheetData sheetId="92">
        <row r="65">
          <cell r="A65" t="str">
            <v>(II)</v>
          </cell>
        </row>
      </sheetData>
      <sheetData sheetId="93">
        <row r="65">
          <cell r="A65" t="str">
            <v>(II)</v>
          </cell>
        </row>
      </sheetData>
      <sheetData sheetId="94">
        <row r="65">
          <cell r="A65" t="str">
            <v>(II)</v>
          </cell>
        </row>
      </sheetData>
      <sheetData sheetId="95">
        <row r="65">
          <cell r="A65" t="str">
            <v>(II)</v>
          </cell>
        </row>
      </sheetData>
      <sheetData sheetId="96">
        <row r="65">
          <cell r="A65" t="str">
            <v>(II)</v>
          </cell>
        </row>
      </sheetData>
      <sheetData sheetId="97">
        <row r="65">
          <cell r="A65" t="str">
            <v>(II)</v>
          </cell>
        </row>
      </sheetData>
      <sheetData sheetId="98">
        <row r="65">
          <cell r="A65" t="str">
            <v>(II)</v>
          </cell>
        </row>
      </sheetData>
      <sheetData sheetId="99">
        <row r="65">
          <cell r="A65" t="str">
            <v>(II)</v>
          </cell>
        </row>
      </sheetData>
      <sheetData sheetId="100">
        <row r="65">
          <cell r="A65" t="str">
            <v>(II)</v>
          </cell>
        </row>
      </sheetData>
      <sheetData sheetId="101">
        <row r="65">
          <cell r="A65" t="str">
            <v>(II)</v>
          </cell>
        </row>
      </sheetData>
      <sheetData sheetId="102">
        <row r="65">
          <cell r="A65" t="str">
            <v>(II)</v>
          </cell>
        </row>
      </sheetData>
      <sheetData sheetId="103">
        <row r="65">
          <cell r="A65" t="str">
            <v>(II)</v>
          </cell>
        </row>
      </sheetData>
      <sheetData sheetId="104">
        <row r="65">
          <cell r="A65" t="str">
            <v>(II)</v>
          </cell>
        </row>
      </sheetData>
      <sheetData sheetId="105">
        <row r="65">
          <cell r="A65" t="str">
            <v>(II)</v>
          </cell>
        </row>
      </sheetData>
      <sheetData sheetId="106">
        <row r="65">
          <cell r="A65" t="str">
            <v>(II)</v>
          </cell>
        </row>
      </sheetData>
      <sheetData sheetId="107">
        <row r="65">
          <cell r="A65" t="str">
            <v>(II)</v>
          </cell>
        </row>
      </sheetData>
      <sheetData sheetId="108">
        <row r="65">
          <cell r="A65" t="str">
            <v>(II)</v>
          </cell>
        </row>
      </sheetData>
      <sheetData sheetId="109">
        <row r="65">
          <cell r="A65" t="str">
            <v>(II)</v>
          </cell>
        </row>
      </sheetData>
      <sheetData sheetId="110">
        <row r="65">
          <cell r="A65" t="str">
            <v>(II)</v>
          </cell>
        </row>
      </sheetData>
      <sheetData sheetId="111">
        <row r="65">
          <cell r="A65" t="str">
            <v>(II)</v>
          </cell>
        </row>
      </sheetData>
      <sheetData sheetId="112">
        <row r="65">
          <cell r="A65" t="str">
            <v>(II)</v>
          </cell>
        </row>
      </sheetData>
      <sheetData sheetId="113">
        <row r="65">
          <cell r="A65" t="str">
            <v>(II)</v>
          </cell>
        </row>
      </sheetData>
      <sheetData sheetId="114">
        <row r="65">
          <cell r="A65" t="str">
            <v>(II)</v>
          </cell>
        </row>
      </sheetData>
      <sheetData sheetId="115">
        <row r="65">
          <cell r="A65" t="str">
            <v>(II)</v>
          </cell>
        </row>
      </sheetData>
      <sheetData sheetId="116">
        <row r="65">
          <cell r="A65" t="str">
            <v>(II)</v>
          </cell>
        </row>
      </sheetData>
      <sheetData sheetId="117">
        <row r="65">
          <cell r="A65" t="str">
            <v>(II)</v>
          </cell>
        </row>
      </sheetData>
      <sheetData sheetId="118">
        <row r="65">
          <cell r="A65" t="str">
            <v>(II)</v>
          </cell>
        </row>
      </sheetData>
      <sheetData sheetId="119">
        <row r="65">
          <cell r="A65" t="str">
            <v>(II)</v>
          </cell>
        </row>
      </sheetData>
      <sheetData sheetId="120">
        <row r="65">
          <cell r="A65" t="str">
            <v>(II)</v>
          </cell>
        </row>
      </sheetData>
      <sheetData sheetId="121">
        <row r="65">
          <cell r="A65" t="str">
            <v>(II)</v>
          </cell>
        </row>
      </sheetData>
      <sheetData sheetId="122">
        <row r="65">
          <cell r="A65" t="str">
            <v>(II)</v>
          </cell>
        </row>
      </sheetData>
      <sheetData sheetId="123">
        <row r="65">
          <cell r="A65" t="str">
            <v>(II)</v>
          </cell>
        </row>
      </sheetData>
      <sheetData sheetId="124">
        <row r="65">
          <cell r="A65" t="str">
            <v>(II)</v>
          </cell>
        </row>
      </sheetData>
      <sheetData sheetId="125">
        <row r="65">
          <cell r="A65" t="str">
            <v>(II)</v>
          </cell>
        </row>
      </sheetData>
      <sheetData sheetId="126">
        <row r="65">
          <cell r="A65" t="str">
            <v>(II)</v>
          </cell>
        </row>
      </sheetData>
      <sheetData sheetId="127">
        <row r="65">
          <cell r="A65" t="str">
            <v>(II)</v>
          </cell>
        </row>
      </sheetData>
      <sheetData sheetId="128">
        <row r="65">
          <cell r="A65" t="str">
            <v>(II)</v>
          </cell>
        </row>
      </sheetData>
      <sheetData sheetId="129">
        <row r="65">
          <cell r="A65" t="str">
            <v>(II)</v>
          </cell>
        </row>
      </sheetData>
      <sheetData sheetId="130">
        <row r="65">
          <cell r="A65" t="str">
            <v>(II)</v>
          </cell>
        </row>
      </sheetData>
      <sheetData sheetId="131">
        <row r="65">
          <cell r="A65" t="str">
            <v>(II)</v>
          </cell>
        </row>
      </sheetData>
      <sheetData sheetId="132">
        <row r="65">
          <cell r="A65" t="str">
            <v>(II)</v>
          </cell>
        </row>
      </sheetData>
      <sheetData sheetId="133">
        <row r="65">
          <cell r="A65" t="str">
            <v>(II)</v>
          </cell>
        </row>
      </sheetData>
      <sheetData sheetId="134">
        <row r="65">
          <cell r="A65" t="str">
            <v>(II)</v>
          </cell>
        </row>
      </sheetData>
      <sheetData sheetId="135">
        <row r="65">
          <cell r="A65" t="str">
            <v>(II)</v>
          </cell>
        </row>
      </sheetData>
      <sheetData sheetId="136">
        <row r="65">
          <cell r="A65" t="str">
            <v>(II)</v>
          </cell>
        </row>
      </sheetData>
      <sheetData sheetId="137">
        <row r="65">
          <cell r="A65" t="str">
            <v>(II)</v>
          </cell>
        </row>
      </sheetData>
      <sheetData sheetId="138">
        <row r="65">
          <cell r="A65" t="str">
            <v>(II)</v>
          </cell>
        </row>
      </sheetData>
      <sheetData sheetId="139">
        <row r="65">
          <cell r="A65" t="str">
            <v>(II)</v>
          </cell>
        </row>
      </sheetData>
      <sheetData sheetId="140">
        <row r="65">
          <cell r="A65" t="str">
            <v>(II)</v>
          </cell>
        </row>
      </sheetData>
      <sheetData sheetId="141">
        <row r="65">
          <cell r="A65" t="str">
            <v>(II)</v>
          </cell>
        </row>
      </sheetData>
      <sheetData sheetId="142">
        <row r="65">
          <cell r="A65" t="str">
            <v>(II)</v>
          </cell>
        </row>
      </sheetData>
      <sheetData sheetId="143">
        <row r="65">
          <cell r="A65" t="str">
            <v>(II)</v>
          </cell>
        </row>
      </sheetData>
      <sheetData sheetId="144">
        <row r="65">
          <cell r="A65" t="str">
            <v>(II)</v>
          </cell>
        </row>
      </sheetData>
      <sheetData sheetId="145">
        <row r="65">
          <cell r="A65" t="str">
            <v>(II)</v>
          </cell>
        </row>
      </sheetData>
      <sheetData sheetId="146">
        <row r="65">
          <cell r="A65" t="str">
            <v>(II)</v>
          </cell>
        </row>
      </sheetData>
      <sheetData sheetId="147">
        <row r="65">
          <cell r="A65" t="str">
            <v>(II)</v>
          </cell>
        </row>
      </sheetData>
      <sheetData sheetId="148">
        <row r="65">
          <cell r="A65" t="str">
            <v>(II)</v>
          </cell>
        </row>
      </sheetData>
      <sheetData sheetId="149">
        <row r="65">
          <cell r="A65" t="str">
            <v>(II)</v>
          </cell>
        </row>
      </sheetData>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ow r="65">
          <cell r="A65" t="str">
            <v>(II)</v>
          </cell>
        </row>
      </sheetData>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sheetData sheetId="253" refreshError="1"/>
      <sheetData sheetId="254" refreshError="1"/>
      <sheetData sheetId="255" refreshError="1"/>
      <sheetData sheetId="256"/>
      <sheetData sheetId="257"/>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ow r="65">
          <cell r="A65" t="str">
            <v>(II)</v>
          </cell>
        </row>
      </sheetData>
      <sheetData sheetId="273">
        <row r="65">
          <cell r="A65" t="str">
            <v>(II)</v>
          </cell>
        </row>
      </sheetData>
      <sheetData sheetId="274">
        <row r="65">
          <cell r="A65" t="str">
            <v>(II)</v>
          </cell>
        </row>
      </sheetData>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ow r="65">
          <cell r="A65" t="str">
            <v>(II)</v>
          </cell>
        </row>
      </sheetData>
      <sheetData sheetId="308">
        <row r="65">
          <cell r="A65" t="str">
            <v>(II)</v>
          </cell>
        </row>
      </sheetData>
      <sheetData sheetId="309">
        <row r="65">
          <cell r="A65" t="str">
            <v>(II)</v>
          </cell>
        </row>
      </sheetData>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ow r="65">
          <cell r="A65" t="str">
            <v>(II)</v>
          </cell>
        </row>
      </sheetData>
      <sheetData sheetId="425">
        <row r="65">
          <cell r="A65" t="str">
            <v>(II)</v>
          </cell>
        </row>
      </sheetData>
      <sheetData sheetId="426">
        <row r="65">
          <cell r="A65" t="str">
            <v>(II)</v>
          </cell>
        </row>
      </sheetData>
      <sheetData sheetId="427">
        <row r="65">
          <cell r="A65" t="str">
            <v>(II)</v>
          </cell>
        </row>
      </sheetData>
      <sheetData sheetId="428" refreshError="1"/>
      <sheetData sheetId="429" refreshError="1"/>
      <sheetData sheetId="430" refreshError="1"/>
      <sheetData sheetId="431">
        <row r="65">
          <cell r="A65" t="str">
            <v>(II)</v>
          </cell>
        </row>
      </sheetData>
      <sheetData sheetId="432">
        <row r="65">
          <cell r="A65" t="str">
            <v>(II)</v>
          </cell>
        </row>
      </sheetData>
      <sheetData sheetId="433">
        <row r="65">
          <cell r="A65" t="str">
            <v>(II)</v>
          </cell>
        </row>
      </sheetData>
      <sheetData sheetId="434">
        <row r="65">
          <cell r="A65" t="str">
            <v>(II)</v>
          </cell>
        </row>
      </sheetData>
      <sheetData sheetId="435">
        <row r="65">
          <cell r="A65" t="str">
            <v>(II)</v>
          </cell>
        </row>
      </sheetData>
      <sheetData sheetId="436">
        <row r="65">
          <cell r="A65" t="str">
            <v>(II)</v>
          </cell>
        </row>
      </sheetData>
      <sheetData sheetId="437">
        <row r="65">
          <cell r="A65" t="str">
            <v>(II)</v>
          </cell>
        </row>
      </sheetData>
      <sheetData sheetId="438">
        <row r="65">
          <cell r="A65" t="str">
            <v>(II)</v>
          </cell>
        </row>
      </sheetData>
      <sheetData sheetId="439">
        <row r="65">
          <cell r="A65" t="str">
            <v>(II)</v>
          </cell>
        </row>
      </sheetData>
      <sheetData sheetId="440">
        <row r="65">
          <cell r="A65" t="str">
            <v>(II)</v>
          </cell>
        </row>
      </sheetData>
      <sheetData sheetId="441">
        <row r="65">
          <cell r="A65" t="str">
            <v>(II)</v>
          </cell>
        </row>
      </sheetData>
      <sheetData sheetId="442">
        <row r="65">
          <cell r="A65" t="str">
            <v>(II)</v>
          </cell>
        </row>
      </sheetData>
      <sheetData sheetId="443">
        <row r="65">
          <cell r="A65" t="str">
            <v>(II)</v>
          </cell>
        </row>
      </sheetData>
      <sheetData sheetId="444">
        <row r="65">
          <cell r="A65" t="str">
            <v>(II)</v>
          </cell>
        </row>
      </sheetData>
      <sheetData sheetId="445">
        <row r="65">
          <cell r="A65" t="str">
            <v>(II)</v>
          </cell>
        </row>
      </sheetData>
      <sheetData sheetId="446">
        <row r="65">
          <cell r="A65" t="str">
            <v>(II)</v>
          </cell>
        </row>
      </sheetData>
      <sheetData sheetId="447">
        <row r="65">
          <cell r="A65" t="str">
            <v>(II)</v>
          </cell>
        </row>
      </sheetData>
      <sheetData sheetId="448">
        <row r="65">
          <cell r="A65" t="str">
            <v>(II)</v>
          </cell>
        </row>
      </sheetData>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65">
          <cell r="A65" t="str">
            <v>(II)</v>
          </cell>
        </row>
      </sheetData>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ow r="65">
          <cell r="A65" t="str">
            <v>(II)</v>
          </cell>
        </row>
      </sheetData>
      <sheetData sheetId="564">
        <row r="65">
          <cell r="A65" t="str">
            <v>(II)</v>
          </cell>
        </row>
      </sheetData>
      <sheetData sheetId="565"/>
      <sheetData sheetId="566">
        <row r="65">
          <cell r="A65" t="str">
            <v>(II)</v>
          </cell>
        </row>
      </sheetData>
      <sheetData sheetId="567">
        <row r="65">
          <cell r="A65" t="str">
            <v>(II)</v>
          </cell>
        </row>
      </sheetData>
      <sheetData sheetId="568">
        <row r="65">
          <cell r="A65" t="str">
            <v>(II)</v>
          </cell>
        </row>
      </sheetData>
      <sheetData sheetId="569">
        <row r="65">
          <cell r="A65" t="str">
            <v>(II)</v>
          </cell>
        </row>
      </sheetData>
      <sheetData sheetId="570"/>
      <sheetData sheetId="571"/>
      <sheetData sheetId="572">
        <row r="65">
          <cell r="A65" t="str">
            <v>(II)</v>
          </cell>
        </row>
      </sheetData>
      <sheetData sheetId="573"/>
      <sheetData sheetId="574"/>
      <sheetData sheetId="575"/>
      <sheetData sheetId="576"/>
      <sheetData sheetId="577"/>
      <sheetData sheetId="578"/>
      <sheetData sheetId="579"/>
      <sheetData sheetId="580" refreshError="1"/>
      <sheetData sheetId="581" refreshError="1"/>
      <sheetData sheetId="582" refreshError="1"/>
      <sheetData sheetId="583" refreshError="1"/>
      <sheetData sheetId="584"/>
      <sheetData sheetId="585"/>
      <sheetData sheetId="586"/>
      <sheetData sheetId="587"/>
      <sheetData sheetId="588">
        <row r="65">
          <cell r="A65" t="str">
            <v>(II)</v>
          </cell>
        </row>
      </sheetData>
      <sheetData sheetId="589"/>
      <sheetData sheetId="590">
        <row r="65">
          <cell r="A65" t="str">
            <v>(II)</v>
          </cell>
        </row>
      </sheetData>
      <sheetData sheetId="591"/>
      <sheetData sheetId="592">
        <row r="65">
          <cell r="A65" t="str">
            <v>(II)</v>
          </cell>
        </row>
      </sheetData>
      <sheetData sheetId="593"/>
      <sheetData sheetId="594"/>
      <sheetData sheetId="595"/>
      <sheetData sheetId="596"/>
      <sheetData sheetId="597">
        <row r="65">
          <cell r="A65" t="str">
            <v>(II)</v>
          </cell>
        </row>
      </sheetData>
      <sheetData sheetId="598"/>
      <sheetData sheetId="599"/>
      <sheetData sheetId="600"/>
      <sheetData sheetId="601"/>
      <sheetData sheetId="602"/>
      <sheetData sheetId="603"/>
      <sheetData sheetId="604"/>
      <sheetData sheetId="605"/>
      <sheetData sheetId="606"/>
      <sheetData sheetId="607"/>
      <sheetData sheetId="608"/>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refreshError="1"/>
      <sheetData sheetId="637" refreshError="1"/>
      <sheetData sheetId="638" refreshError="1"/>
      <sheetData sheetId="639"/>
      <sheetData sheetId="640"/>
      <sheetData sheetId="641"/>
      <sheetData sheetId="642"/>
      <sheetData sheetId="643"/>
      <sheetData sheetId="644"/>
      <sheetData sheetId="645"/>
      <sheetData sheetId="646"/>
      <sheetData sheetId="647"/>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ow r="65">
          <cell r="A65" t="str">
            <v>(II)</v>
          </cell>
        </row>
      </sheetData>
      <sheetData sheetId="676"/>
      <sheetData sheetId="677"/>
      <sheetData sheetId="678"/>
      <sheetData sheetId="679"/>
      <sheetData sheetId="680"/>
      <sheetData sheetId="681">
        <row r="65">
          <cell r="A65" t="str">
            <v>(II)</v>
          </cell>
        </row>
      </sheetData>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row r="65">
          <cell r="A65" t="str">
            <v>(II)</v>
          </cell>
        </row>
      </sheetData>
      <sheetData sheetId="699"/>
      <sheetData sheetId="700"/>
      <sheetData sheetId="701"/>
      <sheetData sheetId="702"/>
      <sheetData sheetId="703"/>
      <sheetData sheetId="704"/>
      <sheetData sheetId="705"/>
      <sheetData sheetId="706"/>
      <sheetData sheetId="707"/>
      <sheetData sheetId="708"/>
      <sheetData sheetId="709"/>
      <sheetData sheetId="710">
        <row r="65">
          <cell r="A65" t="str">
            <v>(II)</v>
          </cell>
        </row>
      </sheetData>
      <sheetData sheetId="711"/>
      <sheetData sheetId="712"/>
      <sheetData sheetId="713"/>
      <sheetData sheetId="714"/>
      <sheetData sheetId="715"/>
      <sheetData sheetId="716"/>
      <sheetData sheetId="717">
        <row r="65">
          <cell r="A65" t="str">
            <v>(II)</v>
          </cell>
        </row>
      </sheetData>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
      <sheetName val="OP (crores)"/>
      <sheetName val="BS"/>
      <sheetName val="BS (crores)"/>
      <sheetName val="Fund Flow"/>
      <sheetName val="Fund Flow (crores)"/>
      <sheetName val="FFR-II"/>
      <sheetName val="MPBF"/>
      <sheetName val="Summary"/>
      <sheetName val="BOB Format"/>
      <sheetName val="Reference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 (2)"/>
      <sheetName val="ANALY-BOQ"/>
      <sheetName val="ANALYS-LS"/>
      <sheetName val="BOQ"/>
      <sheetName val="PART-I"/>
      <sheetName val="I-11"/>
      <sheetName val="I-15"/>
      <sheetName val="sumps"/>
      <sheetName val="GATES(21,22)"/>
      <sheetName val="final abstract"/>
      <sheetName val="Basement Budget"/>
      <sheetName val="RECAPITULATION"/>
      <sheetName val="Fee Rate Summary"/>
      <sheetName val="Rate analysis"/>
      <sheetName val="Materials Cost"/>
      <sheetName val="Old"/>
      <sheetName val="10. &amp; 11. Rate Code &amp; BQ"/>
      <sheetName val="Main-Material"/>
      <sheetName val="RES STEEL TO"/>
      <sheetName val="sept-plan"/>
      <sheetName val="Break up Sheet"/>
      <sheetName val="COLUMN"/>
      <sheetName val="B &amp; C - M - ccp"/>
      <sheetName val="SUmmary-RMZ"/>
      <sheetName val="RMZ Summary"/>
      <sheetName val="Fill this out first..."/>
      <sheetName val="Micro"/>
      <sheetName val="Macro"/>
      <sheetName val="Scaff-Rose"/>
      <sheetName val="TBAL9697 -group wise  sdpl"/>
      <sheetName val="A"/>
      <sheetName val="THK"/>
      <sheetName val="Data"/>
      <sheetName val="Lead"/>
      <sheetName val="Analy_7-10"/>
      <sheetName val="Fin Sum"/>
      <sheetName val="CASHFLOWS"/>
      <sheetName val="SUMMARY"/>
      <sheetName val="Site Dev BOQ"/>
      <sheetName val="Staff Forecast spread"/>
      <sheetName val="Field Values"/>
      <sheetName val="Sheet2"/>
      <sheetName val="dyes"/>
      <sheetName val="Sheet3"/>
      <sheetName val="UTILITY"/>
      <sheetName val="RA-markate"/>
      <sheetName val="Structure Bills Qty"/>
      <sheetName val="Builtup Area"/>
      <sheetName val="analysis"/>
      <sheetName val="Headings"/>
      <sheetName val="MASTER_RATE ANALYSIS"/>
      <sheetName val="cubes_M20"/>
      <sheetName val="Cop -VGN"/>
      <sheetName val="경비공통"/>
      <sheetName val="IO List"/>
      <sheetName val="BOQ_Direct_selling cost"/>
      <sheetName val="Stress Calculation"/>
      <sheetName val="Costing"/>
      <sheetName val="VIWSCo1"/>
      <sheetName val="database"/>
      <sheetName val="Input"/>
      <sheetName val="Activity"/>
      <sheetName val="Crew"/>
      <sheetName val="Piping"/>
      <sheetName val="Pipe Supports"/>
      <sheetName val="S1BOQ"/>
      <sheetName val="2gii"/>
      <sheetName val="Manpower"/>
      <sheetName val="HPL"/>
      <sheetName val="월선수금"/>
      <sheetName val="Materials "/>
      <sheetName val="strand"/>
      <sheetName val="MN T.B."/>
      <sheetName val="A1-Continuous"/>
      <sheetName val="Coalmine"/>
      <sheetName val="Preside"/>
      <sheetName val="Summary_Local"/>
      <sheetName val="factor sheet"/>
      <sheetName val="RA"/>
      <sheetName val="Factor_Sheet"/>
      <sheetName val="Exp."/>
      <sheetName val="Factors"/>
      <sheetName val="INDIGINEOUS ITEMS "/>
      <sheetName val="INDORAMA Group June 02"/>
      <sheetName val="starter"/>
      <sheetName val="BLK2"/>
      <sheetName val="BLK3"/>
      <sheetName val="E &amp; R"/>
      <sheetName val="radar"/>
      <sheetName val="UG"/>
      <sheetName val="Config"/>
      <sheetName val="Break Dw"/>
      <sheetName val="Load Details(B1)"/>
      <sheetName val="SPT vs PHI"/>
      <sheetName val="Civil Boq"/>
      <sheetName val="Design"/>
      <sheetName val="Debits as on 12.04.08"/>
      <sheetName val="FitOutConfCentre"/>
      <sheetName val="Sheet1"/>
      <sheetName val="MES-SEC"/>
      <sheetName val="For Bill-04 PS"/>
      <sheetName val="Build-up"/>
      <sheetName val="FORM7"/>
      <sheetName val="RCC,Ret. Wall"/>
      <sheetName val="RA 4 Challan Summary "/>
      <sheetName val="p&amp;m"/>
      <sheetName val="Labour productivity"/>
      <sheetName val="labour coeff"/>
      <sheetName val="COST"/>
      <sheetName val="Formulas"/>
      <sheetName val="BOQ (2)"/>
      <sheetName val="GBW"/>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PART-I_(2)"/>
      <sheetName val="final_abstract"/>
      <sheetName val="PA- Consutant "/>
      <sheetName val="Sheet3 (2)"/>
      <sheetName val="ORDER BOOKING"/>
      <sheetName val="beam-reinft-IIInd floor"/>
      <sheetName val="INPUT-DATA1"/>
      <sheetName val="VCH-SLC"/>
      <sheetName val="Supplier"/>
      <sheetName val="선수금"/>
      <sheetName val="jobhist"/>
      <sheetName val="Code"/>
      <sheetName val="Set"/>
      <sheetName val="Summary_Bank"/>
      <sheetName val="대외공문"/>
      <sheetName val="目录"/>
      <sheetName val="col-reinft1"/>
      <sheetName val="concrete"/>
      <sheetName val="Desgn(zone I)"/>
      <sheetName val="Bed Class"/>
      <sheetName val="Cd"/>
      <sheetName val="Rates"/>
      <sheetName val="PH data"/>
      <sheetName val="labour"/>
      <sheetName val="Details (3)"/>
      <sheetName val="M B-QtyRecn"/>
      <sheetName val="Quotation"/>
      <sheetName val="Sqn _Main_ Abs"/>
      <sheetName val="SOR"/>
      <sheetName val="GR.slab-reinft"/>
      <sheetName val="SCHEDULE"/>
      <sheetName val="CABLE DATA"/>
      <sheetName val="gen"/>
      <sheetName val="Approved MTD Proj #'s"/>
      <sheetName val="Staff Acco."/>
      <sheetName val="Section Catalogue"/>
      <sheetName val="#REF!"/>
      <sheetName val="Lowside"/>
      <sheetName val="Measurements"/>
      <sheetName val="Tables"/>
      <sheetName val="Flooring"/>
      <sheetName val="Ceilings"/>
      <sheetName val="ACAD Finishes"/>
      <sheetName val="Site Details"/>
      <sheetName val="Chair"/>
      <sheetName val="Site Area Statement"/>
      <sheetName val="Doors"/>
      <sheetName val="Estimate"/>
      <sheetName val="Mat.Cost"/>
      <sheetName val="NLD - Assum"/>
      <sheetName val="Capex-fixed"/>
      <sheetName val="schedule nos"/>
      <sheetName val="lookup"/>
      <sheetName val="Basement_Budget"/>
      <sheetName val="Rate_analysis"/>
      <sheetName val="Break_up_Sheet"/>
      <sheetName val="B_&amp;_C_-_M_-_ccp"/>
      <sheetName val="Fee_Rate_Summary"/>
      <sheetName val="Materials_Cost"/>
      <sheetName val="10__&amp;_11__Rate_Code_&amp;_BQ"/>
      <sheetName val="RES_STEEL_TO"/>
      <sheetName val="RMZ_Summary"/>
      <sheetName val="Fill_this_out_first___"/>
      <sheetName val="Cop_-VGN"/>
      <sheetName val="Field_Values"/>
      <sheetName val="Fin_Sum"/>
      <sheetName val="Materials_"/>
      <sheetName val="Structure_Bills_Qty"/>
      <sheetName val="Builtup_Area"/>
      <sheetName val="MASTER_RATE_ANALYSIS"/>
      <sheetName val="SPT_vs_PHI"/>
      <sheetName val="RES-PLANNING"/>
      <sheetName val="Staircase "/>
      <sheetName val="BOQ-Tower"/>
      <sheetName val="M-Book for Conc"/>
      <sheetName val="M-Book for FW"/>
      <sheetName val="Interior"/>
      <sheetName val="parametry"/>
      <sheetName val="Aseet1998"/>
      <sheetName val="VARIABLE"/>
      <sheetName val="#REF"/>
      <sheetName val="Voucher"/>
      <sheetName val="Site_Dev_BOQ"/>
      <sheetName val="Staff_Forecast_spread"/>
      <sheetName val="INDORAMA_Group_June_02"/>
      <sheetName val="Pipe_Supports"/>
      <sheetName val="RCC,Ret__Wall"/>
      <sheetName val="RA_4_Challan_Summary_"/>
      <sheetName val="Labour_productivity"/>
      <sheetName val="labour_coeff"/>
      <sheetName val="PART-I_(2)1"/>
      <sheetName val="final_abstract1"/>
      <sheetName val="Fee_Rate_Summary1"/>
      <sheetName val="Basement_Budget1"/>
      <sheetName val="Rate_analysis1"/>
      <sheetName val="Materials_Cost1"/>
      <sheetName val="Break_up_Sheet1"/>
      <sheetName val="RES_STEEL_TO1"/>
      <sheetName val="10__&amp;_11__Rate_Code_&amp;_BQ1"/>
      <sheetName val="B_&amp;_C_-_M_-_ccp1"/>
      <sheetName val="RMZ_Summary1"/>
      <sheetName val="Fin_Sum1"/>
      <sheetName val="Fill_this_out_first___1"/>
      <sheetName val="Site_Dev_BOQ1"/>
      <sheetName val="Staff_Forecast_spread1"/>
      <sheetName val="Field_Values1"/>
      <sheetName val="INDORAMA_Group_June_021"/>
      <sheetName val="Pipe_Supports1"/>
      <sheetName val="RCC,Ret__Wall1"/>
      <sheetName val="RA_4_Challan_Summary_1"/>
      <sheetName val="Labour_productivity1"/>
      <sheetName val="labour_coeff1"/>
      <sheetName val="BOQ_Direct_selling_cost"/>
      <sheetName val="Stress_Calculation"/>
      <sheetName val="IO_List"/>
      <sheetName val="MN_T_B_"/>
      <sheetName val="Exp_"/>
      <sheetName val="INDIGINEOUS_ITEMS_"/>
      <sheetName val="E_&amp;_R"/>
      <sheetName val="Civil_Boq"/>
      <sheetName val="Rates-May-14"/>
      <sheetName val="INPUT SHEET"/>
      <sheetName val="BOQ civil"/>
      <sheetName val="Column Steel-R2"/>
      <sheetName val="std.wt."/>
      <sheetName val="Delhi"/>
      <sheetName val="QCEQPT-owned"/>
      <sheetName val="QS Name"/>
      <sheetName val="CANDY BOQ"/>
      <sheetName val="Balustrade"/>
      <sheetName val="CFForecast detail"/>
      <sheetName val="Load_Details(B1)"/>
      <sheetName val="TBAL9697_-group_wise__sdpl"/>
      <sheetName val="Break_Dw"/>
      <sheetName val="Debits_as_on_12_04_08"/>
      <sheetName val="BOQ_(2)"/>
      <sheetName val="M_B-QtyRecn"/>
      <sheetName val="PA-_Consutant_"/>
      <sheetName val="Desgn(zone_I)"/>
      <sheetName val="Bed_Class"/>
      <sheetName val="ACAD_Finishes"/>
      <sheetName val="Site_Details"/>
      <sheetName val="Site_Area_Statement"/>
      <sheetName val="office"/>
      <sheetName val="Lab"/>
      <sheetName val="Material&amp;equipment"/>
      <sheetName val="Model (Not Merged)"/>
      <sheetName val="bill 2"/>
      <sheetName val="PART-I_(2)2"/>
      <sheetName val="final_abstract2"/>
      <sheetName val="Structure_Bills_Qty1"/>
      <sheetName val="Builtup_Area1"/>
      <sheetName val="MASTER_RATE_ANALYSIS1"/>
      <sheetName val="Cop_-VGN1"/>
      <sheetName val="Materials_1"/>
      <sheetName val="MN_T_B_1"/>
      <sheetName val="BOQ_Direct_selling_cost1"/>
      <sheetName val="Stress_Calculation1"/>
      <sheetName val="IO_List1"/>
      <sheetName val="E_&amp;_R1"/>
      <sheetName val="Exp_1"/>
      <sheetName val="INDIGINEOUS_ITEMS_1"/>
      <sheetName val="TBAL9697_-group_wise__sdpl1"/>
      <sheetName val="Break_Dw1"/>
      <sheetName val="Load_Details(B1)1"/>
      <sheetName val="SPT_vs_PHI1"/>
      <sheetName val="Civil_Boq1"/>
      <sheetName val="PA-_Consutant_1"/>
      <sheetName val="Debits_as_on_12_04_081"/>
      <sheetName val="Desgn(zone_I)1"/>
      <sheetName val="Bed_Class1"/>
      <sheetName val="PART-I_(2)3"/>
      <sheetName val="final_abstract3"/>
      <sheetName val="Fee_Rate_Summary2"/>
      <sheetName val="Basement_Budget2"/>
      <sheetName val="Rate_analysis2"/>
      <sheetName val="Materials_Cost2"/>
      <sheetName val="10__&amp;_11__Rate_Code_&amp;_BQ2"/>
      <sheetName val="Break_up_Sheet2"/>
      <sheetName val="B_&amp;_C_-_M_-_ccp2"/>
      <sheetName val="RES_STEEL_TO2"/>
      <sheetName val="RMZ_Summary2"/>
      <sheetName val="Pipe_Supports2"/>
      <sheetName val="Field_Values2"/>
      <sheetName val="Fin_Sum2"/>
      <sheetName val="Fill_this_out_first___2"/>
      <sheetName val="Site_Dev_BOQ2"/>
      <sheetName val="Staff_Forecast_spread2"/>
      <sheetName val="Structure_Bills_Qty2"/>
      <sheetName val="Builtup_Area2"/>
      <sheetName val="MASTER_RATE_ANALYSIS2"/>
      <sheetName val="Cop_-VGN2"/>
      <sheetName val="Materials_2"/>
      <sheetName val="MN_T_B_2"/>
      <sheetName val="BOQ_Direct_selling_cost2"/>
      <sheetName val="Stress_Calculation2"/>
      <sheetName val="IO_List2"/>
      <sheetName val="E_&amp;_R2"/>
      <sheetName val="factor_sheet1"/>
      <sheetName val="Exp_2"/>
      <sheetName val="INDIGINEOUS_ITEMS_2"/>
      <sheetName val="TBAL9697_-group_wise__sdpl2"/>
      <sheetName val="Break_Dw2"/>
      <sheetName val="Load_Details(B1)2"/>
      <sheetName val="SPT_vs_PHI2"/>
      <sheetName val="Civil_Boq2"/>
      <sheetName val="PA-_Consutant_2"/>
      <sheetName val="Debits_as_on_12_04_082"/>
      <sheetName val="INDORAMA_Group_June_022"/>
      <sheetName val="Desgn(zone_I)2"/>
      <sheetName val="Bed_Class2"/>
      <sheetName val="PART-I_(2)4"/>
      <sheetName val="final_abstract4"/>
      <sheetName val="Fee_Rate_Summary3"/>
      <sheetName val="Basement_Budget3"/>
      <sheetName val="Rate_analysis3"/>
      <sheetName val="Materials_Cost3"/>
      <sheetName val="10__&amp;_11__Rate_Code_&amp;_BQ3"/>
      <sheetName val="Break_up_Sheet3"/>
      <sheetName val="B_&amp;_C_-_M_-_ccp3"/>
      <sheetName val="RES_STEEL_TO3"/>
      <sheetName val="RMZ_Summary3"/>
      <sheetName val="Pipe_Supports3"/>
      <sheetName val="Field_Values3"/>
      <sheetName val="Fin_Sum3"/>
      <sheetName val="Fill_this_out_first___3"/>
      <sheetName val="Site_Dev_BOQ3"/>
      <sheetName val="Staff_Forecast_spread3"/>
      <sheetName val="Structure_Bills_Qty3"/>
      <sheetName val="Builtup_Area3"/>
      <sheetName val="MASTER_RATE_ANALYSIS3"/>
      <sheetName val="Cop_-VGN3"/>
      <sheetName val="Materials_3"/>
      <sheetName val="MN_T_B_3"/>
      <sheetName val="BOQ_Direct_selling_cost3"/>
      <sheetName val="Stress_Calculation3"/>
      <sheetName val="IO_List3"/>
      <sheetName val="E_&amp;_R3"/>
      <sheetName val="Exp_3"/>
      <sheetName val="INDIGINEOUS_ITEMS_3"/>
      <sheetName val="TBAL9697_-group_wise__sdpl3"/>
      <sheetName val="Break_Dw3"/>
      <sheetName val="Load_Details(B1)3"/>
      <sheetName val="SPT_vs_PHI3"/>
      <sheetName val="Civil_Boq3"/>
      <sheetName val="PA-_Consutant_3"/>
      <sheetName val="Debits_as_on_12_04_083"/>
      <sheetName val="INDORAMA_Group_June_023"/>
      <sheetName val="Desgn(zone_I)3"/>
      <sheetName val="Bed_Class3"/>
      <sheetName val="PART-I_(2)5"/>
      <sheetName val="final_abstract5"/>
      <sheetName val="Fee_Rate_Summary4"/>
      <sheetName val="Basement_Budget4"/>
      <sheetName val="Rate_analysis4"/>
      <sheetName val="Materials_Cost4"/>
      <sheetName val="10__&amp;_11__Rate_Code_&amp;_BQ4"/>
      <sheetName val="Break_up_Sheet4"/>
      <sheetName val="B_&amp;_C_-_M_-_ccp4"/>
      <sheetName val="RES_STEEL_TO4"/>
      <sheetName val="RMZ_Summary4"/>
      <sheetName val="Pipe_Supports4"/>
      <sheetName val="Field_Values4"/>
      <sheetName val="Fin_Sum4"/>
      <sheetName val="Fill_this_out_first___4"/>
      <sheetName val="Site_Dev_BOQ4"/>
      <sheetName val="Staff_Forecast_spread4"/>
      <sheetName val="Structure_Bills_Qty4"/>
      <sheetName val="Builtup_Area4"/>
      <sheetName val="MASTER_RATE_ANALYSIS4"/>
      <sheetName val="Cop_-VGN4"/>
      <sheetName val="Materials_4"/>
      <sheetName val="MN_T_B_4"/>
      <sheetName val="BOQ_Direct_selling_cost4"/>
      <sheetName val="Stress_Calculation4"/>
      <sheetName val="IO_List4"/>
      <sheetName val="E_&amp;_R4"/>
      <sheetName val="factor_sheet2"/>
      <sheetName val="Exp_4"/>
      <sheetName val="INDIGINEOUS_ITEMS_4"/>
      <sheetName val="TBAL9697_-group_wise__sdpl4"/>
      <sheetName val="Break_Dw4"/>
      <sheetName val="Load_Details(B1)4"/>
      <sheetName val="SPT_vs_PHI4"/>
      <sheetName val="Civil_Boq4"/>
      <sheetName val="PA-_Consutant_4"/>
      <sheetName val="Debits_as_on_12_04_084"/>
      <sheetName val="INDORAMA_Group_June_024"/>
      <sheetName val="Desgn(zone_I)4"/>
      <sheetName val="Bed_Class4"/>
      <sheetName val="M_B-QtyRecn1"/>
      <sheetName val="det_est"/>
      <sheetName val="PACK (B)"/>
      <sheetName val="Material "/>
      <sheetName val="CPIPE"/>
      <sheetName val="Estimate "/>
      <sheetName val="P.Well( RCC)"/>
      <sheetName val="Assumptions"/>
      <sheetName val="Rising Main"/>
      <sheetName val="Template4444"/>
      <sheetName val="Cash Flows &amp; IRR"/>
      <sheetName val="d-safe specs"/>
      <sheetName val="d-safe DELUXE"/>
      <sheetName val="Diawise steel abstract"/>
      <sheetName val="SUMMARY-client"/>
      <sheetName val="LTG-STG"/>
      <sheetName val="CCTV_EST1"/>
      <sheetName val="01"/>
      <sheetName val="MFG"/>
      <sheetName val="CONNECT"/>
      <sheetName val="Occ, Other Rev, Exp, Dispo"/>
      <sheetName val="Tender Summary"/>
      <sheetName val="Detail"/>
      <sheetName val="B1"/>
      <sheetName val="WORK TABLE"/>
      <sheetName val="220 11  BS "/>
      <sheetName val="Intro."/>
      <sheetName val="Meas.-Hotel Part"/>
      <sheetName val="Pay_Sep06"/>
      <sheetName val="Internet"/>
      <sheetName val="Introduction"/>
      <sheetName val="Operating Statistics"/>
      <sheetName val="Financials"/>
      <sheetName val="train cash"/>
      <sheetName val="accom cash"/>
      <sheetName val="rdamdata"/>
      <sheetName val="HDPE"/>
      <sheetName val="Usage"/>
      <sheetName val="Common "/>
      <sheetName val="General"/>
      <sheetName val="purpose&amp;input"/>
      <sheetName val="newsales"/>
      <sheetName val="협조전"/>
      <sheetName val="Retaing wall"/>
      <sheetName val="TS-TC"/>
      <sheetName val="1"/>
      <sheetName val="대비표"/>
      <sheetName val="except wiring"/>
      <sheetName val="Cs"/>
      <sheetName val="CPIPE 1"/>
      <sheetName val="beam-reinft-machine rm"/>
      <sheetName val="Cable-data"/>
      <sheetName val="Register"/>
      <sheetName val="3. Elemental Summary"/>
      <sheetName val="B3-B4-B5-B6"/>
      <sheetName val="AK-Offertstammblatt"/>
      <sheetName val="intr stool brkup"/>
      <sheetName val="P4-BOQ"/>
      <sheetName val="upa"/>
      <sheetName val="Material Rate"/>
      <sheetName val="Conc_Analysis"/>
      <sheetName val="discounts_XP140"/>
      <sheetName val="IS"/>
      <sheetName val="Vind - BtB"/>
      <sheetName val="Detail In Door Stad"/>
      <sheetName val="SGS ACQ"/>
      <sheetName val="Cleaning &amp; Grubbing"/>
      <sheetName val="PRECAST lightconc-II"/>
      <sheetName val="Labor abs-NMR"/>
      <sheetName val="water prop."/>
      <sheetName val="Name List"/>
      <sheetName val="PRELIM5"/>
      <sheetName val="Abs PMRL"/>
      <sheetName val="Version"/>
      <sheetName val="PriceSummary"/>
      <sheetName val="DOOR-WINDOW SCHEDULE"/>
      <sheetName val="BLOCK WORK-GRD FLR"/>
      <sheetName val="Form 6"/>
      <sheetName val="EDWise"/>
      <sheetName val="Qty-UG"/>
      <sheetName val="M.S."/>
      <sheetName val="ecc_res"/>
      <sheetName val="소상 &quot;1&quot;"/>
      <sheetName val="BOQ Distribution"/>
      <sheetName val="BOM"/>
      <sheetName val="Price Schedule"/>
      <sheetName val="Mat_Cost"/>
      <sheetName val="Cost_Any."/>
      <sheetName val="Ratio"/>
      <sheetName val="S &amp; A"/>
      <sheetName val="Mat_Cost1"/>
      <sheetName val="Price_Schedule"/>
      <sheetName val="S_&amp;_A"/>
      <sheetName val="Cost_Any_"/>
      <sheetName val="PointNo.5"/>
      <sheetName val="Mat_Cost2"/>
      <sheetName val="Price_Schedule1"/>
      <sheetName val="S_&amp;_A1"/>
      <sheetName val="Cost_Any_1"/>
      <sheetName val="Cost_any"/>
      <sheetName val="환율"/>
      <sheetName val="Discount &amp; Margin"/>
      <sheetName val="Branch Power"/>
      <sheetName val="Distrib"/>
      <sheetName val="Emergency"/>
      <sheetName val="Equipment"/>
      <sheetName val="Lighting"/>
      <sheetName val="FINOLEX"/>
      <sheetName val="ICO_budzet_97"/>
      <sheetName val="INFRA-CONTRACOR"/>
      <sheetName val="Excavation"/>
      <sheetName val="RCC"/>
      <sheetName val=" Block work"/>
      <sheetName val="Plaster"/>
      <sheetName val="Flooring &amp; Road"/>
      <sheetName val="CHintamani"/>
      <sheetName val="SSF"/>
      <sheetName val="Plumbing"/>
      <sheetName val="Cement"/>
      <sheetName val="BOM "/>
      <sheetName val="SUBMITED bISS"/>
      <sheetName val="TOTAL SUMMARY"/>
      <sheetName val="QTY"/>
      <sheetName val="PART-I_(2)6"/>
      <sheetName val="final_abstract6"/>
      <sheetName val="Pipe_Supports5"/>
      <sheetName val="Basement_Budget5"/>
      <sheetName val="Rate_analysis5"/>
      <sheetName val="Break_up_Sheet5"/>
      <sheetName val="B_&amp;_C_-_M_-_ccp5"/>
      <sheetName val="Fee_Rate_Summary5"/>
      <sheetName val="Materials_Cost5"/>
      <sheetName val="10__&amp;_11__Rate_Code_&amp;_BQ5"/>
      <sheetName val="RES_STEEL_TO5"/>
      <sheetName val="RMZ_Summary5"/>
      <sheetName val="Fill_this_out_first___5"/>
      <sheetName val="Cop_-VGN5"/>
      <sheetName val="Field_Values5"/>
      <sheetName val="Materials_5"/>
      <sheetName val="Fin_Sum5"/>
      <sheetName val="Site_Dev_BOQ5"/>
      <sheetName val="Staff_Forecast_spread5"/>
      <sheetName val="Structure_Bills_Qty5"/>
      <sheetName val="Builtup_Area5"/>
      <sheetName val="MASTER_RATE_ANALYSIS5"/>
      <sheetName val="BOQ_Direct_selling_cost5"/>
      <sheetName val="Stress_Calculation5"/>
      <sheetName val="IO_List5"/>
      <sheetName val="MN_T_B_5"/>
      <sheetName val="E_&amp;_R5"/>
      <sheetName val="SPT_vs_PHI5"/>
      <sheetName val="Civil_Boq5"/>
      <sheetName val="Exp_5"/>
      <sheetName val="INDIGINEOUS_ITEMS_5"/>
      <sheetName val="TBAL9697_-group_wise__sdpl5"/>
      <sheetName val="RA_4_Challan_Summary_2"/>
      <sheetName val="Labour_productivity2"/>
      <sheetName val="labour_coeff2"/>
      <sheetName val="RCC,Ret__Wall2"/>
      <sheetName val="Load_Details(B1)5"/>
      <sheetName val="Break_Dw5"/>
      <sheetName val="Desgn(zone_I)5"/>
      <sheetName val="PA-_Consutant_5"/>
      <sheetName val="Debits_as_on_12_04_085"/>
      <sheetName val="INDORAMA_Group_June_025"/>
      <sheetName val="Sheet3_(2)"/>
      <sheetName val="INPUT_SHEET"/>
      <sheetName val="beam-reinft-IIInd_floor"/>
      <sheetName val="CABLE_DATA"/>
      <sheetName val="Bed_Class5"/>
      <sheetName val="M_B-QtyRecn2"/>
      <sheetName val="d-safe_specs"/>
      <sheetName val="d-safe_DELUXE"/>
      <sheetName val="Diawise_steel_abstract"/>
      <sheetName val="Rising_Main"/>
      <sheetName val="ORDER_BOOKING"/>
      <sheetName val="For_Bill-04_PS"/>
      <sheetName val="M-Book_for_Conc"/>
      <sheetName val="M-Book_for_FW"/>
      <sheetName val="PH_data"/>
      <sheetName val="Details_(3)"/>
      <sheetName val="Approved_MTD_Proj_#'s"/>
      <sheetName val="NLD_-_Assum"/>
      <sheetName val="schedule_nos"/>
      <sheetName val="Sqn__Main__Abs"/>
      <sheetName val="Staff_Acco_"/>
      <sheetName val="Section_Catalogue"/>
      <sheetName val="Staircase_"/>
      <sheetName val="PACK_(B)"/>
      <sheetName val="A.O.R."/>
      <sheetName val="sheeet7"/>
      <sheetName val="PO Summary"/>
      <sheetName val="BOQ Summary"/>
      <sheetName val="Sec 1 Loose Furniture 18% GST"/>
      <sheetName val="Sec 1 Loose Furniture 12% GST"/>
      <sheetName val="Sec 1 Loose Furniture 5% GST"/>
      <sheetName val="Sec 2 Cafeteria Tables"/>
      <sheetName val="Sec 3 Cafeteria Chairs"/>
      <sheetName val="Sec 4 Work Floors - NT "/>
      <sheetName val="Sec 5 LGF Chairs-NT"/>
      <sheetName val="Sec 6 Additional 18% GST "/>
      <sheetName val="Sec 6 Additional 12% GST "/>
      <sheetName val="Sec 11-NT set 3"/>
      <sheetName val="DC Summary"/>
      <sheetName val="M Sheet"/>
      <sheetName val="RA4 Checklist"/>
      <sheetName val="BHANDUP"/>
      <sheetName val="BOQ_(2)1"/>
      <sheetName val="ACAD_Finishes1"/>
      <sheetName val="Site_Details1"/>
      <sheetName val="Site_Area_Statement1"/>
      <sheetName val="GR_slab-reinft"/>
      <sheetName val="BOQ_civil"/>
      <sheetName val="Estimate_"/>
      <sheetName val="Common_"/>
      <sheetName val="Material_"/>
      <sheetName val="QS_Name"/>
      <sheetName val="CANDY_BOQ"/>
      <sheetName val="bill_2"/>
      <sheetName val="train_cash"/>
      <sheetName val="accom_cash"/>
      <sheetName val="Column_Steel-R2"/>
      <sheetName val="std_wt_"/>
      <sheetName val="Meas_-Hotel_Part"/>
      <sheetName val="beam-reinft-machine_rm"/>
      <sheetName val="Vind_-_BtB"/>
      <sheetName val="Tender_Summary"/>
      <sheetName val="WORK_TABLE"/>
      <sheetName val="220_11__BS_"/>
      <sheetName val="Intro_"/>
      <sheetName val="Cash_Flows_&amp;_IRR"/>
      <sheetName val="SGS_ACQ"/>
      <sheetName val="CFForecast_detail"/>
      <sheetName val="Model_(Not_Merged)"/>
      <sheetName val="Form_6"/>
      <sheetName val="Operating_Statistics"/>
      <sheetName val="PC Master List"/>
      <sheetName val="Project Details.."/>
      <sheetName val="TOS-F"/>
      <sheetName val="Baricad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sheetData sheetId="434"/>
      <sheetData sheetId="435"/>
      <sheetData sheetId="436"/>
      <sheetData sheetId="437"/>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sheetData sheetId="513"/>
      <sheetData sheetId="514"/>
      <sheetData sheetId="515"/>
      <sheetData sheetId="516"/>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sheetData sheetId="532"/>
      <sheetData sheetId="533"/>
      <sheetData sheetId="534"/>
      <sheetData sheetId="535"/>
      <sheetData sheetId="536"/>
      <sheetData sheetId="537"/>
      <sheetData sheetId="538"/>
      <sheetData sheetId="539"/>
      <sheetData sheetId="540"/>
      <sheetData sheetId="541"/>
      <sheetData sheetId="542"/>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refreshError="1"/>
      <sheetData sheetId="612" refreshError="1"/>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refreshError="1"/>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refreshError="1"/>
      <sheetData sheetId="659" refreshError="1"/>
      <sheetData sheetId="660" refreshError="1"/>
      <sheetData sheetId="66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model"/>
      <sheetName val="Earnings model"/>
      <sheetName val="Questions"/>
      <sheetName val="Halfye"/>
      <sheetName val="Sugar"/>
      <sheetName val="Text"/>
      <sheetName val="Ins Erection"/>
      <sheetName val="Accounts"/>
      <sheetName val="TRIAL BALANCE"/>
      <sheetName val="Tangibles-Ind AS"/>
      <sheetName val="Intangible-Ind AS"/>
      <sheetName val="csd2"/>
      <sheetName val="csd1"/>
      <sheetName val="EXP"/>
      <sheetName val="EXP LINE"/>
      <sheetName val="TN"/>
      <sheetName val="ASM"/>
      <sheetName val="AP"/>
      <sheetName val="BGPM"/>
      <sheetName val="BHR"/>
      <sheetName val="BTI"/>
      <sheetName val="HMCL"/>
      <sheetName val="HO"/>
      <sheetName val="KER"/>
      <sheetName val="KRNL"/>
      <sheetName val="LUDH"/>
      <sheetName val="PUNE"/>
      <sheetName val="NGPR"/>
      <sheetName val="ORI"/>
      <sheetName val="A"/>
      <sheetName val="B"/>
      <sheetName val="L_PM"/>
      <sheetName val="ROYALTY"/>
      <sheetName val="ecc"/>
      <sheetName val="PE-Apr-06"/>
      <sheetName val="#REF"/>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Cash Flow Statement"/>
      <sheetName val="Working of CFS"/>
      <sheetName val="sch-5"/>
      <sheetName val="Trial (In Lacs)"/>
      <sheetName val="IT Dep Working"/>
      <sheetName val="Income Tax Working"/>
      <sheetName val="Sister Concern"/>
      <sheetName val="Income Tax Details"/>
      <sheetName val="Unit-I"/>
      <sheetName val="JSR"/>
      <sheetName val="Unit-III"/>
      <sheetName val="Unit-II"/>
      <sheetName val="Uni-IV"/>
      <sheetName val="Bilashpur"/>
      <sheetName val="CFS"/>
      <sheetName val="Sheet3"/>
      <sheetName val="diector_commisions"/>
      <sheetName val="EPS"/>
      <sheetName val="PRECAST lightconc-II"/>
      <sheetName val="Break up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Cash Flow Statement"/>
      <sheetName val="Working of CFS"/>
      <sheetName val="sch-5"/>
      <sheetName val="Trial (In Lacs)"/>
      <sheetName val="IT Dep Working"/>
      <sheetName val="Income Tax Working"/>
      <sheetName val="Sister Concern"/>
      <sheetName val="Income Tax Details"/>
      <sheetName val="Unit-I"/>
      <sheetName val="JSR"/>
      <sheetName val="Unit-III"/>
      <sheetName val="Unit-II"/>
      <sheetName val="Uni-IV"/>
      <sheetName val="Bilashpur"/>
      <sheetName val="CFS"/>
      <sheetName val="Sheet3"/>
      <sheetName val="diector_commisions"/>
      <sheetName val="EPS"/>
      <sheetName val="IT"/>
      <sheetName val="Inventory re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Cash Flow Statement"/>
      <sheetName val="Working of CFS"/>
      <sheetName val="sch-5"/>
      <sheetName val="Trial (In Lacs)"/>
      <sheetName val="IT Dep Working"/>
      <sheetName val="Income Tax Working"/>
      <sheetName val="Sister Concern"/>
      <sheetName val="Income Tax Details"/>
      <sheetName val="Unit-I"/>
      <sheetName val="JSR"/>
      <sheetName val="Unit-III"/>
      <sheetName val="Unit-II"/>
      <sheetName val="Uni-IV"/>
      <sheetName val="Bilashpur"/>
      <sheetName val="CFS"/>
      <sheetName val="Sheet3"/>
      <sheetName val="diector_commisions"/>
      <sheetName val="EPS"/>
      <sheetName val="Break up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abour bills -Excav,Conc &amp; Rft"/>
      <sheetName val="Prelim-Breakup"/>
      <sheetName val="Safety material - Prorata"/>
      <sheetName val="SAFETTY ITEMS"/>
      <sheetName val="Mobilisation (2)"/>
      <sheetName val="NMR Alt"/>
      <sheetName val="Security,Acc &amp; mobile charges"/>
      <sheetName val="Backup - Mobilisation (2)"/>
      <sheetName val="GM &amp; TA"/>
      <sheetName val="Staff Salary"/>
      <sheetName val="Accts Prov"/>
      <sheetName val="Premobilisation"/>
      <sheetName val="P &amp; M "/>
      <sheetName val="C class items "/>
      <sheetName val="German tools"/>
      <sheetName val="Indian Tools"/>
      <sheetName val="Backup - Mobilisation"/>
      <sheetName val="Lab equipments"/>
      <sheetName val="Petty cash expenses"/>
      <sheetName val="Petty cash-Abstract"/>
      <sheetName val="Batch material"/>
      <sheetName val="Micro"/>
      <sheetName val="Macro"/>
      <sheetName val="Scaff-Rose"/>
      <sheetName val="Break up Sheet"/>
      <sheetName val="est"/>
      <sheetName val="Fin Sum"/>
      <sheetName val="Boq_ structure "/>
      <sheetName val="NLD - Assum"/>
      <sheetName val="wordsdata"/>
      <sheetName val="細目"/>
      <sheetName val="seT"/>
      <sheetName val="Introduction"/>
      <sheetName val="SBI(Siliguri)"/>
      <sheetName val="final abstract"/>
      <sheetName val="Civil Boq"/>
      <sheetName val="Analy_7-10"/>
      <sheetName val="D5"/>
      <sheetName val="D5-P&amp;L"/>
      <sheetName val="Model (Not Merged)"/>
      <sheetName val="analysis-superstructure"/>
      <sheetName val="Summary year Plan"/>
      <sheetName val="RA-markate"/>
      <sheetName val="Totowa commitment"/>
      <sheetName val="Pile cap"/>
      <sheetName val="Sheet1"/>
      <sheetName val="Wag&amp;Sal"/>
      <sheetName val="Quote Sheet"/>
      <sheetName val="Load Details(B1)"/>
      <sheetName val="keyword"/>
      <sheetName val="Parametry"/>
      <sheetName val="RateAnalysis"/>
      <sheetName val="Data sheet"/>
      <sheetName val="_Labour_bills_-Excav,Conc_&amp;_Rft"/>
      <sheetName val="Safety_material_-_Prorata"/>
      <sheetName val="SAFETTY_ITEMS"/>
      <sheetName val="Mobilisation_(2)"/>
      <sheetName val="NMR_Alt"/>
      <sheetName val="Security,Acc_&amp;_mobile_charges"/>
      <sheetName val="Backup_-_Mobilisation_(2)"/>
      <sheetName val="GM_&amp;_TA"/>
      <sheetName val="Staff_Salary"/>
      <sheetName val="Accts_Prov"/>
      <sheetName val="P_&amp;_M_"/>
      <sheetName val="C_class_items_"/>
      <sheetName val="German_tools"/>
      <sheetName val="Indian_Tools"/>
      <sheetName val="Backup_-_Mobilisation"/>
      <sheetName val="Lab_equipments"/>
      <sheetName val="Petty_cash_expenses"/>
      <sheetName val="Petty_cash-Abstract"/>
      <sheetName val="Batch_material"/>
      <sheetName val="Fin_Sum"/>
      <sheetName val="Break_up_Sheet"/>
      <sheetName val="Boq__structure_"/>
      <sheetName val="NLD_-_Assum"/>
      <sheetName val="final_abstract"/>
      <sheetName val="Civil_Boq"/>
      <sheetName val="Model_(Not_Merged)"/>
      <sheetName val="Data_sheet"/>
      <sheetName val="labour_rates"/>
      <sheetName val="Supplier"/>
      <sheetName val="_Labour_bills_-Excav,Conc_&amp;_Rf1"/>
      <sheetName val="Safety_material_-_Prorata1"/>
      <sheetName val="SAFETTY_ITEMS1"/>
      <sheetName val="Mobilisation_(2)1"/>
      <sheetName val="NMR_Alt1"/>
      <sheetName val="Security,Acc_&amp;_mobile_charges1"/>
      <sheetName val="Backup_-_Mobilisation_(2)1"/>
      <sheetName val="GM_&amp;_TA1"/>
      <sheetName val="Staff_Salary1"/>
      <sheetName val="Accts_Prov1"/>
      <sheetName val="P_&amp;_M_1"/>
      <sheetName val="C_class_items_1"/>
      <sheetName val="German_tools1"/>
      <sheetName val="Indian_Tools1"/>
      <sheetName val="Backup_-_Mobilisation1"/>
      <sheetName val="Lab_equipments1"/>
      <sheetName val="Petty_cash_expenses1"/>
      <sheetName val="Petty_cash-Abstract1"/>
      <sheetName val="Batch_material1"/>
      <sheetName val="Fin_Sum1"/>
      <sheetName val="Break_up_Sheet1"/>
      <sheetName val="Boq__structure_1"/>
      <sheetName val="NLD_-_Assum1"/>
      <sheetName val="final_abstract1"/>
      <sheetName val="Civil_Boq1"/>
      <sheetName val="Model_(Not_Merged)1"/>
      <sheetName val="Data_sheet1"/>
      <sheetName val="Headings"/>
      <sheetName val="Basement Budget"/>
      <sheetName val="p&amp;m"/>
      <sheetName val="Rate analysis"/>
      <sheetName val="Footings"/>
      <sheetName val="Ward areas"/>
      <sheetName val="D-F"/>
      <sheetName val="Control"/>
      <sheetName val="Attributes"/>
      <sheetName val="concrete"/>
      <sheetName val="labour coeff"/>
      <sheetName val="Pile_cap"/>
      <sheetName val="COLUMN"/>
      <sheetName val="Analy"/>
      <sheetName val="Source - Never delete"/>
      <sheetName val="Construction"/>
      <sheetName val="Consolidated"/>
      <sheetName val="PRECAST lightconc-II"/>
      <sheetName val="Input"/>
      <sheetName val="WPC"/>
      <sheetName val="organi synthesis lab"/>
      <sheetName val="BS"/>
      <sheetName val="SCH99"/>
      <sheetName val="ASSET_99 "/>
      <sheetName val="FB-can-7.2.09"/>
      <sheetName val="Sheet2"/>
      <sheetName val="Arch"/>
      <sheetName val="CA"/>
      <sheetName val="Tie Beams "/>
      <sheetName val="Name Lists"/>
      <sheetName val="13. Steel - Ratio"/>
      <sheetName val="Load_Details(B1)"/>
      <sheetName val="Summary_year_Plan"/>
      <sheetName val="Preliminaries 27-6-06"/>
      <sheetName val="Data"/>
      <sheetName val="XREF"/>
      <sheetName val="Labor abs-NMR"/>
      <sheetName val="Summary - Flr wise"/>
      <sheetName val="Balance sheet"/>
      <sheetName val="Sheet3 (2)"/>
      <sheetName val="Boq"/>
      <sheetName val="Assumptions"/>
      <sheetName val="Detail"/>
      <sheetName val="2.대외공문"/>
      <sheetName val="Design"/>
      <sheetName val="SPT vs PHI"/>
      <sheetName val="US RCP Sep"/>
      <sheetName val="PURCHASE REQUISITION STATUS"/>
      <sheetName val="Assumption Inputs"/>
      <sheetName val="Controls"/>
      <sheetName val="switch"/>
      <sheetName val="doq"/>
      <sheetName val="Cover"/>
      <sheetName val="ELECTRICAL BOQ"/>
      <sheetName val="CASHFLOWS"/>
      <sheetName val="Notes"/>
      <sheetName val="Menu"/>
      <sheetName val="DOOR-WINDOW SCHEDULE"/>
      <sheetName val="BLOCK WORK-GRD FLR"/>
      <sheetName val="Name_List"/>
      <sheetName val="Settings"/>
      <sheetName val="BFS"/>
      <sheetName val="nanjprofit"/>
      <sheetName val="STEEL STRUCTURE"/>
      <sheetName val="_Labour_bills_-Excav,Conc_&amp;_Rf2"/>
      <sheetName val="Safety_material_-_Prorata2"/>
      <sheetName val="SAFETTY_ITEMS2"/>
      <sheetName val="Mobilisation_(2)2"/>
      <sheetName val="NMR_Alt2"/>
      <sheetName val="Security,Acc_&amp;_mobile_charges2"/>
      <sheetName val="Backup_-_Mobilisation_(2)2"/>
      <sheetName val="GM_&amp;_TA2"/>
      <sheetName val="Staff_Salary2"/>
      <sheetName val="Accts_Prov2"/>
      <sheetName val="P_&amp;_M_2"/>
      <sheetName val="C_class_items_2"/>
      <sheetName val="German_tools2"/>
      <sheetName val="Indian_Tools2"/>
      <sheetName val="Backup_-_Mobilisation2"/>
      <sheetName val="Lab_equipments2"/>
      <sheetName val="Petty_cash_expenses2"/>
      <sheetName val="Petty_cash-Abstract2"/>
      <sheetName val="Batch_material2"/>
      <sheetName val="Fin_Sum2"/>
      <sheetName val="Break_up_Sheet2"/>
      <sheetName val="Boq__structure_2"/>
      <sheetName val="NLD_-_Assum2"/>
      <sheetName val="final_abstract2"/>
      <sheetName val="Civil_Boq2"/>
      <sheetName val="Model_(Not_Merged)2"/>
      <sheetName val="Pile_cap1"/>
      <sheetName val="Totowa_commitment"/>
      <sheetName val="Quote_Sheet"/>
      <sheetName val="Data_sheet2"/>
      <sheetName val="Sub-str."/>
      <sheetName val="Price Comparison"/>
      <sheetName val="Schd 8 Input"/>
      <sheetName val="TSegDetails"/>
      <sheetName val="TMasterConsUnit"/>
      <sheetName val="RowConfig"/>
      <sheetName val="TMasterSeg"/>
      <sheetName val="gf"/>
    </sheetNames>
    <sheetDataSet>
      <sheetData sheetId="0">
        <row r="5">
          <cell r="F5" t="str">
            <v>No of Days</v>
          </cell>
        </row>
      </sheetData>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EXT DEV"/>
      <sheetName val="1.1 EXCAVATION"/>
      <sheetName val="3.2 MISC BU"/>
      <sheetName val="10.5 LANDSCAPE"/>
      <sheetName val="10.7 POOL CIVIL BOQ"/>
      <sheetName val="SWIMMING POOL EXC"/>
      <sheetName val="10.10 OUTDOOR ACTIVITY"/>
      <sheetName val="18.7 ELECTROMECHANICAL WORK "/>
      <sheetName val="SWIM POOL ABS"/>
      <sheetName val="BACKFILLING"/>
      <sheetName val="AMPITHEATURE"/>
      <sheetName val="Structural work"/>
      <sheetName val="Sheet2 (2)"/>
      <sheetName val="GM &amp; TA"/>
      <sheetName val="Micro"/>
      <sheetName val="Macro"/>
      <sheetName val="Scaff-Rose"/>
      <sheetName val="Ward areas"/>
      <sheetName val="Wag&amp;Sal"/>
      <sheetName val="Civil Boq"/>
      <sheetName val="PRECAST lightconc-II"/>
      <sheetName val="Load Details(B1)"/>
      <sheetName val="wordsdata"/>
      <sheetName val="organi synthesis lab"/>
      <sheetName val="Pile cap"/>
      <sheetName val="Break up Sheet"/>
      <sheetName val="TSegDetails"/>
      <sheetName val="TMasterConsUnit"/>
      <sheetName val="RowConfig"/>
      <sheetName val="TMasterSeg"/>
      <sheetName val="Data"/>
      <sheetName val="Analy_7-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Capex Noida"/>
      <sheetName val="TPC and MoF"/>
      <sheetName val="Common Assumption"/>
      <sheetName val="Total Project Cost and IDC"/>
      <sheetName val="Revenue &amp; Expenses"/>
      <sheetName val="Profit and Loss Account"/>
      <sheetName val="P &amp; L Account "/>
      <sheetName val="Balance Sheet"/>
      <sheetName val="Fund Flow Statement"/>
      <sheetName val="Cash Flow Statement INDIRECT"/>
      <sheetName val="Loan Schedule"/>
      <sheetName val="Depreciation Schedule"/>
      <sheetName val="GST Schedule"/>
      <sheetName val="Tax Calculations"/>
      <sheetName val="Taxation"/>
      <sheetName val="GST INPUT "/>
      <sheetName val="Capital Reimb. sch"/>
      <sheetName val="Working Capital"/>
      <sheetName val="DSCR"/>
      <sheetName val="NPV &amp; IRR, Payback Period"/>
      <sheetName val="Ratio and Break Even Analysis"/>
      <sheetName val="Sensityvity Analysis"/>
    </sheetNames>
    <sheetDataSet>
      <sheetData sheetId="0"/>
      <sheetData sheetId="1">
        <row r="14">
          <cell r="B14" t="str">
            <v>Security Deposit to landlord</v>
          </cell>
        </row>
      </sheetData>
      <sheetData sheetId="2">
        <row r="4">
          <cell r="B4" t="str">
            <v>68000 Sq. Ft. Noida Location Warehouse (Cold Storage)</v>
          </cell>
        </row>
        <row r="9">
          <cell r="E9">
            <v>45716</v>
          </cell>
        </row>
        <row r="11">
          <cell r="E11">
            <v>45991</v>
          </cell>
        </row>
      </sheetData>
      <sheetData sheetId="3"/>
      <sheetData sheetId="4">
        <row r="70">
          <cell r="F70">
            <v>3.7213768384000003</v>
          </cell>
        </row>
      </sheetData>
      <sheetData sheetId="5"/>
      <sheetData sheetId="6"/>
      <sheetData sheetId="7">
        <row r="15">
          <cell r="F15">
            <v>6.8819982627945217E-3</v>
          </cell>
        </row>
      </sheetData>
      <sheetData sheetId="8">
        <row r="12">
          <cell r="B12" t="str">
            <v>Increase in Equity / Share Capital/USL</v>
          </cell>
        </row>
        <row r="13">
          <cell r="B13" t="str">
            <v>Increase in TL</v>
          </cell>
        </row>
        <row r="14">
          <cell r="B14" t="str">
            <v>Increase in CC Limit</v>
          </cell>
        </row>
      </sheetData>
      <sheetData sheetId="9"/>
      <sheetData sheetId="10">
        <row r="12">
          <cell r="E12">
            <v>0</v>
          </cell>
        </row>
      </sheetData>
      <sheetData sheetId="11">
        <row r="15">
          <cell r="I15">
            <v>0</v>
          </cell>
        </row>
      </sheetData>
      <sheetData sheetId="12">
        <row r="22">
          <cell r="E22">
            <v>2.1149999999999998</v>
          </cell>
        </row>
      </sheetData>
      <sheetData sheetId="13">
        <row r="37">
          <cell r="E37">
            <v>0</v>
          </cell>
        </row>
      </sheetData>
      <sheetData sheetId="14"/>
      <sheetData sheetId="15"/>
      <sheetData sheetId="16"/>
      <sheetData sheetId="17">
        <row r="36">
          <cell r="F36">
            <v>0.30586658945753425</v>
          </cell>
        </row>
      </sheetData>
      <sheetData sheetId="18"/>
      <sheetData sheetId="19"/>
      <sheetData sheetId="20"/>
      <sheetData sheetId="2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Capex Noida"/>
      <sheetName val="TPC and MoF"/>
      <sheetName val="Common Assumption"/>
      <sheetName val="Total Project Cost and IDC"/>
      <sheetName val="Revenue &amp; Expenses"/>
      <sheetName val="Profit and Loss Account"/>
      <sheetName val="P &amp; L Account "/>
      <sheetName val="Balance Sheet"/>
      <sheetName val="Fund Flow Statement"/>
      <sheetName val="Cash Flow Statement INDIRECT"/>
      <sheetName val="Loan Schedule"/>
      <sheetName val="Depreciation Schedule"/>
      <sheetName val="GST Schedule"/>
      <sheetName val="Tax Calculations"/>
      <sheetName val="Taxation"/>
      <sheetName val="GST INPUT "/>
      <sheetName val="Capital Reimb. sch"/>
      <sheetName val="Working Capital"/>
      <sheetName val="DSCR"/>
      <sheetName val="NPV &amp; IRR, Payback Period"/>
      <sheetName val="Ratio and Break Even Analysis"/>
      <sheetName val="Sensityvity Analysis"/>
    </sheetNames>
    <sheetDataSet>
      <sheetData sheetId="0" refreshError="1"/>
      <sheetData sheetId="1" refreshError="1"/>
      <sheetData sheetId="2" refreshError="1"/>
      <sheetData sheetId="3" refreshError="1"/>
      <sheetData sheetId="4" refreshError="1"/>
      <sheetData sheetId="5" refreshError="1"/>
      <sheetData sheetId="6">
        <row r="11">
          <cell r="F11">
            <v>3.7213768384000003</v>
          </cell>
          <cell r="G11">
            <v>11.425299440960002</v>
          </cell>
          <cell r="H11">
            <v>11.903166813008001</v>
          </cell>
          <cell r="I11">
            <v>12.412764303658401</v>
          </cell>
          <cell r="J11">
            <v>12.95626617509132</v>
          </cell>
          <cell r="K11">
            <v>13.535999484314639</v>
          </cell>
          <cell r="L11">
            <v>14.154455029034278</v>
          </cell>
          <cell r="M11">
            <v>14.814299088777689</v>
          </cell>
          <cell r="N11">
            <v>15.518386019630151</v>
          </cell>
          <cell r="O11">
            <v>16.269771765256248</v>
          </cell>
        </row>
        <row r="13">
          <cell r="F13">
            <v>0.68</v>
          </cell>
          <cell r="G13">
            <v>2.1419999999999999</v>
          </cell>
          <cell r="H13">
            <v>2.2490999999999999</v>
          </cell>
          <cell r="I13">
            <v>2.3615550000000001</v>
          </cell>
          <cell r="J13">
            <v>2.4796327500000004</v>
          </cell>
          <cell r="K13">
            <v>2.6036143875000008</v>
          </cell>
          <cell r="L13">
            <v>2.733795106875001</v>
          </cell>
          <cell r="M13">
            <v>2.8704848622187509</v>
          </cell>
          <cell r="N13">
            <v>3.0140091053296891</v>
          </cell>
          <cell r="O13">
            <v>3.1647095605961733</v>
          </cell>
        </row>
        <row r="14">
          <cell r="F14">
            <v>1.02</v>
          </cell>
          <cell r="G14">
            <v>3.2894999999999999</v>
          </cell>
          <cell r="H14">
            <v>3.5362125</v>
          </cell>
          <cell r="I14">
            <v>3.8014284374999998</v>
          </cell>
          <cell r="J14">
            <v>4.0865355703124999</v>
          </cell>
          <cell r="K14">
            <v>4.3930257380859379</v>
          </cell>
          <cell r="L14">
            <v>4.7225026684423828</v>
          </cell>
          <cell r="M14">
            <v>5.0766903685755613</v>
          </cell>
          <cell r="N14">
            <v>5.4574421462187273</v>
          </cell>
          <cell r="O14">
            <v>5.866750307185133</v>
          </cell>
        </row>
        <row r="15">
          <cell r="F15">
            <v>0</v>
          </cell>
          <cell r="G15">
            <v>0</v>
          </cell>
          <cell r="H15">
            <v>0.20279999999999998</v>
          </cell>
          <cell r="I15">
            <v>0.21293999999999999</v>
          </cell>
          <cell r="J15">
            <v>0.22358700000000001</v>
          </cell>
          <cell r="K15">
            <v>0.23476635000000001</v>
          </cell>
          <cell r="L15">
            <v>0.24650466750000002</v>
          </cell>
          <cell r="M15">
            <v>0.25882990087500002</v>
          </cell>
          <cell r="N15">
            <v>0.27177139591875005</v>
          </cell>
          <cell r="O15">
            <v>0.28535996571468758</v>
          </cell>
        </row>
        <row r="16">
          <cell r="F16">
            <v>0.39884695999999997</v>
          </cell>
          <cell r="G16">
            <v>1.2450879240000001</v>
          </cell>
          <cell r="H16">
            <v>1.2960623202000001</v>
          </cell>
          <cell r="I16">
            <v>1.3495854362100002</v>
          </cell>
          <cell r="J16">
            <v>1.4057847080205004</v>
          </cell>
          <cell r="K16">
            <v>1.4647939434215256</v>
          </cell>
          <cell r="L16">
            <v>1.5267536405926017</v>
          </cell>
          <cell r="M16">
            <v>1.5918113226222319</v>
          </cell>
          <cell r="N16">
            <v>1.6601218887533435</v>
          </cell>
          <cell r="O16">
            <v>1.731847983191011</v>
          </cell>
        </row>
        <row r="17">
          <cell r="F17">
            <v>5.5820652576000003E-2</v>
          </cell>
          <cell r="G17">
            <v>0.17137949161440003</v>
          </cell>
          <cell r="H17">
            <v>0.17854750219512</v>
          </cell>
          <cell r="I17">
            <v>0.18619146455487601</v>
          </cell>
          <cell r="J17">
            <v>0.19434399262636981</v>
          </cell>
          <cell r="K17">
            <v>0.20303999226471958</v>
          </cell>
          <cell r="L17">
            <v>0.21231682543551417</v>
          </cell>
          <cell r="M17">
            <v>0.22221448633166532</v>
          </cell>
          <cell r="N17">
            <v>0.23277579029445225</v>
          </cell>
          <cell r="O17">
            <v>0.2440465764788437</v>
          </cell>
        </row>
        <row r="20">
          <cell r="F20">
            <v>0.30418307758200092</v>
          </cell>
          <cell r="G20">
            <v>0.91254923274600275</v>
          </cell>
          <cell r="H20">
            <v>0.91254923274600275</v>
          </cell>
          <cell r="I20">
            <v>0.91254923274600275</v>
          </cell>
          <cell r="J20">
            <v>0.91254923274600275</v>
          </cell>
          <cell r="K20">
            <v>0.91254923274600275</v>
          </cell>
          <cell r="L20">
            <v>0.91254923274600275</v>
          </cell>
          <cell r="M20">
            <v>0.91254923274600275</v>
          </cell>
          <cell r="N20">
            <v>0.91254923274600275</v>
          </cell>
          <cell r="O20">
            <v>0.91254923274600275</v>
          </cell>
        </row>
        <row r="23">
          <cell r="F23">
            <v>0.44162078834174923</v>
          </cell>
          <cell r="G23">
            <v>1.2298591967379084</v>
          </cell>
          <cell r="H23">
            <v>1.0640354848181897</v>
          </cell>
          <cell r="I23">
            <v>0.89157882442168268</v>
          </cell>
          <cell r="J23">
            <v>0.70585626707159865</v>
          </cell>
          <cell r="K23">
            <v>0.51350076124472566</v>
          </cell>
          <cell r="L23">
            <v>0.31782878117945834</v>
          </cell>
          <cell r="M23">
            <v>9.9839693218329015E-2</v>
          </cell>
          <cell r="N23">
            <v>0</v>
          </cell>
          <cell r="O23">
            <v>0</v>
          </cell>
        </row>
        <row r="24">
          <cell r="F24">
            <v>4.7500000000000001E-2</v>
          </cell>
          <cell r="G24">
            <v>4.7500000000000001E-2</v>
          </cell>
          <cell r="H24">
            <v>4.7500000000000001E-2</v>
          </cell>
          <cell r="I24">
            <v>4.7500000000000001E-2</v>
          </cell>
          <cell r="J24">
            <v>4.7500000000000001E-2</v>
          </cell>
          <cell r="K24">
            <v>4.7500000000000001E-2</v>
          </cell>
          <cell r="L24">
            <v>4.7500000000000001E-2</v>
          </cell>
          <cell r="M24">
            <v>4.7500000000000001E-2</v>
          </cell>
          <cell r="N24">
            <v>4.7500000000000001E-2</v>
          </cell>
          <cell r="O24">
            <v>4.7500000000000001E-2</v>
          </cell>
        </row>
        <row r="27">
          <cell r="F27">
            <v>0</v>
          </cell>
          <cell r="G27">
            <v>0.40968188904986613</v>
          </cell>
          <cell r="H27">
            <v>0.41464733705515505</v>
          </cell>
          <cell r="I27">
            <v>0.4546432018515541</v>
          </cell>
          <cell r="J27">
            <v>0.49772179388034204</v>
          </cell>
          <cell r="K27">
            <v>0.63635196590398668</v>
          </cell>
          <cell r="L27">
            <v>0.8762453245592301</v>
          </cell>
          <cell r="M27">
            <v>0.98299782389113699</v>
          </cell>
          <cell r="N27">
            <v>1.0570384705496598</v>
          </cell>
          <cell r="O27">
            <v>1.1037680851740639</v>
          </cell>
        </row>
        <row r="28">
          <cell r="F28">
            <v>-0.48033110571221066</v>
          </cell>
          <cell r="G28">
            <v>-0.24622542353721905</v>
          </cell>
          <cell r="H28">
            <v>-0.17712803881456196</v>
          </cell>
          <cell r="I28">
            <v>-0.11816656305604722</v>
          </cell>
          <cell r="J28">
            <v>-6.7843479791481309E-2</v>
          </cell>
          <cell r="K28">
            <v>-2.4883613033752194E-2</v>
          </cell>
          <cell r="L28">
            <v>1.1798995094878473E-2</v>
          </cell>
          <cell r="M28">
            <v>4.3129261250321349E-2</v>
          </cell>
          <cell r="N28">
            <v>6.9895031803942853E-2</v>
          </cell>
          <cell r="O28">
            <v>9.2767476663866311E-2</v>
          </cell>
        </row>
        <row r="37">
          <cell r="F37">
            <v>0.14545939642080533</v>
          </cell>
          <cell r="G37">
            <v>1.7455127570496638</v>
          </cell>
          <cell r="H37">
            <v>1.7455127570496638</v>
          </cell>
          <cell r="I37">
            <v>1.8851537776136371</v>
          </cell>
          <cell r="J37">
            <v>2.0247947981776098</v>
          </cell>
          <cell r="K37">
            <v>2.0247947981776098</v>
          </cell>
          <cell r="L37">
            <v>2.0946153084595962</v>
          </cell>
          <cell r="M37">
            <v>2.2982584634487093</v>
          </cell>
          <cell r="N37">
            <v>0</v>
          </cell>
          <cell r="O37">
            <v>0</v>
          </cell>
        </row>
      </sheetData>
      <sheetData sheetId="7">
        <row r="11">
          <cell r="D11">
            <v>4.4252165032012831</v>
          </cell>
          <cell r="E11">
            <v>4.4252165032012831</v>
          </cell>
          <cell r="F11">
            <v>4.6547006854657704</v>
          </cell>
          <cell r="G11">
            <v>4.6547006854657704</v>
          </cell>
          <cell r="H11">
            <v>4.6547006854657704</v>
          </cell>
          <cell r="I11">
            <v>4.6547006854657704</v>
          </cell>
          <cell r="J11">
            <v>4.6547006854657704</v>
          </cell>
          <cell r="K11">
            <v>4.6547006854657704</v>
          </cell>
          <cell r="L11">
            <v>4.6547006854657704</v>
          </cell>
          <cell r="M11">
            <v>4.6547006854657704</v>
          </cell>
          <cell r="N11">
            <v>4.6547006854657704</v>
          </cell>
          <cell r="O11">
            <v>4.6547006854657704</v>
          </cell>
        </row>
        <row r="12">
          <cell r="F12">
            <v>0.29307425418803906</v>
          </cell>
          <cell r="G12">
            <v>2.0245905374626445</v>
          </cell>
          <cell r="H12">
            <v>3.8491749346416162</v>
          </cell>
          <cell r="I12">
            <v>5.9258010779598544</v>
          </cell>
          <cell r="J12">
            <v>8.260712458602379</v>
          </cell>
          <cell r="K12">
            <v>10.762685958716368</v>
          </cell>
          <cell r="L12">
            <v>13.332943735515332</v>
          </cell>
          <cell r="M12">
            <v>16.127454395064664</v>
          </cell>
          <cell r="N12">
            <v>19.062527416688134</v>
          </cell>
          <cell r="O12">
            <v>22.06853494752233</v>
          </cell>
        </row>
        <row r="13">
          <cell r="D13">
            <v>3.491025514099328</v>
          </cell>
          <cell r="E13">
            <v>13.818642659976506</v>
          </cell>
          <cell r="F13">
            <v>12.073129902926842</v>
          </cell>
          <cell r="G13">
            <v>10.327617145877179</v>
          </cell>
          <cell r="H13">
            <v>8.4424633682635424</v>
          </cell>
          <cell r="I13">
            <v>6.4176685700859331</v>
          </cell>
          <cell r="J13">
            <v>4.3928737719083237</v>
          </cell>
          <cell r="K13">
            <v>2.2982584634487275</v>
          </cell>
          <cell r="L13">
            <v>1.8207657603852567E-14</v>
          </cell>
          <cell r="M13">
            <v>1.8207657603852567E-14</v>
          </cell>
          <cell r="N13">
            <v>1.8207657603852567E-14</v>
          </cell>
          <cell r="O13">
            <v>1.8207657603852567E-14</v>
          </cell>
        </row>
        <row r="15">
          <cell r="F15">
            <v>6.8819982627945217E-3</v>
          </cell>
          <cell r="G15">
            <v>2.1128978418213703E-2</v>
          </cell>
          <cell r="H15">
            <v>4.7015445476110682E-2</v>
          </cell>
          <cell r="I15">
            <v>4.9207988780738135E-2</v>
          </cell>
          <cell r="J15">
            <v>5.1525738816949704E-2</v>
          </cell>
          <cell r="K15">
            <v>5.3976124388801047E-2</v>
          </cell>
          <cell r="L15">
            <v>5.6567033375611336E-2</v>
          </cell>
          <cell r="M15">
            <v>5.9306842258356002E-2</v>
          </cell>
          <cell r="N15">
            <v>6.2204447615326314E-2</v>
          </cell>
          <cell r="O15">
            <v>6.5269299722490154E-2</v>
          </cell>
        </row>
        <row r="16">
          <cell r="D16">
            <v>0</v>
          </cell>
          <cell r="E16">
            <v>0.14545939642080533</v>
          </cell>
          <cell r="F16">
            <v>1.7455127570496638</v>
          </cell>
          <cell r="G16">
            <v>1.7455127570496638</v>
          </cell>
          <cell r="H16">
            <v>1.8851537776136371</v>
          </cell>
          <cell r="I16">
            <v>2.0247947981776098</v>
          </cell>
          <cell r="J16">
            <v>2.0247947981776098</v>
          </cell>
          <cell r="K16">
            <v>2.0946153084595962</v>
          </cell>
          <cell r="L16">
            <v>2.2982584634487093</v>
          </cell>
          <cell r="M16">
            <v>0</v>
          </cell>
          <cell r="N16">
            <v>0</v>
          </cell>
          <cell r="O16">
            <v>0</v>
          </cell>
        </row>
        <row r="17">
          <cell r="F17">
            <v>0.5</v>
          </cell>
          <cell r="G17">
            <v>0.5</v>
          </cell>
          <cell r="H17">
            <v>0.5</v>
          </cell>
          <cell r="I17">
            <v>0.5</v>
          </cell>
          <cell r="J17">
            <v>0.5</v>
          </cell>
          <cell r="K17">
            <v>0.5</v>
          </cell>
          <cell r="L17">
            <v>0.5</v>
          </cell>
          <cell r="M17">
            <v>0.5</v>
          </cell>
          <cell r="N17">
            <v>0.5</v>
          </cell>
          <cell r="O17">
            <v>0.5</v>
          </cell>
        </row>
        <row r="21">
          <cell r="D21">
            <v>0</v>
          </cell>
          <cell r="E21">
            <v>0</v>
          </cell>
          <cell r="F21">
            <v>0</v>
          </cell>
          <cell r="G21">
            <v>0</v>
          </cell>
          <cell r="H21">
            <v>0</v>
          </cell>
          <cell r="I21">
            <v>0</v>
          </cell>
          <cell r="J21">
            <v>0</v>
          </cell>
          <cell r="K21">
            <v>0</v>
          </cell>
          <cell r="L21">
            <v>0</v>
          </cell>
          <cell r="M21">
            <v>0</v>
          </cell>
          <cell r="N21">
            <v>0</v>
          </cell>
          <cell r="O21">
            <v>0</v>
          </cell>
        </row>
        <row r="22">
          <cell r="D22">
            <v>0</v>
          </cell>
          <cell r="E22">
            <v>0</v>
          </cell>
          <cell r="F22">
            <v>0</v>
          </cell>
          <cell r="G22">
            <v>0</v>
          </cell>
          <cell r="H22">
            <v>0</v>
          </cell>
          <cell r="I22">
            <v>0</v>
          </cell>
          <cell r="J22">
            <v>0</v>
          </cell>
          <cell r="K22">
            <v>0</v>
          </cell>
          <cell r="L22">
            <v>0</v>
          </cell>
          <cell r="M22">
            <v>0</v>
          </cell>
          <cell r="N22">
            <v>0</v>
          </cell>
          <cell r="O22">
            <v>0</v>
          </cell>
        </row>
        <row r="23">
          <cell r="D23">
            <v>2.019307977107212</v>
          </cell>
          <cell r="E23">
            <v>2.019307977107212</v>
          </cell>
          <cell r="F23">
            <v>2.019307977107212</v>
          </cell>
          <cell r="G23">
            <v>2.019307977107212</v>
          </cell>
          <cell r="H23">
            <v>2.019307977107212</v>
          </cell>
          <cell r="I23">
            <v>2.019307977107212</v>
          </cell>
          <cell r="J23">
            <v>2.019307977107212</v>
          </cell>
          <cell r="K23">
            <v>2.019307977107212</v>
          </cell>
          <cell r="L23">
            <v>2.019307977107212</v>
          </cell>
          <cell r="M23">
            <v>2.019307977107212</v>
          </cell>
          <cell r="N23">
            <v>2.019307977107212</v>
          </cell>
          <cell r="O23">
            <v>2.019307977107212</v>
          </cell>
        </row>
        <row r="24">
          <cell r="D24">
            <v>5.0469340401933991</v>
          </cell>
          <cell r="E24">
            <v>13.405010582491379</v>
          </cell>
          <cell r="F24">
            <v>13.405010582491379</v>
          </cell>
          <cell r="G24">
            <v>13.405010582491379</v>
          </cell>
          <cell r="H24">
            <v>13.405010582491379</v>
          </cell>
          <cell r="I24">
            <v>13.405010582491379</v>
          </cell>
          <cell r="J24">
            <v>13.405010582491379</v>
          </cell>
          <cell r="K24">
            <v>13.405010582491379</v>
          </cell>
          <cell r="L24">
            <v>13.405010582491379</v>
          </cell>
          <cell r="M24">
            <v>13.405010582491379</v>
          </cell>
          <cell r="N24">
            <v>13.405010582491379</v>
          </cell>
          <cell r="O24">
            <v>13.405010582491379</v>
          </cell>
        </row>
        <row r="25">
          <cell r="D25">
            <v>0</v>
          </cell>
          <cell r="E25">
            <v>0</v>
          </cell>
          <cell r="F25">
            <v>0</v>
          </cell>
          <cell r="G25">
            <v>0</v>
          </cell>
          <cell r="H25">
            <v>0</v>
          </cell>
          <cell r="I25">
            <v>0</v>
          </cell>
          <cell r="J25">
            <v>0</v>
          </cell>
          <cell r="K25">
            <v>0</v>
          </cell>
          <cell r="L25">
            <v>0</v>
          </cell>
          <cell r="M25">
            <v>0</v>
          </cell>
          <cell r="N25">
            <v>0</v>
          </cell>
          <cell r="O25">
            <v>0</v>
          </cell>
        </row>
        <row r="27">
          <cell r="F27">
            <v>0.30418307758200092</v>
          </cell>
          <cell r="G27">
            <v>1.2167323103280037</v>
          </cell>
          <cell r="H27">
            <v>2.1292815430740064</v>
          </cell>
          <cell r="I27">
            <v>3.0418307758200092</v>
          </cell>
          <cell r="J27">
            <v>3.9543800085660119</v>
          </cell>
          <cell r="K27">
            <v>4.8669292413120147</v>
          </cell>
          <cell r="L27">
            <v>5.779478474058017</v>
          </cell>
          <cell r="M27">
            <v>6.6920277068040193</v>
          </cell>
          <cell r="N27">
            <v>7.6045769395500216</v>
          </cell>
          <cell r="O27">
            <v>8.5171261722960239</v>
          </cell>
        </row>
        <row r="29">
          <cell r="D29">
            <v>0</v>
          </cell>
          <cell r="E29">
            <v>0</v>
          </cell>
          <cell r="F29">
            <v>-0.48033110571221066</v>
          </cell>
          <cell r="G29">
            <v>-0.72655652924942971</v>
          </cell>
          <cell r="H29">
            <v>-0.90368456806399167</v>
          </cell>
          <cell r="I29">
            <v>-1.0218511311200389</v>
          </cell>
          <cell r="J29">
            <v>-1.0896946109115202</v>
          </cell>
          <cell r="K29">
            <v>-1.1145782239452724</v>
          </cell>
          <cell r="L29">
            <v>-1.1027792288503939</v>
          </cell>
          <cell r="M29">
            <v>-1.0596499676000726</v>
          </cell>
          <cell r="N29">
            <v>-0.98975493579612972</v>
          </cell>
          <cell r="O29">
            <v>-0.89698745913226341</v>
          </cell>
        </row>
        <row r="30">
          <cell r="D30">
            <v>0</v>
          </cell>
          <cell r="E30">
            <v>2.1149999999999998</v>
          </cell>
          <cell r="F30">
            <v>1.83299233935168</v>
          </cell>
          <cell r="G30">
            <v>1.0090725747894715</v>
          </cell>
          <cell r="H30">
            <v>0.20979256647915312</v>
          </cell>
          <cell r="I30">
            <v>0</v>
          </cell>
          <cell r="J30">
            <v>0</v>
          </cell>
          <cell r="K30">
            <v>0</v>
          </cell>
          <cell r="L30">
            <v>0</v>
          </cell>
          <cell r="M30">
            <v>0</v>
          </cell>
          <cell r="N30">
            <v>0</v>
          </cell>
          <cell r="O30">
            <v>0</v>
          </cell>
        </row>
        <row r="31">
          <cell r="F31">
            <v>0</v>
          </cell>
          <cell r="G31">
            <v>0.40968188904986613</v>
          </cell>
          <cell r="H31">
            <v>0.39330783723868895</v>
          </cell>
          <cell r="I31">
            <v>0.29930757276401143</v>
          </cell>
          <cell r="J31">
            <v>0.13488088207799948</v>
          </cell>
          <cell r="K31">
            <v>0</v>
          </cell>
          <cell r="L31">
            <v>0</v>
          </cell>
          <cell r="M31">
            <v>0</v>
          </cell>
          <cell r="N31">
            <v>0</v>
          </cell>
          <cell r="O31">
            <v>0</v>
          </cell>
        </row>
        <row r="32">
          <cell r="D32">
            <v>0.85000000000000009</v>
          </cell>
          <cell r="E32">
            <v>0.85000000000000009</v>
          </cell>
          <cell r="F32">
            <v>0.85000000000000009</v>
          </cell>
          <cell r="G32">
            <v>0.85000000000000009</v>
          </cell>
          <cell r="H32">
            <v>0.85000000000000009</v>
          </cell>
          <cell r="I32">
            <v>0.85000000000000009</v>
          </cell>
          <cell r="J32">
            <v>0.85000000000000009</v>
          </cell>
          <cell r="K32">
            <v>0.85000000000000009</v>
          </cell>
          <cell r="L32">
            <v>0.85000000000000009</v>
          </cell>
          <cell r="M32">
            <v>0.85000000000000009</v>
          </cell>
          <cell r="N32">
            <v>0.85000000000000009</v>
          </cell>
          <cell r="O32">
            <v>0.85000000000000009</v>
          </cell>
        </row>
        <row r="34">
          <cell r="F34">
            <v>0.30586658945753425</v>
          </cell>
          <cell r="G34">
            <v>0.93906570747616447</v>
          </cell>
          <cell r="H34">
            <v>0.97834247778147954</v>
          </cell>
          <cell r="I34">
            <v>1.0202272030404165</v>
          </cell>
          <cell r="J34">
            <v>1.0648985897335332</v>
          </cell>
          <cell r="K34">
            <v>1.1125479028203813</v>
          </cell>
          <cell r="L34">
            <v>1.1633798654000775</v>
          </cell>
          <cell r="M34">
            <v>1.2176136237351525</v>
          </cell>
          <cell r="N34">
            <v>1.2754837824353549</v>
          </cell>
          <cell r="O34">
            <v>1.3372415149525683</v>
          </cell>
        </row>
      </sheetData>
      <sheetData sheetId="8" refreshError="1"/>
      <sheetData sheetId="9">
        <row r="12">
          <cell r="D12">
            <v>0</v>
          </cell>
          <cell r="E12">
            <v>0</v>
          </cell>
          <cell r="F12">
            <v>0.77340535990024972</v>
          </cell>
          <cell r="G12">
            <v>2.3874235958616907</v>
          </cell>
          <cell r="H12">
            <v>2.416359773048689</v>
          </cell>
          <cell r="I12">
            <v>2.6494359082258399</v>
          </cell>
          <cell r="J12">
            <v>2.9004766543143474</v>
          </cell>
          <cell r="K12">
            <v>3.1632090790517271</v>
          </cell>
          <cell r="L12">
            <v>3.4347041062633163</v>
          </cell>
          <cell r="M12">
            <v>3.734379222190146</v>
          </cell>
          <cell r="N12">
            <v>3.9222164603691878</v>
          </cell>
          <cell r="O12">
            <v>4.0170081393443953</v>
          </cell>
        </row>
        <row r="13">
          <cell r="D13">
            <v>0</v>
          </cell>
          <cell r="E13">
            <v>0</v>
          </cell>
          <cell r="F13">
            <v>0.30418307758200092</v>
          </cell>
          <cell r="G13">
            <v>0.91254923274600275</v>
          </cell>
          <cell r="H13">
            <v>0.91254923274600275</v>
          </cell>
          <cell r="I13">
            <v>0.91254923274600275</v>
          </cell>
          <cell r="J13">
            <v>0.91254923274600275</v>
          </cell>
          <cell r="K13">
            <v>0.91254923274600275</v>
          </cell>
          <cell r="L13">
            <v>0.91254923274600275</v>
          </cell>
          <cell r="M13">
            <v>0.91254923274600275</v>
          </cell>
          <cell r="N13">
            <v>0.91254923274600275</v>
          </cell>
          <cell r="O13">
            <v>0.91254923274600275</v>
          </cell>
        </row>
        <row r="14">
          <cell r="D14">
            <v>0</v>
          </cell>
          <cell r="E14">
            <v>0</v>
          </cell>
          <cell r="F14">
            <v>0.48912078834174921</v>
          </cell>
          <cell r="G14">
            <v>1.2773591967379085</v>
          </cell>
          <cell r="H14">
            <v>1.1115354848181898</v>
          </cell>
          <cell r="I14">
            <v>0.93907882442168267</v>
          </cell>
          <cell r="J14">
            <v>0.75335626707159864</v>
          </cell>
          <cell r="K14">
            <v>0.56100076124472564</v>
          </cell>
          <cell r="L14">
            <v>0.36532878117945833</v>
          </cell>
          <cell r="M14">
            <v>0.14733969321832902</v>
          </cell>
          <cell r="N14">
            <v>4.7500000000000001E-2</v>
          </cell>
          <cell r="O14">
            <v>4.7500000000000001E-2</v>
          </cell>
        </row>
        <row r="15">
          <cell r="D15">
            <v>0</v>
          </cell>
          <cell r="E15">
            <v>0</v>
          </cell>
          <cell r="F15">
            <v>-0.30586658945753425</v>
          </cell>
          <cell r="G15">
            <v>-0.63319911801863027</v>
          </cell>
          <cell r="H15">
            <v>-3.9276770305315067E-2</v>
          </cell>
          <cell r="I15">
            <v>-4.1884725258936939E-2</v>
          </cell>
          <cell r="J15">
            <v>-4.4671386693116766E-2</v>
          </cell>
          <cell r="K15">
            <v>-4.7649313086848055E-2</v>
          </cell>
          <cell r="L15">
            <v>-5.0831962579696244E-2</v>
          </cell>
          <cell r="M15">
            <v>-5.4233758335074933E-2</v>
          </cell>
          <cell r="N15">
            <v>-5.7870158700202401E-2</v>
          </cell>
          <cell r="O15">
            <v>-6.1757732517213393E-2</v>
          </cell>
        </row>
        <row r="16">
          <cell r="D16">
            <v>0</v>
          </cell>
          <cell r="E16">
            <v>-2.1149999999999998</v>
          </cell>
          <cell r="F16">
            <v>0.28200766064831995</v>
          </cell>
          <cell r="G16">
            <v>0.82391976456220828</v>
          </cell>
          <cell r="H16">
            <v>0.79928000831031842</v>
          </cell>
          <cell r="I16">
            <v>0.8101915137708342</v>
          </cell>
          <cell r="J16">
            <v>0.82194878774375102</v>
          </cell>
          <cell r="K16">
            <v>0.83461663314764212</v>
          </cell>
          <cell r="L16">
            <v>0.84826478163397967</v>
          </cell>
          <cell r="M16">
            <v>0.86296826666780579</v>
          </cell>
          <cell r="N16">
            <v>0.87880782476073427</v>
          </cell>
          <cell r="O16">
            <v>0.89587032697627156</v>
          </cell>
        </row>
        <row r="17">
          <cell r="D17">
            <v>0</v>
          </cell>
          <cell r="E17">
            <v>0</v>
          </cell>
          <cell r="F17">
            <v>0</v>
          </cell>
          <cell r="G17">
            <v>-0.40968188904986613</v>
          </cell>
          <cell r="H17">
            <v>1.6374051811177182E-2</v>
          </cell>
          <cell r="I17">
            <v>9.400026447467752E-2</v>
          </cell>
          <cell r="J17">
            <v>0.16442669068601196</v>
          </cell>
          <cell r="K17">
            <v>0.13488088207799948</v>
          </cell>
          <cell r="L17">
            <v>0</v>
          </cell>
          <cell r="M17">
            <v>0</v>
          </cell>
          <cell r="N17">
            <v>0</v>
          </cell>
          <cell r="O17">
            <v>0</v>
          </cell>
        </row>
        <row r="18">
          <cell r="D18">
            <v>0</v>
          </cell>
          <cell r="E18">
            <v>0</v>
          </cell>
          <cell r="F18">
            <v>6.8819982627945217E-3</v>
          </cell>
          <cell r="G18">
            <v>1.424698015541918E-2</v>
          </cell>
          <cell r="H18">
            <v>2.5886467057896979E-2</v>
          </cell>
          <cell r="I18">
            <v>2.1925433046274534E-3</v>
          </cell>
          <cell r="J18">
            <v>2.3177500362115688E-3</v>
          </cell>
          <cell r="K18">
            <v>2.4503855718513434E-3</v>
          </cell>
          <cell r="L18">
            <v>2.5909089868102891E-3</v>
          </cell>
          <cell r="M18">
            <v>2.7398088827446654E-3</v>
          </cell>
          <cell r="N18">
            <v>2.897605356970312E-3</v>
          </cell>
          <cell r="O18">
            <v>3.0648521071638402E-3</v>
          </cell>
        </row>
        <row r="20">
          <cell r="D20">
            <v>0</v>
          </cell>
          <cell r="E20">
            <v>0</v>
          </cell>
          <cell r="F20">
            <v>0</v>
          </cell>
          <cell r="G20">
            <v>0</v>
          </cell>
          <cell r="H20">
            <v>0</v>
          </cell>
          <cell r="I20">
            <v>0.60039894729168108</v>
          </cell>
          <cell r="J20">
            <v>0.82194878774375102</v>
          </cell>
          <cell r="K20">
            <v>0.83461663314764212</v>
          </cell>
          <cell r="L20">
            <v>0.84826478163397967</v>
          </cell>
          <cell r="M20">
            <v>0.86296826666780579</v>
          </cell>
          <cell r="N20">
            <v>0.87880782476073427</v>
          </cell>
          <cell r="O20">
            <v>0.89587032697627156</v>
          </cell>
        </row>
        <row r="21">
          <cell r="D21">
            <v>0</v>
          </cell>
          <cell r="E21">
            <v>0</v>
          </cell>
          <cell r="F21">
            <v>0</v>
          </cell>
          <cell r="G21">
            <v>0.40968188904986613</v>
          </cell>
          <cell r="H21">
            <v>0.41464733705515505</v>
          </cell>
          <cell r="I21">
            <v>0.4546432018515541</v>
          </cell>
          <cell r="J21">
            <v>0.49772179388034204</v>
          </cell>
          <cell r="K21">
            <v>0.63635196590398668</v>
          </cell>
          <cell r="L21">
            <v>0.8762453245592301</v>
          </cell>
          <cell r="M21">
            <v>0.98299782389113699</v>
          </cell>
          <cell r="N21">
            <v>1.0570384705496598</v>
          </cell>
          <cell r="O21">
            <v>1.1037680851740639</v>
          </cell>
        </row>
        <row r="25">
          <cell r="D25">
            <v>-7.0662420173006115</v>
          </cell>
          <cell r="E25">
            <v>-8.3580765422979795</v>
          </cell>
          <cell r="F25">
            <v>0</v>
          </cell>
          <cell r="G25">
            <v>0</v>
          </cell>
          <cell r="H25">
            <v>0</v>
          </cell>
          <cell r="I25">
            <v>0</v>
          </cell>
          <cell r="J25">
            <v>0</v>
          </cell>
          <cell r="K25">
            <v>0</v>
          </cell>
          <cell r="L25">
            <v>0</v>
          </cell>
          <cell r="M25">
            <v>0</v>
          </cell>
          <cell r="N25">
            <v>0</v>
          </cell>
          <cell r="O25">
            <v>0</v>
          </cell>
        </row>
        <row r="26">
          <cell r="D26">
            <v>-0.85000000000000009</v>
          </cell>
          <cell r="E26">
            <v>0</v>
          </cell>
          <cell r="F26">
            <v>0</v>
          </cell>
          <cell r="G26">
            <v>0</v>
          </cell>
          <cell r="H26">
            <v>0</v>
          </cell>
          <cell r="I26">
            <v>0</v>
          </cell>
          <cell r="J26">
            <v>0</v>
          </cell>
          <cell r="K26">
            <v>0</v>
          </cell>
          <cell r="L26">
            <v>0</v>
          </cell>
          <cell r="M26">
            <v>0</v>
          </cell>
          <cell r="N26">
            <v>0</v>
          </cell>
          <cell r="O26">
            <v>0</v>
          </cell>
        </row>
        <row r="30">
          <cell r="D30">
            <v>4.4252165032012831</v>
          </cell>
          <cell r="E30">
            <v>0</v>
          </cell>
          <cell r="F30">
            <v>0.2294841822644873</v>
          </cell>
          <cell r="G30">
            <v>0</v>
          </cell>
          <cell r="H30">
            <v>0</v>
          </cell>
          <cell r="I30">
            <v>0</v>
          </cell>
          <cell r="J30">
            <v>0</v>
          </cell>
          <cell r="K30">
            <v>0</v>
          </cell>
          <cell r="L30">
            <v>0</v>
          </cell>
          <cell r="M30">
            <v>0</v>
          </cell>
          <cell r="N30">
            <v>0</v>
          </cell>
          <cell r="O30">
            <v>0</v>
          </cell>
        </row>
        <row r="31">
          <cell r="D31">
            <v>3.491025514099328</v>
          </cell>
          <cell r="E31">
            <v>10.473076542297985</v>
          </cell>
          <cell r="F31">
            <v>-0.14545939642080533</v>
          </cell>
          <cell r="G31">
            <v>-1.7455127570496638</v>
          </cell>
          <cell r="H31">
            <v>-1.7455127570496638</v>
          </cell>
          <cell r="I31">
            <v>-1.8851537776136371</v>
          </cell>
          <cell r="J31">
            <v>-2.0247947981776098</v>
          </cell>
          <cell r="K31">
            <v>-2.0247947981776098</v>
          </cell>
          <cell r="L31">
            <v>-2.0946153084595962</v>
          </cell>
          <cell r="M31">
            <v>-2.2982584634487093</v>
          </cell>
          <cell r="N31">
            <v>0</v>
          </cell>
          <cell r="O31">
            <v>0</v>
          </cell>
        </row>
        <row r="32">
          <cell r="D32">
            <v>0</v>
          </cell>
          <cell r="E32">
            <v>0</v>
          </cell>
          <cell r="F32">
            <v>0.5</v>
          </cell>
          <cell r="G32">
            <v>0</v>
          </cell>
          <cell r="H32">
            <v>0</v>
          </cell>
          <cell r="I32">
            <v>0</v>
          </cell>
          <cell r="J32">
            <v>0</v>
          </cell>
          <cell r="K32">
            <v>0</v>
          </cell>
          <cell r="L32">
            <v>0</v>
          </cell>
          <cell r="M32">
            <v>0</v>
          </cell>
          <cell r="N32">
            <v>0</v>
          </cell>
          <cell r="O32">
            <v>0</v>
          </cell>
        </row>
        <row r="33">
          <cell r="D33">
            <v>0</v>
          </cell>
          <cell r="E33">
            <v>0</v>
          </cell>
          <cell r="F33">
            <v>-0.48912078834174921</v>
          </cell>
          <cell r="G33">
            <v>-1.2773591967379085</v>
          </cell>
          <cell r="H33">
            <v>-1.1115354848181898</v>
          </cell>
          <cell r="I33">
            <v>-0.93907882442168267</v>
          </cell>
          <cell r="J33">
            <v>-0.75335626707159864</v>
          </cell>
          <cell r="K33">
            <v>-0.56100076124472564</v>
          </cell>
          <cell r="L33">
            <v>-0.36532878117945833</v>
          </cell>
          <cell r="M33">
            <v>-0.14733969321832902</v>
          </cell>
          <cell r="N33">
            <v>-4.7500000000000001E-2</v>
          </cell>
          <cell r="O33">
            <v>-4.7500000000000001E-2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Capex Pune"/>
      <sheetName val="TPC and MoF"/>
      <sheetName val="Common Assumption"/>
      <sheetName val="Total Project Cost and IDC"/>
      <sheetName val="Revenue &amp; Expenses"/>
      <sheetName val="Profit and Loss Account"/>
      <sheetName val="P &amp; L Account "/>
      <sheetName val="Balance Sheet"/>
      <sheetName val="Fund Flow Statement"/>
      <sheetName val="Cash Flow Statement INDIRECT"/>
      <sheetName val="Loan Schedule"/>
      <sheetName val="Depreciation Schedule"/>
      <sheetName val="GST Schedule"/>
      <sheetName val="Tax Calculations"/>
      <sheetName val="Taxation"/>
      <sheetName val="GST INPUT "/>
      <sheetName val="Capital Reimb. sch"/>
      <sheetName val="Working Capital"/>
      <sheetName val="DSCR"/>
      <sheetName val="NPV &amp; IRR, Payback Period"/>
      <sheetName val="Ratio and Break Even Analysis"/>
      <sheetName val="Sensityvity Analysis"/>
    </sheetNames>
    <sheetDataSet>
      <sheetData sheetId="0" refreshError="1"/>
      <sheetData sheetId="1">
        <row r="14">
          <cell r="B14" t="str">
            <v>Security Deposit to landlord</v>
          </cell>
        </row>
      </sheetData>
      <sheetData sheetId="2">
        <row r="4">
          <cell r="B4" t="str">
            <v>27800 Sq. Ft. Pune Location Warehouse (Cold Storage)</v>
          </cell>
        </row>
        <row r="9">
          <cell r="E9">
            <v>45657</v>
          </cell>
        </row>
        <row r="11">
          <cell r="E11">
            <v>45930</v>
          </cell>
        </row>
      </sheetData>
      <sheetData sheetId="3" refreshError="1"/>
      <sheetData sheetId="4">
        <row r="70">
          <cell r="F70">
            <v>2.5321381403999998</v>
          </cell>
        </row>
      </sheetData>
      <sheetData sheetId="5" refreshError="1"/>
      <sheetData sheetId="6">
        <row r="20">
          <cell r="F20">
            <v>0.27527445688695046</v>
          </cell>
        </row>
      </sheetData>
      <sheetData sheetId="7">
        <row r="15">
          <cell r="F15">
            <v>4.6827212185479444E-3</v>
          </cell>
        </row>
      </sheetData>
      <sheetData sheetId="8">
        <row r="12">
          <cell r="B12" t="str">
            <v>Increase in Equity / Share Capital/USL</v>
          </cell>
        </row>
        <row r="13">
          <cell r="B13" t="str">
            <v>Increase in TL</v>
          </cell>
        </row>
        <row r="14">
          <cell r="B14" t="str">
            <v>Increase in CC Limit</v>
          </cell>
        </row>
      </sheetData>
      <sheetData sheetId="9">
        <row r="38">
          <cell r="D38">
            <v>0</v>
          </cell>
        </row>
      </sheetData>
      <sheetData sheetId="10">
        <row r="12">
          <cell r="E12">
            <v>0</v>
          </cell>
        </row>
      </sheetData>
      <sheetData sheetId="11">
        <row r="15">
          <cell r="I15">
            <v>0</v>
          </cell>
        </row>
      </sheetData>
      <sheetData sheetId="12">
        <row r="22">
          <cell r="E22">
            <v>1.377</v>
          </cell>
        </row>
      </sheetData>
      <sheetData sheetId="13">
        <row r="37">
          <cell r="E37">
            <v>0</v>
          </cell>
        </row>
      </sheetData>
      <sheetData sheetId="14" refreshError="1"/>
      <sheetData sheetId="15" refreshError="1"/>
      <sheetData sheetId="16" refreshError="1"/>
      <sheetData sheetId="17">
        <row r="36">
          <cell r="F36">
            <v>0.20812094304657533</v>
          </cell>
        </row>
      </sheetData>
      <sheetData sheetId="18" refreshError="1"/>
      <sheetData sheetId="19" refreshError="1"/>
      <sheetData sheetId="20" refreshError="1"/>
      <sheetData sheetId="2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Capex Pune"/>
      <sheetName val="TPC and MoF"/>
      <sheetName val="Common Assumption"/>
      <sheetName val="Total Project Cost and IDC"/>
      <sheetName val="Revenue &amp; Expenses"/>
      <sheetName val="Profit and Loss Account"/>
      <sheetName val="P &amp; L Account "/>
      <sheetName val="Balance Sheet"/>
      <sheetName val="Fund Flow Statement"/>
      <sheetName val="Cash Flow Statement INDIRECT"/>
      <sheetName val="Loan Schedule"/>
      <sheetName val="Depreciation Schedule"/>
      <sheetName val="GST Schedule"/>
      <sheetName val="Tax Calculations"/>
      <sheetName val="Taxation"/>
      <sheetName val="GST INPUT "/>
      <sheetName val="Capital Reimb. sch"/>
      <sheetName val="Working Capital"/>
      <sheetName val="DSCR"/>
      <sheetName val="NPV &amp; IRR, Payback Period"/>
      <sheetName val="Ratio and Break Even Analysis"/>
      <sheetName val="Sensityvity Analysis"/>
    </sheetNames>
    <sheetDataSet>
      <sheetData sheetId="0" refreshError="1"/>
      <sheetData sheetId="1" refreshError="1"/>
      <sheetData sheetId="2" refreshError="1"/>
      <sheetData sheetId="3" refreshError="1"/>
      <sheetData sheetId="4" refreshError="1"/>
      <sheetData sheetId="5" refreshError="1"/>
      <sheetData sheetId="6">
        <row r="11">
          <cell r="F11">
            <v>2.5321381403999998</v>
          </cell>
          <cell r="G11">
            <v>5.1982791548399998</v>
          </cell>
          <cell r="H11">
            <v>5.3857641725820002</v>
          </cell>
          <cell r="I11">
            <v>5.5852356912111008</v>
          </cell>
          <cell r="J11">
            <v>5.7974889545216541</v>
          </cell>
          <cell r="K11">
            <v>6.023373662403988</v>
          </cell>
          <cell r="L11">
            <v>6.263797795692156</v>
          </cell>
          <cell r="M11">
            <v>6.5197317149073308</v>
          </cell>
          <cell r="N11">
            <v>6.7922125527905557</v>
          </cell>
          <cell r="O11">
            <v>7.0823489219782809</v>
          </cell>
        </row>
        <row r="13">
          <cell r="F13">
            <v>0.38363999999999998</v>
          </cell>
          <cell r="G13">
            <v>0.80564400000000014</v>
          </cell>
          <cell r="H13">
            <v>0.84592619999999996</v>
          </cell>
          <cell r="I13">
            <v>0.88822251000000019</v>
          </cell>
          <cell r="J13">
            <v>0.9326336355</v>
          </cell>
          <cell r="K13">
            <v>0.97926531727500021</v>
          </cell>
          <cell r="L13">
            <v>1.0282285831387501</v>
          </cell>
          <cell r="M13">
            <v>1.0796400122956877</v>
          </cell>
          <cell r="N13">
            <v>1.1336220129104722</v>
          </cell>
          <cell r="O13">
            <v>1.1903031135559958</v>
          </cell>
        </row>
        <row r="14">
          <cell r="F14">
            <v>0.51</v>
          </cell>
          <cell r="G14">
            <v>1.0965</v>
          </cell>
          <cell r="H14">
            <v>1.1787375</v>
          </cell>
          <cell r="I14">
            <v>1.2671428124999999</v>
          </cell>
          <cell r="J14">
            <v>1.3621785234374999</v>
          </cell>
          <cell r="K14">
            <v>1.4643419126953126</v>
          </cell>
          <cell r="L14">
            <v>1.5741675561474608</v>
          </cell>
          <cell r="M14">
            <v>1.6922301228585201</v>
          </cell>
          <cell r="N14">
            <v>1.8191473820729092</v>
          </cell>
          <cell r="O14">
            <v>1.9555834357283775</v>
          </cell>
        </row>
        <row r="15">
          <cell r="F15">
            <v>0</v>
          </cell>
          <cell r="G15">
            <v>0</v>
          </cell>
          <cell r="H15">
            <v>0.12979499999999999</v>
          </cell>
          <cell r="I15">
            <v>0.13628475000000001</v>
          </cell>
          <cell r="J15">
            <v>0.14309898750000002</v>
          </cell>
          <cell r="K15">
            <v>0.15025393687500002</v>
          </cell>
          <cell r="L15">
            <v>0.15776663371875002</v>
          </cell>
          <cell r="M15">
            <v>0.16565496540468752</v>
          </cell>
          <cell r="N15">
            <v>0.17393771367492192</v>
          </cell>
          <cell r="O15">
            <v>0.18263459935866802</v>
          </cell>
        </row>
        <row r="16">
          <cell r="F16">
            <v>0.46944763499999997</v>
          </cell>
          <cell r="G16">
            <v>0.9765340334999999</v>
          </cell>
          <cell r="H16">
            <v>1.016054735175</v>
          </cell>
          <cell r="I16">
            <v>1.05755147193375</v>
          </cell>
          <cell r="J16">
            <v>1.1011230455304375</v>
          </cell>
          <cell r="K16">
            <v>1.1468731978069595</v>
          </cell>
          <cell r="L16">
            <v>1.1949108576973075</v>
          </cell>
          <cell r="M16">
            <v>1.2453504005821729</v>
          </cell>
          <cell r="N16">
            <v>1.2983119206112816</v>
          </cell>
          <cell r="O16">
            <v>1.3539215166418457</v>
          </cell>
        </row>
        <row r="17">
          <cell r="F17">
            <v>3.7982072105999999E-2</v>
          </cell>
          <cell r="G17">
            <v>7.7974187322599989E-2</v>
          </cell>
          <cell r="H17">
            <v>8.0786462588729999E-2</v>
          </cell>
          <cell r="I17">
            <v>8.3778535368166512E-2</v>
          </cell>
          <cell r="J17">
            <v>8.696233431782481E-2</v>
          </cell>
          <cell r="K17">
            <v>9.0350604936059814E-2</v>
          </cell>
          <cell r="L17">
            <v>9.395696693538233E-2</v>
          </cell>
          <cell r="M17">
            <v>9.7795975723609957E-2</v>
          </cell>
          <cell r="N17">
            <v>0.10188318829185833</v>
          </cell>
          <cell r="O17">
            <v>0.10623523382967422</v>
          </cell>
        </row>
        <row r="20">
          <cell r="F20">
            <v>0.27689883028696394</v>
          </cell>
          <cell r="G20">
            <v>0.55379766057392787</v>
          </cell>
          <cell r="H20">
            <v>0.55379766057392787</v>
          </cell>
          <cell r="I20">
            <v>0.55379766057392787</v>
          </cell>
          <cell r="J20">
            <v>0.55379766057392787</v>
          </cell>
          <cell r="K20">
            <v>0.55379766057392787</v>
          </cell>
          <cell r="L20">
            <v>0.55379766057392787</v>
          </cell>
          <cell r="M20">
            <v>0.55379766057392787</v>
          </cell>
          <cell r="N20">
            <v>0.55379766057392787</v>
          </cell>
          <cell r="O20">
            <v>0.55379766057392787</v>
          </cell>
        </row>
        <row r="23">
          <cell r="F23">
            <v>0.39416964075001315</v>
          </cell>
          <cell r="G23">
            <v>0.72005792640947264</v>
          </cell>
          <cell r="H23">
            <v>0.6207395917323042</v>
          </cell>
          <cell r="I23">
            <v>0.51744852366804917</v>
          </cell>
          <cell r="J23">
            <v>0.40621198882962023</v>
          </cell>
          <cell r="K23">
            <v>0.29100272060410448</v>
          </cell>
          <cell r="L23">
            <v>0.17380708568504555</v>
          </cell>
          <cell r="M23">
            <v>4.1175726251576499E-2</v>
          </cell>
          <cell r="N23">
            <v>0</v>
          </cell>
          <cell r="O23">
            <v>0</v>
          </cell>
        </row>
        <row r="24">
          <cell r="F24">
            <v>2.8499999999999998E-2</v>
          </cell>
          <cell r="G24">
            <v>2.8499999999999998E-2</v>
          </cell>
          <cell r="H24">
            <v>2.8499999999999998E-2</v>
          </cell>
          <cell r="I24">
            <v>2.8499999999999998E-2</v>
          </cell>
          <cell r="J24">
            <v>2.8499999999999998E-2</v>
          </cell>
          <cell r="K24">
            <v>2.8499999999999998E-2</v>
          </cell>
          <cell r="L24">
            <v>2.8499999999999998E-2</v>
          </cell>
          <cell r="M24">
            <v>2.8499999999999998E-2</v>
          </cell>
          <cell r="N24">
            <v>2.8499999999999998E-2</v>
          </cell>
          <cell r="O24">
            <v>2.8499999999999998E-2</v>
          </cell>
        </row>
        <row r="27">
          <cell r="F27">
            <v>0</v>
          </cell>
          <cell r="G27">
            <v>0.11291696627097812</v>
          </cell>
          <cell r="H27">
            <v>0.15983287706306576</v>
          </cell>
          <cell r="I27">
            <v>0.18061061770189274</v>
          </cell>
          <cell r="J27">
            <v>0.20299984484763017</v>
          </cell>
          <cell r="K27">
            <v>0.22633839427701624</v>
          </cell>
          <cell r="L27">
            <v>0.26207522991139837</v>
          </cell>
          <cell r="M27">
            <v>0.43367567964066023</v>
          </cell>
          <cell r="N27">
            <v>0.46684479749495988</v>
          </cell>
          <cell r="O27">
            <v>0.48781688053170247</v>
          </cell>
        </row>
        <row r="28">
          <cell r="F28">
            <v>-0.26733450896001487</v>
          </cell>
          <cell r="G28">
            <v>-0.14844547625309851</v>
          </cell>
          <cell r="H28">
            <v>-0.10649075882937925</v>
          </cell>
          <cell r="I28">
            <v>-7.0707341689594583E-2</v>
          </cell>
          <cell r="J28">
            <v>-4.0181720524115949E-2</v>
          </cell>
          <cell r="K28">
            <v>-1.413619759646545E-2</v>
          </cell>
          <cell r="L28">
            <v>8.0913673353334437E-3</v>
          </cell>
          <cell r="M28">
            <v>2.7064780926328469E-2</v>
          </cell>
          <cell r="N28">
            <v>4.3264167537742981E-2</v>
          </cell>
          <cell r="O28">
            <v>5.7098432710607772E-2</v>
          </cell>
        </row>
        <row r="37">
          <cell r="F37">
            <v>0.26136403862412805</v>
          </cell>
          <cell r="G37">
            <v>1.0454561544965122</v>
          </cell>
          <cell r="H37">
            <v>1.0454561544965122</v>
          </cell>
          <cell r="I37">
            <v>1.1290926468562332</v>
          </cell>
          <cell r="J37">
            <v>1.212729139215954</v>
          </cell>
          <cell r="K37">
            <v>1.212729139215954</v>
          </cell>
          <cell r="L37">
            <v>1.2545473853958145</v>
          </cell>
          <cell r="M37">
            <v>1.2022745776709938</v>
          </cell>
          <cell r="N37">
            <v>0</v>
          </cell>
          <cell r="O37">
            <v>0</v>
          </cell>
        </row>
      </sheetData>
      <sheetData sheetId="7">
        <row r="11">
          <cell r="D11">
            <v>2.6834724374137475</v>
          </cell>
          <cell r="E11">
            <v>2.6834724374137475</v>
          </cell>
          <cell r="F11">
            <v>2.7878830786573658</v>
          </cell>
          <cell r="G11">
            <v>2.7878830786573658</v>
          </cell>
          <cell r="H11">
            <v>2.7878830786573658</v>
          </cell>
          <cell r="I11">
            <v>2.7878830786573658</v>
          </cell>
          <cell r="J11">
            <v>2.7878830786573658</v>
          </cell>
          <cell r="K11">
            <v>2.7878830786573658</v>
          </cell>
          <cell r="L11">
            <v>2.7878830786573658</v>
          </cell>
          <cell r="M11">
            <v>2.7878830786573658</v>
          </cell>
          <cell r="N11">
            <v>2.7878830786573658</v>
          </cell>
          <cell r="O11">
            <v>2.7878830786573658</v>
          </cell>
        </row>
        <row r="12">
          <cell r="F12">
            <v>0.16416545329700805</v>
          </cell>
          <cell r="G12">
            <v>0.84207435780693096</v>
          </cell>
          <cell r="H12">
            <v>1.5071777444265242</v>
          </cell>
          <cell r="I12">
            <v>2.3083692122022441</v>
          </cell>
          <cell r="J12">
            <v>3.2481704256628419</v>
          </cell>
          <cell r="K12">
            <v>4.3266841454269844</v>
          </cell>
          <cell r="L12">
            <v>5.5313627346464518</v>
          </cell>
          <cell r="M12">
            <v>6.7403386871492685</v>
          </cell>
          <cell r="N12">
            <v>7.999770731847236</v>
          </cell>
          <cell r="O12">
            <v>9.2804256463159316</v>
          </cell>
        </row>
        <row r="13">
          <cell r="D13">
            <v>6.2727369269790731</v>
          </cell>
          <cell r="E13">
            <v>8.1022851973479693</v>
          </cell>
          <cell r="F13">
            <v>7.0568290428514571</v>
          </cell>
          <cell r="G13">
            <v>6.0113728883549449</v>
          </cell>
          <cell r="H13">
            <v>4.8822802414987114</v>
          </cell>
          <cell r="I13">
            <v>3.6695511022827576</v>
          </cell>
          <cell r="J13">
            <v>2.4568219630668038</v>
          </cell>
          <cell r="K13">
            <v>1.2022745776709893</v>
          </cell>
          <cell r="L13">
            <v>-4.4408920985006262E-15</v>
          </cell>
          <cell r="M13">
            <v>-4.4408920985006262E-15</v>
          </cell>
          <cell r="N13">
            <v>-4.4408920985006262E-15</v>
          </cell>
          <cell r="O13">
            <v>-4.4408920985006262E-15</v>
          </cell>
        </row>
        <row r="15">
          <cell r="F15">
            <v>4.6827212185479444E-3</v>
          </cell>
          <cell r="G15">
            <v>9.6132559712794503E-3</v>
          </cell>
          <cell r="H15">
            <v>2.5962098127377674E-2</v>
          </cell>
          <cell r="I15">
            <v>2.7131089976897241E-2</v>
          </cell>
          <cell r="J15">
            <v>2.8363724607677034E-2</v>
          </cell>
          <cell r="K15">
            <v>2.9663573647938885E-2</v>
          </cell>
          <cell r="L15">
            <v>3.1034416519002621E-2</v>
          </cell>
          <cell r="M15">
            <v>3.2480253015817501E-2</v>
          </cell>
          <cell r="N15">
            <v>3.4005316680835923E-2</v>
          </cell>
          <cell r="O15">
            <v>3.5614089023220274E-2</v>
          </cell>
        </row>
        <row r="16">
          <cell r="D16">
            <v>0</v>
          </cell>
          <cell r="E16">
            <v>0.26136403862412805</v>
          </cell>
          <cell r="F16">
            <v>1.0454561544965122</v>
          </cell>
          <cell r="G16">
            <v>1.0454561544965122</v>
          </cell>
          <cell r="H16">
            <v>1.1290926468562332</v>
          </cell>
          <cell r="I16">
            <v>1.212729139215954</v>
          </cell>
          <cell r="J16">
            <v>1.212729139215954</v>
          </cell>
          <cell r="K16">
            <v>1.2545473853958145</v>
          </cell>
          <cell r="L16">
            <v>1.2022745776709938</v>
          </cell>
          <cell r="M16">
            <v>0</v>
          </cell>
          <cell r="N16">
            <v>0</v>
          </cell>
          <cell r="O16">
            <v>0</v>
          </cell>
        </row>
        <row r="17">
          <cell r="F17">
            <v>0.3</v>
          </cell>
          <cell r="G17">
            <v>0.3</v>
          </cell>
          <cell r="H17">
            <v>0.3</v>
          </cell>
          <cell r="I17">
            <v>0.3</v>
          </cell>
          <cell r="J17">
            <v>0.3</v>
          </cell>
          <cell r="K17">
            <v>0.3</v>
          </cell>
          <cell r="L17">
            <v>0.3</v>
          </cell>
          <cell r="M17">
            <v>0.3</v>
          </cell>
          <cell r="N17">
            <v>0.3</v>
          </cell>
          <cell r="O17">
            <v>0.3</v>
          </cell>
        </row>
        <row r="21">
          <cell r="D21">
            <v>0</v>
          </cell>
          <cell r="E21">
            <v>0</v>
          </cell>
          <cell r="F21">
            <v>0</v>
          </cell>
          <cell r="G21">
            <v>0</v>
          </cell>
          <cell r="H21">
            <v>0</v>
          </cell>
          <cell r="I21">
            <v>0</v>
          </cell>
          <cell r="J21">
            <v>0</v>
          </cell>
          <cell r="K21">
            <v>0</v>
          </cell>
          <cell r="L21">
            <v>0</v>
          </cell>
          <cell r="M21">
            <v>0</v>
          </cell>
          <cell r="N21">
            <v>0</v>
          </cell>
          <cell r="O21">
            <v>0</v>
          </cell>
        </row>
        <row r="22">
          <cell r="D22">
            <v>0</v>
          </cell>
          <cell r="E22">
            <v>0</v>
          </cell>
          <cell r="F22">
            <v>0</v>
          </cell>
          <cell r="G22">
            <v>0</v>
          </cell>
          <cell r="H22">
            <v>0</v>
          </cell>
          <cell r="I22">
            <v>0</v>
          </cell>
          <cell r="J22">
            <v>0</v>
          </cell>
          <cell r="K22">
            <v>0</v>
          </cell>
          <cell r="L22">
            <v>0</v>
          </cell>
          <cell r="M22">
            <v>0</v>
          </cell>
          <cell r="N22">
            <v>0</v>
          </cell>
          <cell r="O22">
            <v>0</v>
          </cell>
        </row>
        <row r="23">
          <cell r="D23">
            <v>1.0763873845378482</v>
          </cell>
          <cell r="E23">
            <v>1.0763873845378482</v>
          </cell>
          <cell r="F23">
            <v>1.0763873845378482</v>
          </cell>
          <cell r="G23">
            <v>1.0763873845378482</v>
          </cell>
          <cell r="H23">
            <v>1.0763873845378482</v>
          </cell>
          <cell r="I23">
            <v>1.0763873845378482</v>
          </cell>
          <cell r="J23">
            <v>1.0763873845378482</v>
          </cell>
          <cell r="K23">
            <v>1.0763873845378482</v>
          </cell>
          <cell r="L23">
            <v>1.0763873845378482</v>
          </cell>
          <cell r="M23">
            <v>1.0763873845378482</v>
          </cell>
          <cell r="N23">
            <v>1.0763873845378482</v>
          </cell>
          <cell r="O23">
            <v>1.0763873845378482</v>
          </cell>
        </row>
        <row r="24">
          <cell r="D24">
            <v>7.4958219798549726</v>
          </cell>
          <cell r="E24">
            <v>8.2097342888479954</v>
          </cell>
          <cell r="F24">
            <v>8.2097342888479954</v>
          </cell>
          <cell r="G24">
            <v>8.2097342888479954</v>
          </cell>
          <cell r="H24">
            <v>8.2097342888479954</v>
          </cell>
          <cell r="I24">
            <v>8.2097342888479954</v>
          </cell>
          <cell r="J24">
            <v>8.2097342888479954</v>
          </cell>
          <cell r="K24">
            <v>8.2097342888479954</v>
          </cell>
          <cell r="L24">
            <v>8.2097342888479954</v>
          </cell>
          <cell r="M24">
            <v>8.2097342888479954</v>
          </cell>
          <cell r="N24">
            <v>8.2097342888479954</v>
          </cell>
          <cell r="O24">
            <v>8.2097342888479954</v>
          </cell>
        </row>
        <row r="25">
          <cell r="D25">
            <v>0</v>
          </cell>
          <cell r="E25">
            <v>0</v>
          </cell>
          <cell r="F25">
            <v>0</v>
          </cell>
          <cell r="G25">
            <v>0</v>
          </cell>
          <cell r="H25">
            <v>0</v>
          </cell>
          <cell r="I25">
            <v>0</v>
          </cell>
          <cell r="J25">
            <v>0</v>
          </cell>
          <cell r="K25">
            <v>0</v>
          </cell>
          <cell r="L25">
            <v>0</v>
          </cell>
          <cell r="M25">
            <v>0</v>
          </cell>
          <cell r="N25">
            <v>0</v>
          </cell>
          <cell r="O25">
            <v>0</v>
          </cell>
        </row>
        <row r="27">
          <cell r="F27">
            <v>0.27689883028696394</v>
          </cell>
          <cell r="G27">
            <v>0.83069649086089181</v>
          </cell>
          <cell r="H27">
            <v>1.3844941514348197</v>
          </cell>
          <cell r="I27">
            <v>1.9382918120087476</v>
          </cell>
          <cell r="J27">
            <v>2.4920894725826752</v>
          </cell>
          <cell r="K27">
            <v>3.0458871331566031</v>
          </cell>
          <cell r="L27">
            <v>3.599684793730531</v>
          </cell>
          <cell r="M27">
            <v>4.1534824543044593</v>
          </cell>
          <cell r="N27">
            <v>4.7072801148783867</v>
          </cell>
          <cell r="O27">
            <v>5.2610777754523141</v>
          </cell>
        </row>
        <row r="29">
          <cell r="D29">
            <v>0</v>
          </cell>
          <cell r="E29">
            <v>0</v>
          </cell>
          <cell r="F29">
            <v>-0.26733450896001487</v>
          </cell>
          <cell r="G29">
            <v>-0.41577998521311338</v>
          </cell>
          <cell r="H29">
            <v>-0.52227074404249263</v>
          </cell>
          <cell r="I29">
            <v>-0.59297808573208721</v>
          </cell>
          <cell r="J29">
            <v>-0.63315980625620316</v>
          </cell>
          <cell r="K29">
            <v>-0.64729600385266861</v>
          </cell>
          <cell r="L29">
            <v>-0.63920463651733517</v>
          </cell>
          <cell r="M29">
            <v>-0.6121398555910067</v>
          </cell>
          <cell r="N29">
            <v>-0.56887568805326372</v>
          </cell>
          <cell r="O29">
            <v>-0.51177725534265595</v>
          </cell>
        </row>
        <row r="30">
          <cell r="D30">
            <v>0</v>
          </cell>
          <cell r="E30">
            <v>1.377</v>
          </cell>
          <cell r="F30">
            <v>1.17340768200708</v>
          </cell>
          <cell r="G30">
            <v>0.76991483388394821</v>
          </cell>
          <cell r="H30">
            <v>0.3857112644166597</v>
          </cell>
          <cell r="I30">
            <v>0</v>
          </cell>
          <cell r="J30">
            <v>0</v>
          </cell>
          <cell r="K30">
            <v>0</v>
          </cell>
          <cell r="L30">
            <v>0</v>
          </cell>
          <cell r="M30">
            <v>0</v>
          </cell>
          <cell r="N30">
            <v>0</v>
          </cell>
          <cell r="O30">
            <v>0</v>
          </cell>
        </row>
        <row r="31">
          <cell r="F31">
            <v>0</v>
          </cell>
          <cell r="G31">
            <v>0.11291696627097812</v>
          </cell>
          <cell r="H31">
            <v>0.2727498433340439</v>
          </cell>
          <cell r="I31">
            <v>0.2591722300960882</v>
          </cell>
          <cell r="J31">
            <v>0.20462068969131042</v>
          </cell>
          <cell r="K31">
            <v>0.11313230329183471</v>
          </cell>
          <cell r="L31">
            <v>0</v>
          </cell>
          <cell r="M31">
            <v>0</v>
          </cell>
          <cell r="N31">
            <v>0</v>
          </cell>
          <cell r="O31">
            <v>0</v>
          </cell>
        </row>
        <row r="32">
          <cell r="D32">
            <v>0.38400000000000001</v>
          </cell>
          <cell r="E32">
            <v>0.38400000000000001</v>
          </cell>
          <cell r="F32">
            <v>0.38400000000000001</v>
          </cell>
          <cell r="G32">
            <v>0.38400000000000001</v>
          </cell>
          <cell r="H32">
            <v>0.38400000000000001</v>
          </cell>
          <cell r="I32">
            <v>0.38400000000000001</v>
          </cell>
          <cell r="J32">
            <v>0.38400000000000001</v>
          </cell>
          <cell r="K32">
            <v>0.38400000000000001</v>
          </cell>
          <cell r="L32">
            <v>0.38400000000000001</v>
          </cell>
          <cell r="M32">
            <v>0.38400000000000001</v>
          </cell>
          <cell r="N32">
            <v>0.38400000000000001</v>
          </cell>
          <cell r="O32">
            <v>0.38400000000000001</v>
          </cell>
        </row>
        <row r="34">
          <cell r="F34">
            <v>0.20812094304657533</v>
          </cell>
          <cell r="G34">
            <v>0.42725582094575343</v>
          </cell>
          <cell r="H34">
            <v>0.44266554843139727</v>
          </cell>
          <cell r="I34">
            <v>0.45906046777077536</v>
          </cell>
          <cell r="J34">
            <v>0.47650594146753328</v>
          </cell>
          <cell r="K34">
            <v>0.49507180786882093</v>
          </cell>
          <cell r="L34">
            <v>0.51483269553634159</v>
          </cell>
          <cell r="M34">
            <v>0.53586836012936967</v>
          </cell>
          <cell r="N34">
            <v>0.55826404543484021</v>
          </cell>
          <cell r="O34">
            <v>0.58211087029958475</v>
          </cell>
        </row>
      </sheetData>
      <sheetData sheetId="8" refreshError="1"/>
      <sheetData sheetId="9">
        <row r="12">
          <cell r="D12">
            <v>0</v>
          </cell>
          <cell r="E12">
            <v>0</v>
          </cell>
          <cell r="F12">
            <v>0.43149996225702292</v>
          </cell>
          <cell r="G12">
            <v>0.9392713470339995</v>
          </cell>
          <cell r="H12">
            <v>0.93142702251203824</v>
          </cell>
          <cell r="I12">
            <v>1.0525094271672071</v>
          </cell>
          <cell r="J12">
            <v>1.1829827788323437</v>
          </cell>
          <cell r="K12">
            <v>1.3189883116376238</v>
          </cell>
          <cell r="L12">
            <v>1.458662451795532</v>
          </cell>
          <cell r="M12">
            <v>1.6155868512171481</v>
          </cell>
          <cell r="N12">
            <v>1.6830126746551846</v>
          </cell>
          <cell r="O12">
            <v>1.7113733622897909</v>
          </cell>
        </row>
        <row r="13">
          <cell r="D13">
            <v>0</v>
          </cell>
          <cell r="E13">
            <v>0</v>
          </cell>
          <cell r="F13">
            <v>0.27689883028696394</v>
          </cell>
          <cell r="G13">
            <v>0.55379766057392787</v>
          </cell>
          <cell r="H13">
            <v>0.55379766057392787</v>
          </cell>
          <cell r="I13">
            <v>0.55379766057392787</v>
          </cell>
          <cell r="J13">
            <v>0.55379766057392787</v>
          </cell>
          <cell r="K13">
            <v>0.55379766057392787</v>
          </cell>
          <cell r="L13">
            <v>0.55379766057392787</v>
          </cell>
          <cell r="M13">
            <v>0.55379766057392787</v>
          </cell>
          <cell r="N13">
            <v>0.55379766057392787</v>
          </cell>
          <cell r="O13">
            <v>0.55379766057392787</v>
          </cell>
        </row>
        <row r="14">
          <cell r="D14">
            <v>0</v>
          </cell>
          <cell r="E14">
            <v>0</v>
          </cell>
          <cell r="F14">
            <v>0.42266964075001312</v>
          </cell>
          <cell r="G14">
            <v>0.74855792640947261</v>
          </cell>
          <cell r="H14">
            <v>0.64923959173230417</v>
          </cell>
          <cell r="I14">
            <v>0.54594852366804913</v>
          </cell>
          <cell r="J14">
            <v>0.43471198882962026</v>
          </cell>
          <cell r="K14">
            <v>0.31950272060410445</v>
          </cell>
          <cell r="L14">
            <v>0.20230708568504555</v>
          </cell>
          <cell r="M14">
            <v>6.9675726251576503E-2</v>
          </cell>
          <cell r="N14">
            <v>2.8499999999999998E-2</v>
          </cell>
          <cell r="O14">
            <v>2.8499999999999998E-2</v>
          </cell>
        </row>
        <row r="15">
          <cell r="D15">
            <v>0</v>
          </cell>
          <cell r="E15">
            <v>0</v>
          </cell>
          <cell r="F15">
            <v>-0.20812094304657533</v>
          </cell>
          <cell r="G15">
            <v>-0.2191348778991781</v>
          </cell>
          <cell r="H15">
            <v>-1.5409727485643843E-2</v>
          </cell>
          <cell r="I15">
            <v>-1.6394919339378089E-2</v>
          </cell>
          <cell r="J15">
            <v>-1.7445473696757918E-2</v>
          </cell>
          <cell r="K15">
            <v>-1.8565866401287656E-2</v>
          </cell>
          <cell r="L15">
            <v>-1.9760887667520655E-2</v>
          </cell>
          <cell r="M15">
            <v>-2.1035664593028081E-2</v>
          </cell>
          <cell r="N15">
            <v>-2.2395685305470536E-2</v>
          </cell>
          <cell r="O15">
            <v>-2.3846824864744542E-2</v>
          </cell>
        </row>
        <row r="16">
          <cell r="D16">
            <v>0</v>
          </cell>
          <cell r="E16">
            <v>-1.377</v>
          </cell>
          <cell r="F16">
            <v>0.20359231799292002</v>
          </cell>
          <cell r="G16">
            <v>0.40349284812313191</v>
          </cell>
          <cell r="H16">
            <v>0.38420356946728856</v>
          </cell>
          <cell r="I16">
            <v>0.38740601005365305</v>
          </cell>
          <cell r="J16">
            <v>0.39086863708246056</v>
          </cell>
          <cell r="K16">
            <v>0.39461196470681809</v>
          </cell>
          <cell r="L16">
            <v>0.39865809564981103</v>
          </cell>
          <cell r="M16">
            <v>0.40303084284767743</v>
          </cell>
          <cell r="N16">
            <v>0.40775586034124023</v>
          </cell>
          <cell r="O16">
            <v>0.41286078411546934</v>
          </cell>
        </row>
        <row r="17">
          <cell r="D17">
            <v>0</v>
          </cell>
          <cell r="E17">
            <v>0</v>
          </cell>
          <cell r="F17">
            <v>0</v>
          </cell>
          <cell r="G17">
            <v>-0.11291696627097812</v>
          </cell>
          <cell r="H17">
            <v>-0.15983287706306576</v>
          </cell>
          <cell r="I17">
            <v>1.3577613237955699E-2</v>
          </cell>
          <cell r="J17">
            <v>5.4551540404777776E-2</v>
          </cell>
          <cell r="K17">
            <v>9.1488386399475707E-2</v>
          </cell>
          <cell r="L17">
            <v>0.11313230329183471</v>
          </cell>
          <cell r="M17">
            <v>0</v>
          </cell>
          <cell r="N17">
            <v>0</v>
          </cell>
          <cell r="O17">
            <v>0</v>
          </cell>
        </row>
        <row r="18">
          <cell r="D18">
            <v>0</v>
          </cell>
          <cell r="E18">
            <v>0</v>
          </cell>
          <cell r="F18">
            <v>4.6827212185479444E-3</v>
          </cell>
          <cell r="G18">
            <v>4.9305347527315059E-3</v>
          </cell>
          <cell r="H18">
            <v>1.6348842156098223E-2</v>
          </cell>
          <cell r="I18">
            <v>1.168991849519567E-3</v>
          </cell>
          <cell r="J18">
            <v>1.2326346307797928E-3</v>
          </cell>
          <cell r="K18">
            <v>1.2998490402618516E-3</v>
          </cell>
          <cell r="L18">
            <v>1.3708428710637356E-3</v>
          </cell>
          <cell r="M18">
            <v>1.4458364968148799E-3</v>
          </cell>
          <cell r="N18">
            <v>1.5250636650184224E-3</v>
          </cell>
          <cell r="O18">
            <v>1.6087723423843514E-3</v>
          </cell>
        </row>
        <row r="20">
          <cell r="D20">
            <v>0</v>
          </cell>
          <cell r="E20">
            <v>0</v>
          </cell>
          <cell r="F20">
            <v>0</v>
          </cell>
          <cell r="G20">
            <v>0</v>
          </cell>
          <cell r="H20">
            <v>0</v>
          </cell>
          <cell r="I20">
            <v>1.6947456369933445E-3</v>
          </cell>
          <cell r="J20">
            <v>0.39086863708246056</v>
          </cell>
          <cell r="K20">
            <v>0.39461196470681809</v>
          </cell>
          <cell r="L20">
            <v>0.39865809564981103</v>
          </cell>
          <cell r="M20">
            <v>0.40303084284767743</v>
          </cell>
          <cell r="N20">
            <v>0.40775586034124023</v>
          </cell>
          <cell r="O20">
            <v>0.41286078411546934</v>
          </cell>
        </row>
        <row r="21">
          <cell r="D21">
            <v>0</v>
          </cell>
          <cell r="E21">
            <v>0</v>
          </cell>
          <cell r="F21">
            <v>0</v>
          </cell>
          <cell r="G21">
            <v>0.11291696627097812</v>
          </cell>
          <cell r="H21">
            <v>0.15983287706306576</v>
          </cell>
          <cell r="I21">
            <v>0.18061061770189274</v>
          </cell>
          <cell r="J21">
            <v>0.20299984484763017</v>
          </cell>
          <cell r="K21">
            <v>0.22633839427701624</v>
          </cell>
          <cell r="L21">
            <v>0.26207522991139837</v>
          </cell>
          <cell r="M21">
            <v>0.43367567964066023</v>
          </cell>
          <cell r="N21">
            <v>0.46684479749495988</v>
          </cell>
          <cell r="O21">
            <v>0.48781688053170247</v>
          </cell>
        </row>
        <row r="25">
          <cell r="D25">
            <v>-8.5722093643928208</v>
          </cell>
          <cell r="E25">
            <v>-0.71391230899302194</v>
          </cell>
          <cell r="F25">
            <v>0</v>
          </cell>
          <cell r="G25">
            <v>0</v>
          </cell>
          <cell r="H25">
            <v>0</v>
          </cell>
          <cell r="I25">
            <v>0</v>
          </cell>
          <cell r="J25">
            <v>0</v>
          </cell>
          <cell r="K25">
            <v>0</v>
          </cell>
          <cell r="L25">
            <v>0</v>
          </cell>
          <cell r="M25">
            <v>0</v>
          </cell>
          <cell r="N25">
            <v>0</v>
          </cell>
          <cell r="O25">
            <v>0</v>
          </cell>
        </row>
        <row r="26">
          <cell r="D26">
            <v>-0.38400000000000001</v>
          </cell>
          <cell r="E26">
            <v>0</v>
          </cell>
          <cell r="F26">
            <v>0</v>
          </cell>
          <cell r="G26">
            <v>0</v>
          </cell>
          <cell r="H26">
            <v>0</v>
          </cell>
          <cell r="I26">
            <v>0</v>
          </cell>
          <cell r="J26">
            <v>0</v>
          </cell>
          <cell r="K26">
            <v>0</v>
          </cell>
          <cell r="L26">
            <v>0</v>
          </cell>
          <cell r="M26">
            <v>0</v>
          </cell>
          <cell r="N26">
            <v>0</v>
          </cell>
          <cell r="O26">
            <v>0</v>
          </cell>
        </row>
        <row r="30">
          <cell r="D30">
            <v>2.6834724374137475</v>
          </cell>
          <cell r="E30">
            <v>0</v>
          </cell>
          <cell r="F30">
            <v>0.10441064124361832</v>
          </cell>
          <cell r="G30">
            <v>0</v>
          </cell>
          <cell r="H30">
            <v>0</v>
          </cell>
          <cell r="I30">
            <v>0</v>
          </cell>
          <cell r="J30">
            <v>0</v>
          </cell>
          <cell r="K30">
            <v>0</v>
          </cell>
          <cell r="L30">
            <v>0</v>
          </cell>
          <cell r="M30">
            <v>0</v>
          </cell>
          <cell r="N30">
            <v>0</v>
          </cell>
          <cell r="O30">
            <v>0</v>
          </cell>
        </row>
        <row r="31">
          <cell r="D31">
            <v>6.2727369269790731</v>
          </cell>
          <cell r="E31">
            <v>2.0909123089930244</v>
          </cell>
          <cell r="F31">
            <v>-0.26136403862412805</v>
          </cell>
          <cell r="G31">
            <v>-1.0454561544965122</v>
          </cell>
          <cell r="H31">
            <v>-1.0454561544965122</v>
          </cell>
          <cell r="I31">
            <v>-1.1290926468562332</v>
          </cell>
          <cell r="J31">
            <v>-1.212729139215954</v>
          </cell>
          <cell r="K31">
            <v>-1.212729139215954</v>
          </cell>
          <cell r="L31">
            <v>-1.2545473853958145</v>
          </cell>
          <cell r="M31">
            <v>-1.2022745776709938</v>
          </cell>
          <cell r="N31">
            <v>0</v>
          </cell>
          <cell r="O31">
            <v>0</v>
          </cell>
        </row>
        <row r="32">
          <cell r="D32">
            <v>0</v>
          </cell>
          <cell r="E32">
            <v>0</v>
          </cell>
          <cell r="F32">
            <v>0.3</v>
          </cell>
          <cell r="G32">
            <v>0</v>
          </cell>
          <cell r="H32">
            <v>0</v>
          </cell>
          <cell r="I32">
            <v>0</v>
          </cell>
          <cell r="J32">
            <v>0</v>
          </cell>
          <cell r="K32">
            <v>0</v>
          </cell>
          <cell r="L32">
            <v>0</v>
          </cell>
          <cell r="M32">
            <v>0</v>
          </cell>
          <cell r="N32">
            <v>0</v>
          </cell>
          <cell r="O32">
            <v>0</v>
          </cell>
        </row>
        <row r="33">
          <cell r="D33">
            <v>0</v>
          </cell>
          <cell r="E33">
            <v>0</v>
          </cell>
          <cell r="F33">
            <v>-0.42266964075001312</v>
          </cell>
          <cell r="G33">
            <v>-0.74855792640947261</v>
          </cell>
          <cell r="H33">
            <v>-0.64923959173230417</v>
          </cell>
          <cell r="I33">
            <v>-0.54594852366804913</v>
          </cell>
          <cell r="J33">
            <v>-0.43471198882962026</v>
          </cell>
          <cell r="K33">
            <v>-0.31950272060410445</v>
          </cell>
          <cell r="L33">
            <v>-0.20230708568504555</v>
          </cell>
          <cell r="M33">
            <v>-6.9675726251576503E-2</v>
          </cell>
          <cell r="N33">
            <v>-2.8499999999999998E-2</v>
          </cell>
          <cell r="O33">
            <v>-2.8499999999999998E-2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Capex AHEMDABAD ZEPTO"/>
      <sheetName val="TPC and MoF"/>
      <sheetName val="Common Assumption"/>
      <sheetName val="Total Project Cost and IDC"/>
      <sheetName val="Revenue &amp; Expenses"/>
      <sheetName val="Profit and Loss Account"/>
      <sheetName val="P &amp; L Account "/>
      <sheetName val="Balance Sheet"/>
      <sheetName val="Fund Flow Statement"/>
      <sheetName val="Cash Flow Statement INDIRECT"/>
      <sheetName val="Loan Schedule"/>
      <sheetName val="Depreciation Schedule"/>
      <sheetName val="GST Schedule"/>
      <sheetName val="Tax Calculations"/>
      <sheetName val="Taxation"/>
      <sheetName val="GST INPUT "/>
      <sheetName val="Capital Reimb. sch"/>
      <sheetName val="Working Capital"/>
      <sheetName val="DSCR"/>
      <sheetName val="NPV &amp; IRR, Payback Period"/>
      <sheetName val="Ratio and Break Even Analysis"/>
      <sheetName val="Sensityvity Analysis"/>
    </sheetNames>
    <sheetDataSet>
      <sheetData sheetId="0" refreshError="1"/>
      <sheetData sheetId="1">
        <row r="14">
          <cell r="B14" t="str">
            <v>Security Deposit to landlord</v>
          </cell>
        </row>
      </sheetData>
      <sheetData sheetId="2">
        <row r="4">
          <cell r="B4" t="str">
            <v>26132 Sq. Ft. AHAMDABAD ZEPTO Location Warehouse (Cold Storage)</v>
          </cell>
        </row>
        <row r="9">
          <cell r="E9">
            <v>45688</v>
          </cell>
        </row>
        <row r="11">
          <cell r="E11">
            <v>45961</v>
          </cell>
        </row>
      </sheetData>
      <sheetData sheetId="3" refreshError="1"/>
      <sheetData sheetId="4">
        <row r="70">
          <cell r="F70">
            <v>1.7635437</v>
          </cell>
        </row>
      </sheetData>
      <sheetData sheetId="5" refreshError="1"/>
      <sheetData sheetId="6">
        <row r="20">
          <cell r="F20">
            <v>0.22939124194638752</v>
          </cell>
        </row>
      </sheetData>
      <sheetData sheetId="7">
        <row r="15">
          <cell r="F15">
            <v>3.261347938356164E-3</v>
          </cell>
        </row>
      </sheetData>
      <sheetData sheetId="8">
        <row r="12">
          <cell r="B12" t="str">
            <v>Increase in Equity / Share Capital/USL</v>
          </cell>
        </row>
        <row r="13">
          <cell r="B13" t="str">
            <v>Increase in TL</v>
          </cell>
        </row>
        <row r="14">
          <cell r="B14" t="str">
            <v>Increase in CC Limit</v>
          </cell>
        </row>
      </sheetData>
      <sheetData sheetId="9">
        <row r="38">
          <cell r="D38">
            <v>0</v>
          </cell>
        </row>
      </sheetData>
      <sheetData sheetId="10">
        <row r="12">
          <cell r="E12">
            <v>0</v>
          </cell>
        </row>
      </sheetData>
      <sheetData sheetId="11">
        <row r="15">
          <cell r="I15">
            <v>0</v>
          </cell>
        </row>
      </sheetData>
      <sheetData sheetId="12">
        <row r="22">
          <cell r="E22">
            <v>1.377</v>
          </cell>
        </row>
      </sheetData>
      <sheetData sheetId="13">
        <row r="37">
          <cell r="E37">
            <v>0</v>
          </cell>
        </row>
      </sheetData>
      <sheetData sheetId="14" refreshError="1"/>
      <sheetData sheetId="15" refreshError="1"/>
      <sheetData sheetId="16" refreshError="1"/>
      <sheetData sheetId="17">
        <row r="36">
          <cell r="F36">
            <v>0.14494879726027399</v>
          </cell>
        </row>
      </sheetData>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rnings model"/>
      <sheetName val="QTRFinal model "/>
      <sheetName val="Halfye"/>
      <sheetName val="Colgate"/>
      <sheetName val="quest"/>
      <sheetName val="Text"/>
      <sheetName val="Final model"/>
      <sheetName val="Qly_flash"/>
      <sheetName val="Q1_pre"/>
      <sheetName val="other Qly_pre"/>
      <sheetName val="other Qly_rev"/>
      <sheetName val="Q1_rev"/>
      <sheetName val="PROFILE"/>
      <sheetName val="SEGMENT"/>
      <sheetName val="DILUTION"/>
      <sheetName val="PRIMARY"/>
      <sheetName val="P&amp;L"/>
      <sheetName val="BSHEET"/>
      <sheetName val="CFLOW"/>
      <sheetName val="RATIOS"/>
      <sheetName val="SUMMARY"/>
      <sheetName val="Preview"/>
      <sheetName val="Flash"/>
      <sheetName val="Earnings Guide"/>
      <sheetName val="Maruti Suzuki"/>
      <sheetName val="Qtrly"/>
      <sheetName val="Mastersheet"/>
      <sheetName val="Ins Erectio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 Ahemdabad (Falcon)"/>
      <sheetName val="TPC and MoF"/>
      <sheetName val="Common Assumption"/>
      <sheetName val="Total Project Cost and IDC"/>
      <sheetName val="Revenue &amp; Expenses"/>
      <sheetName val="Profit and Loss Account"/>
      <sheetName val="P &amp; L Account "/>
      <sheetName val="Balance Sheet"/>
      <sheetName val="Fund Flow Statement"/>
      <sheetName val="Cash Flow Statement INDIRECT"/>
      <sheetName val="Loan Schedule"/>
      <sheetName val="Depreciation Schedule"/>
      <sheetName val="GST Schedule"/>
      <sheetName val="Tax Calculations"/>
      <sheetName val="Taxation"/>
      <sheetName val="GST INPUT "/>
      <sheetName val="Capital Reimb. sch"/>
      <sheetName val="Working Capital"/>
      <sheetName val="DSCR"/>
      <sheetName val="NPV &amp; IRR, Payback Period"/>
      <sheetName val="Ratio and Break Even Analysis"/>
      <sheetName val="Sensityvity Analysis"/>
    </sheetNames>
    <sheetDataSet>
      <sheetData sheetId="0"/>
      <sheetData sheetId="1">
        <row r="14">
          <cell r="B14" t="str">
            <v>Security Deposit to landlord</v>
          </cell>
        </row>
      </sheetData>
      <sheetData sheetId="2">
        <row r="4">
          <cell r="B4" t="str">
            <v>35000 Sq. Ft. Ahemdabad Location Warehouse (Cold Storage)</v>
          </cell>
        </row>
        <row r="9">
          <cell r="E9">
            <v>45747</v>
          </cell>
        </row>
        <row r="11">
          <cell r="E11">
            <v>46022</v>
          </cell>
        </row>
      </sheetData>
      <sheetData sheetId="3"/>
      <sheetData sheetId="4">
        <row r="34">
          <cell r="F34">
            <v>1.8374999999999999</v>
          </cell>
        </row>
      </sheetData>
      <sheetData sheetId="5"/>
      <sheetData sheetId="6">
        <row r="20">
          <cell r="F20">
            <v>0.23944201856625782</v>
          </cell>
        </row>
      </sheetData>
      <sheetData sheetId="7">
        <row r="15">
          <cell r="F15">
            <v>3.3981164383561635E-3</v>
          </cell>
        </row>
      </sheetData>
      <sheetData sheetId="8">
        <row r="12">
          <cell r="B12" t="str">
            <v>Increase in Equity / Share Capital/USL</v>
          </cell>
        </row>
        <row r="13">
          <cell r="B13" t="str">
            <v>Increase in TL</v>
          </cell>
        </row>
        <row r="14">
          <cell r="B14" t="str">
            <v>Increase in CC Limit</v>
          </cell>
        </row>
      </sheetData>
      <sheetData sheetId="9">
        <row r="38">
          <cell r="E38">
            <v>-3.4816594052244909E-13</v>
          </cell>
        </row>
      </sheetData>
      <sheetData sheetId="10">
        <row r="12">
          <cell r="F12">
            <v>0</v>
          </cell>
        </row>
      </sheetData>
      <sheetData sheetId="11">
        <row r="15">
          <cell r="I15">
            <v>0</v>
          </cell>
        </row>
      </sheetData>
      <sheetData sheetId="12">
        <row r="22">
          <cell r="E22">
            <v>2.3849999999999998</v>
          </cell>
        </row>
      </sheetData>
      <sheetData sheetId="13">
        <row r="37">
          <cell r="E37">
            <v>0</v>
          </cell>
        </row>
      </sheetData>
      <sheetData sheetId="14"/>
      <sheetData sheetId="15"/>
      <sheetData sheetId="16"/>
      <sheetData sheetId="17">
        <row r="36">
          <cell r="F36">
            <v>0.15102739726027398</v>
          </cell>
        </row>
      </sheetData>
      <sheetData sheetId="18"/>
      <sheetData sheetId="19"/>
      <sheetData sheetId="20"/>
      <sheetData sheetId="2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 Ahemdabad (Falcon)"/>
      <sheetName val="TPC and MoF"/>
      <sheetName val="Common Assumption"/>
      <sheetName val="Total Project Cost and IDC"/>
      <sheetName val="Revenue &amp; Expenses"/>
      <sheetName val="Profit and Loss Account"/>
      <sheetName val="P &amp; L Account "/>
      <sheetName val="Balance Sheet"/>
      <sheetName val="Fund Flow Statement"/>
      <sheetName val="Cash Flow Statement INDIRECT"/>
      <sheetName val="Loan Schedule"/>
      <sheetName val="Depreciation Schedule"/>
      <sheetName val="GST Schedule"/>
      <sheetName val="Tax Calculations"/>
      <sheetName val="Taxation"/>
      <sheetName val="GST INPUT "/>
      <sheetName val="Capital Reimb. sch"/>
      <sheetName val="Working Capital"/>
      <sheetName val="DSCR"/>
      <sheetName val="NPV &amp; IRR, Payback Period"/>
      <sheetName val="Ratio and Break Even Analysis"/>
      <sheetName val="Sensityvity Analysis"/>
    </sheetNames>
    <sheetDataSet>
      <sheetData sheetId="0"/>
      <sheetData sheetId="1"/>
      <sheetData sheetId="2"/>
      <sheetData sheetId="3"/>
      <sheetData sheetId="4"/>
      <sheetData sheetId="5"/>
      <sheetData sheetId="6">
        <row r="11">
          <cell r="F11">
            <v>1.8374999999999999</v>
          </cell>
          <cell r="G11">
            <v>7.35</v>
          </cell>
          <cell r="H11">
            <v>7.35</v>
          </cell>
          <cell r="I11">
            <v>7.35</v>
          </cell>
          <cell r="J11">
            <v>7.35</v>
          </cell>
          <cell r="K11">
            <v>7.35</v>
          </cell>
          <cell r="L11">
            <v>7.35</v>
          </cell>
          <cell r="M11">
            <v>7.35</v>
          </cell>
          <cell r="N11">
            <v>7.35</v>
          </cell>
          <cell r="O11">
            <v>7.35</v>
          </cell>
        </row>
        <row r="13">
          <cell r="F13">
            <v>0.126</v>
          </cell>
          <cell r="G13">
            <v>0.504</v>
          </cell>
          <cell r="H13">
            <v>0.504</v>
          </cell>
          <cell r="I13">
            <v>0.57959999999999989</v>
          </cell>
          <cell r="J13">
            <v>0.57959999999999989</v>
          </cell>
          <cell r="K13">
            <v>0.57959999999999989</v>
          </cell>
          <cell r="L13">
            <v>0.6665399999999998</v>
          </cell>
          <cell r="M13">
            <v>0.6665399999999998</v>
          </cell>
          <cell r="N13">
            <v>0.6665399999999998</v>
          </cell>
          <cell r="O13">
            <v>0.76652099999999979</v>
          </cell>
        </row>
        <row r="14">
          <cell r="F14">
            <v>0.10199999999999999</v>
          </cell>
          <cell r="G14">
            <v>0.43859999999999999</v>
          </cell>
          <cell r="H14">
            <v>0.471495</v>
          </cell>
          <cell r="I14">
            <v>0.50685712500000002</v>
          </cell>
          <cell r="J14">
            <v>0.544871409375</v>
          </cell>
          <cell r="K14">
            <v>0.585736765078125</v>
          </cell>
          <cell r="L14">
            <v>0.62966702245898432</v>
          </cell>
          <cell r="M14">
            <v>0.67689204914340806</v>
          </cell>
          <cell r="N14">
            <v>0.72765895282916371</v>
          </cell>
          <cell r="O14">
            <v>0.78223337429135087</v>
          </cell>
        </row>
        <row r="15">
          <cell r="F15">
            <v>0</v>
          </cell>
          <cell r="G15">
            <v>0</v>
          </cell>
          <cell r="H15">
            <v>0.22529999999999994</v>
          </cell>
          <cell r="I15">
            <v>0.23656499999999994</v>
          </cell>
          <cell r="J15">
            <v>0.24839324999999995</v>
          </cell>
          <cell r="K15">
            <v>0.26081291249999994</v>
          </cell>
          <cell r="L15">
            <v>0.27385355812499995</v>
          </cell>
          <cell r="M15">
            <v>0.28754623603124996</v>
          </cell>
          <cell r="N15">
            <v>0.30192354783281244</v>
          </cell>
          <cell r="O15">
            <v>0.3170197252244531</v>
          </cell>
        </row>
        <row r="16">
          <cell r="F16">
            <v>0.36234374999999996</v>
          </cell>
          <cell r="G16">
            <v>1.5164437500000001</v>
          </cell>
          <cell r="H16">
            <v>1.5868659374999998</v>
          </cell>
          <cell r="I16">
            <v>1.6608092343749998</v>
          </cell>
          <cell r="J16">
            <v>1.7384496960937499</v>
          </cell>
          <cell r="K16">
            <v>1.8199721808984375</v>
          </cell>
          <cell r="L16">
            <v>1.9055707899433596</v>
          </cell>
          <cell r="M16">
            <v>1.9954493294405276</v>
          </cell>
          <cell r="N16">
            <v>2.0898217959125542</v>
          </cell>
          <cell r="O16">
            <v>2.1889128857081821</v>
          </cell>
        </row>
        <row r="17">
          <cell r="F17">
            <v>2.7562499999999997E-2</v>
          </cell>
          <cell r="G17">
            <v>0.11024999999999999</v>
          </cell>
          <cell r="H17">
            <v>0.11024999999999999</v>
          </cell>
          <cell r="I17">
            <v>0.11024999999999999</v>
          </cell>
          <cell r="J17">
            <v>0.11024999999999999</v>
          </cell>
          <cell r="K17">
            <v>0.11024999999999999</v>
          </cell>
          <cell r="L17">
            <v>0.11024999999999999</v>
          </cell>
          <cell r="M17">
            <v>0.11024999999999999</v>
          </cell>
          <cell r="N17">
            <v>0.11024999999999999</v>
          </cell>
          <cell r="O17">
            <v>0.11024999999999999</v>
          </cell>
        </row>
        <row r="20">
          <cell r="F20">
            <v>0.2408133463819033</v>
          </cell>
          <cell r="G20">
            <v>0.96325338552761319</v>
          </cell>
          <cell r="H20">
            <v>0.96325338552761319</v>
          </cell>
          <cell r="I20">
            <v>0.96325338552761319</v>
          </cell>
          <cell r="J20">
            <v>0.96325338552761319</v>
          </cell>
          <cell r="K20">
            <v>0.96325338552761319</v>
          </cell>
          <cell r="L20">
            <v>0.96325338552761319</v>
          </cell>
          <cell r="M20">
            <v>0.96325338552761319</v>
          </cell>
          <cell r="N20">
            <v>0.96325338552761319</v>
          </cell>
          <cell r="O20">
            <v>0.96325338552761319</v>
          </cell>
        </row>
        <row r="23">
          <cell r="F23">
            <v>0.33593421717313138</v>
          </cell>
          <cell r="G23">
            <v>1.259753314399243</v>
          </cell>
          <cell r="H23">
            <v>1.0917862058126775</v>
          </cell>
          <cell r="I23">
            <v>0.91710041288264976</v>
          </cell>
          <cell r="J23">
            <v>0.72897725126569657</v>
          </cell>
          <cell r="K23">
            <v>0.53413540530528059</v>
          </cell>
          <cell r="L23">
            <v>0.32921553282967075</v>
          </cell>
          <cell r="M23">
            <v>0.11393768865788902</v>
          </cell>
          <cell r="N23">
            <v>0</v>
          </cell>
          <cell r="O23">
            <v>0</v>
          </cell>
        </row>
        <row r="24">
          <cell r="F24">
            <v>3.8000000000000006E-2</v>
          </cell>
          <cell r="G24">
            <v>3.8000000000000006E-2</v>
          </cell>
          <cell r="H24">
            <v>3.8000000000000006E-2</v>
          </cell>
          <cell r="I24">
            <v>3.8000000000000006E-2</v>
          </cell>
          <cell r="J24">
            <v>3.8000000000000006E-2</v>
          </cell>
          <cell r="K24">
            <v>3.8000000000000006E-2</v>
          </cell>
          <cell r="L24">
            <v>3.8000000000000006E-2</v>
          </cell>
          <cell r="M24">
            <v>3.8000000000000006E-2</v>
          </cell>
          <cell r="N24">
            <v>3.8000000000000006E-2</v>
          </cell>
          <cell r="O24">
            <v>3.8000000000000006E-2</v>
          </cell>
        </row>
        <row r="27">
          <cell r="F27">
            <v>0</v>
          </cell>
          <cell r="G27">
            <v>0.43238044279255144</v>
          </cell>
          <cell r="H27">
            <v>0.40481288925100611</v>
          </cell>
          <cell r="I27">
            <v>0.40112612692404881</v>
          </cell>
          <cell r="J27">
            <v>0.41153197932783042</v>
          </cell>
          <cell r="K27">
            <v>0.42183387257849719</v>
          </cell>
          <cell r="L27">
            <v>0.55542675808435049</v>
          </cell>
          <cell r="M27">
            <v>0.67560718158255595</v>
          </cell>
          <cell r="N27">
            <v>0.6923221785806416</v>
          </cell>
          <cell r="O27">
            <v>0.6487580690088387</v>
          </cell>
        </row>
        <row r="28">
          <cell r="F28">
            <v>-0.52580614062044706</v>
          </cell>
          <cell r="G28">
            <v>-0.25841799852047387</v>
          </cell>
          <cell r="H28">
            <v>-0.1854484630800709</v>
          </cell>
          <cell r="I28">
            <v>-0.12320856734091623</v>
          </cell>
          <cell r="J28">
            <v>-7.0110444409306583E-2</v>
          </cell>
          <cell r="K28">
            <v>-2.4802249519441544E-2</v>
          </cell>
          <cell r="L28">
            <v>1.3867027495140904E-2</v>
          </cell>
          <cell r="M28">
            <v>4.6877493179913188E-2</v>
          </cell>
          <cell r="N28">
            <v>7.5063811212109144E-2</v>
          </cell>
          <cell r="O28">
            <v>9.9136861519601216E-2</v>
          </cell>
        </row>
        <row r="37">
          <cell r="F37">
            <v>0</v>
          </cell>
          <cell r="G37">
            <v>1.768074827227007</v>
          </cell>
          <cell r="H37">
            <v>1.768074827227007</v>
          </cell>
          <cell r="I37">
            <v>1.9095208134051675</v>
          </cell>
          <cell r="J37">
            <v>2.0509667995833278</v>
          </cell>
          <cell r="K37">
            <v>2.0509667995833278</v>
          </cell>
          <cell r="L37">
            <v>2.263135778850569</v>
          </cell>
          <cell r="M37">
            <v>2.3338587719396711</v>
          </cell>
          <cell r="N37">
            <v>0</v>
          </cell>
          <cell r="O37">
            <v>0</v>
          </cell>
        </row>
      </sheetData>
      <sheetData sheetId="7">
        <row r="11">
          <cell r="E11">
            <v>4.5672369251167684</v>
          </cell>
          <cell r="F11">
            <v>4.7148662059386863</v>
          </cell>
          <cell r="G11">
            <v>4.7148662059386863</v>
          </cell>
          <cell r="H11">
            <v>4.7148662059386863</v>
          </cell>
          <cell r="I11">
            <v>4.7148662059386863</v>
          </cell>
          <cell r="J11">
            <v>4.7148662059386863</v>
          </cell>
          <cell r="K11">
            <v>4.7148662059386863</v>
          </cell>
          <cell r="L11">
            <v>4.7148662059386863</v>
          </cell>
          <cell r="M11">
            <v>4.7148662059386863</v>
          </cell>
          <cell r="N11">
            <v>4.7148662059386863</v>
          </cell>
          <cell r="O11">
            <v>4.7148662059386863</v>
          </cell>
        </row>
        <row r="12">
          <cell r="F12">
            <v>7.904004582451829E-2</v>
          </cell>
          <cell r="G12">
            <v>1.9079411545846368</v>
          </cell>
          <cell r="H12">
            <v>3.6767292734132688</v>
          </cell>
          <cell r="I12">
            <v>5.4899594213630403</v>
          </cell>
          <cell r="J12">
            <v>7.4065220053638425</v>
          </cell>
          <cell r="K12">
            <v>9.418125233956447</v>
          </cell>
          <cell r="L12">
            <v>11.310215214482609</v>
          </cell>
          <cell r="M12">
            <v>13.179616837279278</v>
          </cell>
          <cell r="N12">
            <v>15.014910787808603</v>
          </cell>
          <cell r="O12">
            <v>16.649099209567765</v>
          </cell>
        </row>
        <row r="13">
          <cell r="E13">
            <v>14.144598617816058</v>
          </cell>
          <cell r="F13">
            <v>12.376523790589051</v>
          </cell>
          <cell r="G13">
            <v>10.608448963362044</v>
          </cell>
          <cell r="H13">
            <v>8.6989281499568758</v>
          </cell>
          <cell r="I13">
            <v>6.6479613503735475</v>
          </cell>
          <cell r="J13">
            <v>4.5969945507902192</v>
          </cell>
          <cell r="K13">
            <v>2.3338587719396502</v>
          </cell>
          <cell r="L13">
            <v>-2.0872192862952943E-14</v>
          </cell>
          <cell r="M13">
            <v>-2.0872192862952943E-14</v>
          </cell>
          <cell r="N13">
            <v>-2.0872192862952943E-14</v>
          </cell>
          <cell r="O13">
            <v>-2.0872192862952943E-14</v>
          </cell>
        </row>
        <row r="15">
          <cell r="F15">
            <v>3.3981164383561635E-3</v>
          </cell>
          <cell r="G15">
            <v>1.3592465753424654E-2</v>
          </cell>
          <cell r="H15">
            <v>4.1369178082191767E-2</v>
          </cell>
          <cell r="I15">
            <v>4.275801369863013E-2</v>
          </cell>
          <cell r="J15">
            <v>4.4216291095890398E-2</v>
          </cell>
          <cell r="K15">
            <v>4.5747482363013688E-2</v>
          </cell>
          <cell r="L15">
            <v>4.7355233193493142E-2</v>
          </cell>
          <cell r="M15">
            <v>4.9043371565496569E-2</v>
          </cell>
          <cell r="N15">
            <v>5.0815916856100159E-2</v>
          </cell>
          <cell r="O15">
            <v>5.2677089411233939E-2</v>
          </cell>
        </row>
        <row r="16">
          <cell r="E16">
            <v>0</v>
          </cell>
          <cell r="F16">
            <v>1.768074827227007</v>
          </cell>
          <cell r="G16">
            <v>1.768074827227007</v>
          </cell>
          <cell r="H16">
            <v>1.9095208134051675</v>
          </cell>
          <cell r="I16">
            <v>2.0509667995833278</v>
          </cell>
          <cell r="J16">
            <v>2.0509667995833278</v>
          </cell>
          <cell r="K16">
            <v>2.263135778850569</v>
          </cell>
          <cell r="L16">
            <v>2.3338587719396711</v>
          </cell>
          <cell r="M16">
            <v>0</v>
          </cell>
          <cell r="N16">
            <v>0</v>
          </cell>
          <cell r="O16">
            <v>0</v>
          </cell>
        </row>
        <row r="17">
          <cell r="F17">
            <v>0.4</v>
          </cell>
          <cell r="G17">
            <v>0.4</v>
          </cell>
          <cell r="H17">
            <v>0.4</v>
          </cell>
          <cell r="I17">
            <v>0.4</v>
          </cell>
          <cell r="J17">
            <v>0.4</v>
          </cell>
          <cell r="K17">
            <v>0.4</v>
          </cell>
          <cell r="L17">
            <v>0.4</v>
          </cell>
          <cell r="M17">
            <v>0.4</v>
          </cell>
          <cell r="N17">
            <v>0.4</v>
          </cell>
          <cell r="O17">
            <v>0.4</v>
          </cell>
        </row>
        <row r="21">
          <cell r="E21">
            <v>0</v>
          </cell>
          <cell r="F21">
            <v>0</v>
          </cell>
          <cell r="G21">
            <v>0</v>
          </cell>
          <cell r="H21">
            <v>0</v>
          </cell>
          <cell r="I21">
            <v>0</v>
          </cell>
          <cell r="J21">
            <v>0</v>
          </cell>
          <cell r="K21">
            <v>0</v>
          </cell>
          <cell r="L21">
            <v>0</v>
          </cell>
          <cell r="M21">
            <v>0</v>
          </cell>
          <cell r="N21">
            <v>0</v>
          </cell>
          <cell r="O21">
            <v>0</v>
          </cell>
        </row>
        <row r="22">
          <cell r="E22">
            <v>0</v>
          </cell>
          <cell r="F22">
            <v>0</v>
          </cell>
          <cell r="G22">
            <v>0</v>
          </cell>
          <cell r="H22">
            <v>0</v>
          </cell>
          <cell r="I22">
            <v>0</v>
          </cell>
          <cell r="J22">
            <v>0</v>
          </cell>
          <cell r="K22">
            <v>0</v>
          </cell>
          <cell r="L22">
            <v>0</v>
          </cell>
          <cell r="M22">
            <v>0</v>
          </cell>
          <cell r="N22">
            <v>0</v>
          </cell>
          <cell r="O22">
            <v>0</v>
          </cell>
        </row>
        <row r="23">
          <cell r="E23">
            <v>1.9053349474694479</v>
          </cell>
          <cell r="F23">
            <v>1.9053349474694479</v>
          </cell>
          <cell r="G23">
            <v>1.9053349474694479</v>
          </cell>
          <cell r="H23">
            <v>1.9053349474694479</v>
          </cell>
          <cell r="I23">
            <v>1.9053349474694479</v>
          </cell>
          <cell r="J23">
            <v>1.9053349474694479</v>
          </cell>
          <cell r="K23">
            <v>1.9053349474694479</v>
          </cell>
          <cell r="L23">
            <v>1.9053349474694479</v>
          </cell>
          <cell r="M23">
            <v>1.9053349474694479</v>
          </cell>
          <cell r="N23">
            <v>1.9053349474694479</v>
          </cell>
          <cell r="O23">
            <v>1.9053349474694479</v>
          </cell>
        </row>
        <row r="24">
          <cell r="E24">
            <v>14.263100595463378</v>
          </cell>
          <cell r="F24">
            <v>14.263100595463378</v>
          </cell>
          <cell r="G24">
            <v>14.263100595463378</v>
          </cell>
          <cell r="H24">
            <v>14.263100595463378</v>
          </cell>
          <cell r="I24">
            <v>14.263100595463378</v>
          </cell>
          <cell r="J24">
            <v>14.263100595463378</v>
          </cell>
          <cell r="K24">
            <v>14.263100595463378</v>
          </cell>
          <cell r="L24">
            <v>14.263100595463378</v>
          </cell>
          <cell r="M24">
            <v>14.263100595463378</v>
          </cell>
          <cell r="N24">
            <v>14.263100595463378</v>
          </cell>
          <cell r="O24">
            <v>14.263100595463378</v>
          </cell>
        </row>
        <row r="25">
          <cell r="E25">
            <v>0</v>
          </cell>
          <cell r="F25">
            <v>0</v>
          </cell>
          <cell r="G25">
            <v>0</v>
          </cell>
          <cell r="H25">
            <v>0</v>
          </cell>
          <cell r="I25">
            <v>0</v>
          </cell>
          <cell r="J25">
            <v>0</v>
          </cell>
          <cell r="K25">
            <v>0</v>
          </cell>
          <cell r="L25">
            <v>0</v>
          </cell>
          <cell r="M25">
            <v>0</v>
          </cell>
          <cell r="N25">
            <v>0</v>
          </cell>
          <cell r="O25">
            <v>0</v>
          </cell>
        </row>
        <row r="27">
          <cell r="F27">
            <v>0.2408133463819033</v>
          </cell>
          <cell r="G27">
            <v>1.2040667319095164</v>
          </cell>
          <cell r="H27">
            <v>2.1673201174371295</v>
          </cell>
          <cell r="I27">
            <v>3.1305735029647428</v>
          </cell>
          <cell r="J27">
            <v>4.0938268884923561</v>
          </cell>
          <cell r="K27">
            <v>5.0570802740199694</v>
          </cell>
          <cell r="L27">
            <v>6.0203336595475827</v>
          </cell>
          <cell r="M27">
            <v>6.983587045075196</v>
          </cell>
          <cell r="N27">
            <v>7.9468404306028093</v>
          </cell>
          <cell r="O27">
            <v>8.9100938161304217</v>
          </cell>
        </row>
        <row r="29">
          <cell r="E29">
            <v>0</v>
          </cell>
          <cell r="F29">
            <v>-0.52580614062044706</v>
          </cell>
          <cell r="G29">
            <v>-0.78422413914092093</v>
          </cell>
          <cell r="H29">
            <v>-0.96967260222099183</v>
          </cell>
          <cell r="I29">
            <v>-1.0928811695619081</v>
          </cell>
          <cell r="J29">
            <v>-1.1629916139712146</v>
          </cell>
          <cell r="K29">
            <v>-1.1877938634906562</v>
          </cell>
          <cell r="L29">
            <v>-1.1739268359955153</v>
          </cell>
          <cell r="M29">
            <v>-1.1270493428156021</v>
          </cell>
          <cell r="N29">
            <v>-1.051985531603493</v>
          </cell>
          <cell r="O29">
            <v>-0.95284867008389174</v>
          </cell>
        </row>
        <row r="30">
          <cell r="E30">
            <v>2.3849999999999998</v>
          </cell>
          <cell r="F30">
            <v>2.1654731250000001</v>
          </cell>
          <cell r="G30">
            <v>1.3049460000000002</v>
          </cell>
          <cell r="H30">
            <v>0.50356996875000015</v>
          </cell>
          <cell r="I30">
            <v>0</v>
          </cell>
          <cell r="J30">
            <v>0</v>
          </cell>
          <cell r="K30">
            <v>0</v>
          </cell>
          <cell r="L30">
            <v>0</v>
          </cell>
          <cell r="M30">
            <v>0</v>
          </cell>
          <cell r="N30">
            <v>0</v>
          </cell>
          <cell r="O30">
            <v>0</v>
          </cell>
        </row>
        <row r="31">
          <cell r="F31">
            <v>0</v>
          </cell>
          <cell r="G31">
            <v>0.43238044279255144</v>
          </cell>
          <cell r="H31">
            <v>0.42891622422215209</v>
          </cell>
          <cell r="I31">
            <v>0.36493259899851249</v>
          </cell>
          <cell r="J31">
            <v>0.24299478638816457</v>
          </cell>
          <cell r="K31">
            <v>7.0941228704307191E-2</v>
          </cell>
          <cell r="L31">
            <v>0</v>
          </cell>
          <cell r="M31">
            <v>0</v>
          </cell>
          <cell r="N31">
            <v>0</v>
          </cell>
          <cell r="O31">
            <v>0</v>
          </cell>
        </row>
        <row r="32">
          <cell r="E32">
            <v>0.15839999999999999</v>
          </cell>
          <cell r="F32">
            <v>0.15839999999999999</v>
          </cell>
          <cell r="G32">
            <v>0.15839999999999999</v>
          </cell>
          <cell r="H32">
            <v>0.15839999999999999</v>
          </cell>
          <cell r="I32">
            <v>0.15839999999999999</v>
          </cell>
          <cell r="J32">
            <v>0.15839999999999999</v>
          </cell>
          <cell r="K32">
            <v>0.15839999999999999</v>
          </cell>
          <cell r="L32">
            <v>0.15839999999999999</v>
          </cell>
          <cell r="M32">
            <v>0.15839999999999999</v>
          </cell>
          <cell r="N32">
            <v>0.15839999999999999</v>
          </cell>
          <cell r="O32">
            <v>0.15839999999999999</v>
          </cell>
        </row>
        <row r="34">
          <cell r="F34">
            <v>0.15102739726027398</v>
          </cell>
          <cell r="G34">
            <v>0.60410958904109591</v>
          </cell>
          <cell r="H34">
            <v>0.60410958904109591</v>
          </cell>
          <cell r="I34">
            <v>0.60410958904109591</v>
          </cell>
          <cell r="J34">
            <v>0.60410958904109591</v>
          </cell>
          <cell r="K34">
            <v>0.60410958904109591</v>
          </cell>
          <cell r="L34">
            <v>0.60410958904109591</v>
          </cell>
          <cell r="M34">
            <v>0.60410958904109591</v>
          </cell>
          <cell r="N34">
            <v>0.60410958904109591</v>
          </cell>
          <cell r="O34">
            <v>0.60410958904109591</v>
          </cell>
        </row>
      </sheetData>
      <sheetData sheetId="8"/>
      <sheetData sheetId="9">
        <row r="12">
          <cell r="E12">
            <v>0</v>
          </cell>
          <cell r="F12">
            <v>0.60484618644496535</v>
          </cell>
          <cell r="G12">
            <v>2.5196995500731436</v>
          </cell>
          <cell r="H12">
            <v>2.3590494711597092</v>
          </cell>
          <cell r="I12">
            <v>2.3375648422147366</v>
          </cell>
          <cell r="J12">
            <v>2.3982050077379395</v>
          </cell>
          <cell r="K12">
            <v>2.4582393506905431</v>
          </cell>
          <cell r="L12">
            <v>2.4336497111153714</v>
          </cell>
          <cell r="M12">
            <v>2.4981313111993115</v>
          </cell>
          <cell r="N12">
            <v>2.4525523178978563</v>
          </cell>
          <cell r="O12">
            <v>2.1838096292484006</v>
          </cell>
        </row>
        <row r="13">
          <cell r="E13">
            <v>0</v>
          </cell>
          <cell r="F13">
            <v>0.2408133463819033</v>
          </cell>
          <cell r="G13">
            <v>0.96325338552761319</v>
          </cell>
          <cell r="H13">
            <v>0.96325338552761319</v>
          </cell>
          <cell r="I13">
            <v>0.96325338552761319</v>
          </cell>
          <cell r="J13">
            <v>0.96325338552761319</v>
          </cell>
          <cell r="K13">
            <v>0.96325338552761319</v>
          </cell>
          <cell r="L13">
            <v>0.96325338552761319</v>
          </cell>
          <cell r="M13">
            <v>0.96325338552761319</v>
          </cell>
          <cell r="N13">
            <v>0.96325338552761319</v>
          </cell>
          <cell r="O13">
            <v>0.96325338552761319</v>
          </cell>
        </row>
        <row r="14">
          <cell r="E14">
            <v>0</v>
          </cell>
          <cell r="F14">
            <v>0.37393421717313136</v>
          </cell>
          <cell r="G14">
            <v>1.297753314399243</v>
          </cell>
          <cell r="H14">
            <v>1.1297862058126775</v>
          </cell>
          <cell r="I14">
            <v>0.9551004128826498</v>
          </cell>
          <cell r="J14">
            <v>0.7669772512656966</v>
          </cell>
          <cell r="K14">
            <v>0.57213540530528062</v>
          </cell>
          <cell r="L14">
            <v>0.36721553282967079</v>
          </cell>
          <cell r="M14">
            <v>0.15193768865788904</v>
          </cell>
          <cell r="N14">
            <v>3.8000000000000006E-2</v>
          </cell>
          <cell r="O14">
            <v>3.8000000000000006E-2</v>
          </cell>
        </row>
        <row r="15">
          <cell r="E15">
            <v>0</v>
          </cell>
          <cell r="F15">
            <v>-0.15102739726027398</v>
          </cell>
          <cell r="G15">
            <v>-0.45308219178082193</v>
          </cell>
          <cell r="H15">
            <v>0</v>
          </cell>
          <cell r="I15">
            <v>0</v>
          </cell>
          <cell r="J15">
            <v>0</v>
          </cell>
          <cell r="K15">
            <v>0</v>
          </cell>
          <cell r="L15">
            <v>0</v>
          </cell>
          <cell r="M15">
            <v>0</v>
          </cell>
          <cell r="N15">
            <v>0</v>
          </cell>
          <cell r="O15">
            <v>0</v>
          </cell>
        </row>
        <row r="16">
          <cell r="E16">
            <v>-2.3849999999999998</v>
          </cell>
          <cell r="F16">
            <v>0.21952687500000001</v>
          </cell>
          <cell r="G16">
            <v>0.86052712499999973</v>
          </cell>
          <cell r="H16">
            <v>0.8013760312499999</v>
          </cell>
          <cell r="I16">
            <v>0.76606535531250008</v>
          </cell>
          <cell r="J16">
            <v>0.74311841601562489</v>
          </cell>
          <cell r="K16">
            <v>0.71885306547421868</v>
          </cell>
          <cell r="L16">
            <v>0.67754135330507803</v>
          </cell>
          <cell r="M16">
            <v>0.65039802936926649</v>
          </cell>
          <cell r="N16">
            <v>0.62168502661658442</v>
          </cell>
          <cell r="O16">
            <v>0.57331134265968231</v>
          </cell>
        </row>
        <row r="17">
          <cell r="E17">
            <v>0</v>
          </cell>
          <cell r="F17">
            <v>0</v>
          </cell>
          <cell r="G17">
            <v>-0.43238044279255144</v>
          </cell>
          <cell r="H17">
            <v>3.4642185703993578E-3</v>
          </cell>
          <cell r="I17">
            <v>6.3983625223639595E-2</v>
          </cell>
          <cell r="J17">
            <v>0.12193781261034792</v>
          </cell>
          <cell r="K17">
            <v>0.17205355768385738</v>
          </cell>
          <cell r="L17">
            <v>7.0941228704307191E-2</v>
          </cell>
          <cell r="M17">
            <v>0</v>
          </cell>
          <cell r="N17">
            <v>0</v>
          </cell>
          <cell r="O17">
            <v>0</v>
          </cell>
        </row>
        <row r="18">
          <cell r="E18">
            <v>0</v>
          </cell>
          <cell r="F18">
            <v>3.3981164383561635E-3</v>
          </cell>
          <cell r="G18">
            <v>1.0194349315068491E-2</v>
          </cell>
          <cell r="H18">
            <v>2.7776712328767113E-2</v>
          </cell>
          <cell r="I18">
            <v>1.3888356164383636E-3</v>
          </cell>
          <cell r="J18">
            <v>1.4582773972602672E-3</v>
          </cell>
          <cell r="K18">
            <v>1.53119126712329E-3</v>
          </cell>
          <cell r="L18">
            <v>1.6077508304794541E-3</v>
          </cell>
          <cell r="M18">
            <v>1.6881383720034268E-3</v>
          </cell>
          <cell r="N18">
            <v>1.7725452906035902E-3</v>
          </cell>
          <cell r="O18">
            <v>1.8611725551337804E-3</v>
          </cell>
        </row>
        <row r="20">
          <cell r="E20">
            <v>0</v>
          </cell>
          <cell r="F20">
            <v>0</v>
          </cell>
          <cell r="G20">
            <v>0</v>
          </cell>
          <cell r="H20">
            <v>0</v>
          </cell>
          <cell r="I20">
            <v>0.26249538656249993</v>
          </cell>
          <cell r="J20">
            <v>0.74311841601562489</v>
          </cell>
          <cell r="K20">
            <v>0.71885306547421868</v>
          </cell>
          <cell r="L20">
            <v>0.67754135330507803</v>
          </cell>
          <cell r="M20">
            <v>0.65039802936926649</v>
          </cell>
          <cell r="N20">
            <v>0.62168502661658442</v>
          </cell>
          <cell r="O20">
            <v>0.57331134265968231</v>
          </cell>
        </row>
        <row r="21">
          <cell r="E21">
            <v>0</v>
          </cell>
          <cell r="F21">
            <v>0</v>
          </cell>
          <cell r="G21">
            <v>0.43238044279255144</v>
          </cell>
          <cell r="H21">
            <v>0.40481288925100611</v>
          </cell>
          <cell r="I21">
            <v>0.40112612692404881</v>
          </cell>
          <cell r="J21">
            <v>0.41153197932783042</v>
          </cell>
          <cell r="K21">
            <v>0.42183387257849719</v>
          </cell>
          <cell r="L21">
            <v>0.55542675808435049</v>
          </cell>
          <cell r="M21">
            <v>0.67560718158255595</v>
          </cell>
          <cell r="N21">
            <v>0.6923221785806416</v>
          </cell>
          <cell r="O21">
            <v>0.6487580690088387</v>
          </cell>
        </row>
        <row r="25">
          <cell r="E25">
            <v>-16.168435542932826</v>
          </cell>
          <cell r="F25">
            <v>0</v>
          </cell>
          <cell r="G25">
            <v>0</v>
          </cell>
          <cell r="H25">
            <v>0</v>
          </cell>
          <cell r="I25">
            <v>0</v>
          </cell>
          <cell r="J25">
            <v>0</v>
          </cell>
          <cell r="K25">
            <v>0</v>
          </cell>
          <cell r="L25">
            <v>0</v>
          </cell>
          <cell r="M25">
            <v>0</v>
          </cell>
          <cell r="N25">
            <v>0</v>
          </cell>
          <cell r="O25">
            <v>0</v>
          </cell>
        </row>
        <row r="26">
          <cell r="E26">
            <v>-0.15839999999999999</v>
          </cell>
          <cell r="F26">
            <v>0</v>
          </cell>
          <cell r="G26">
            <v>0</v>
          </cell>
          <cell r="H26">
            <v>0</v>
          </cell>
          <cell r="I26">
            <v>0</v>
          </cell>
          <cell r="J26">
            <v>0</v>
          </cell>
          <cell r="K26">
            <v>0</v>
          </cell>
          <cell r="L26">
            <v>0</v>
          </cell>
          <cell r="M26">
            <v>0</v>
          </cell>
          <cell r="N26">
            <v>0</v>
          </cell>
          <cell r="O26">
            <v>0</v>
          </cell>
        </row>
        <row r="30">
          <cell r="E30">
            <v>4.5672369251167684</v>
          </cell>
          <cell r="F30">
            <v>0.14762928082191795</v>
          </cell>
          <cell r="G30">
            <v>0</v>
          </cell>
          <cell r="H30">
            <v>0</v>
          </cell>
          <cell r="I30">
            <v>0</v>
          </cell>
          <cell r="J30">
            <v>0</v>
          </cell>
          <cell r="K30">
            <v>0</v>
          </cell>
          <cell r="L30">
            <v>0</v>
          </cell>
          <cell r="M30">
            <v>0</v>
          </cell>
          <cell r="N30">
            <v>0</v>
          </cell>
          <cell r="O30">
            <v>0</v>
          </cell>
        </row>
        <row r="31">
          <cell r="E31">
            <v>14.144598617816058</v>
          </cell>
          <cell r="F31">
            <v>0</v>
          </cell>
          <cell r="G31">
            <v>-1.768074827227007</v>
          </cell>
          <cell r="H31">
            <v>-1.768074827227007</v>
          </cell>
          <cell r="I31">
            <v>-1.9095208134051675</v>
          </cell>
          <cell r="J31">
            <v>-2.0509667995833278</v>
          </cell>
          <cell r="K31">
            <v>-2.0509667995833278</v>
          </cell>
          <cell r="L31">
            <v>-2.263135778850569</v>
          </cell>
          <cell r="M31">
            <v>-2.3338587719396711</v>
          </cell>
          <cell r="N31">
            <v>0</v>
          </cell>
          <cell r="O31">
            <v>0</v>
          </cell>
        </row>
        <row r="32">
          <cell r="E32">
            <v>0</v>
          </cell>
          <cell r="F32">
            <v>0.4</v>
          </cell>
          <cell r="G32">
            <v>0</v>
          </cell>
          <cell r="H32">
            <v>0</v>
          </cell>
          <cell r="I32">
            <v>0</v>
          </cell>
          <cell r="J32">
            <v>0</v>
          </cell>
          <cell r="K32">
            <v>0</v>
          </cell>
          <cell r="L32">
            <v>0</v>
          </cell>
          <cell r="M32">
            <v>0</v>
          </cell>
          <cell r="N32">
            <v>0</v>
          </cell>
          <cell r="O32">
            <v>0</v>
          </cell>
        </row>
        <row r="33">
          <cell r="E33">
            <v>0</v>
          </cell>
          <cell r="F33">
            <v>-0.37393421717313136</v>
          </cell>
          <cell r="G33">
            <v>-1.297753314399243</v>
          </cell>
          <cell r="H33">
            <v>-1.1297862058126775</v>
          </cell>
          <cell r="I33">
            <v>-0.9551004128826498</v>
          </cell>
          <cell r="J33">
            <v>-0.7669772512656966</v>
          </cell>
          <cell r="K33">
            <v>-0.57213540530528062</v>
          </cell>
          <cell r="L33">
            <v>-0.36721553282967079</v>
          </cell>
          <cell r="M33">
            <v>-0.15193768865788904</v>
          </cell>
          <cell r="N33">
            <v>-3.8000000000000006E-2</v>
          </cell>
          <cell r="O33">
            <v>-3.8000000000000006E-2</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Capex Noida"/>
      <sheetName val="TPC and MoF"/>
      <sheetName val="Common Assumption"/>
      <sheetName val="Total Project Cost and IDC"/>
      <sheetName val="Revenue &amp; Expenses"/>
      <sheetName val="Profit and Loss Account"/>
      <sheetName val="P &amp; L Account "/>
      <sheetName val="Balance Sheet"/>
      <sheetName val="Fund Flow Statement"/>
      <sheetName val="Cash Flow Statement INDIRECT"/>
      <sheetName val="Loan Schedule"/>
      <sheetName val="Depreciation Schedule"/>
      <sheetName val="GST Schedule"/>
      <sheetName val="Tax Calculations"/>
      <sheetName val="Taxation"/>
      <sheetName val="GST INPUT "/>
      <sheetName val="Capital Reimb. sch"/>
      <sheetName val="Working Capital"/>
      <sheetName val="DSCR"/>
      <sheetName val="NPV &amp; IRR, Payback Period"/>
      <sheetName val="Ratio and Break Even Analysis"/>
      <sheetName val="Sensityvity Analysis"/>
    </sheetNames>
    <sheetDataSet>
      <sheetData sheetId="0" refreshError="1"/>
      <sheetData sheetId="1">
        <row r="14">
          <cell r="B14" t="str">
            <v>Security Deposit to landlord</v>
          </cell>
          <cell r="D14">
            <v>0.85000000000000009</v>
          </cell>
        </row>
        <row r="20">
          <cell r="D20">
            <v>0.22948418226448769</v>
          </cell>
        </row>
        <row r="25">
          <cell r="D25">
            <v>4.6547006854657704</v>
          </cell>
        </row>
      </sheetData>
      <sheetData sheetId="2">
        <row r="4">
          <cell r="B4" t="str">
            <v>68000 Sq. Ft. Bhivandi Location Warehouse (Cold Storage)</v>
          </cell>
        </row>
        <row r="9">
          <cell r="E9">
            <v>45716</v>
          </cell>
        </row>
        <row r="11">
          <cell r="E11">
            <v>45991</v>
          </cell>
        </row>
      </sheetData>
      <sheetData sheetId="3" refreshError="1"/>
      <sheetData sheetId="4">
        <row r="70">
          <cell r="F70">
            <v>3.7213768384000003</v>
          </cell>
          <cell r="G70">
            <v>11.425299440960002</v>
          </cell>
          <cell r="H70">
            <v>11.903166813008001</v>
          </cell>
          <cell r="I70">
            <v>12.412764303658401</v>
          </cell>
          <cell r="J70">
            <v>12.95626617509132</v>
          </cell>
          <cell r="K70">
            <v>13.535999484314639</v>
          </cell>
          <cell r="L70">
            <v>14.154455029034278</v>
          </cell>
          <cell r="M70">
            <v>14.814299088777689</v>
          </cell>
          <cell r="N70">
            <v>15.518386019630151</v>
          </cell>
          <cell r="O70">
            <v>16.269771765256248</v>
          </cell>
        </row>
        <row r="83">
          <cell r="F83">
            <v>0.68</v>
          </cell>
          <cell r="G83">
            <v>2.1419999999999999</v>
          </cell>
          <cell r="H83">
            <v>2.2490999999999999</v>
          </cell>
          <cell r="I83">
            <v>2.3615550000000001</v>
          </cell>
          <cell r="J83">
            <v>2.4796327500000004</v>
          </cell>
          <cell r="K83">
            <v>2.6036143875000008</v>
          </cell>
          <cell r="L83">
            <v>2.733795106875001</v>
          </cell>
          <cell r="M83">
            <v>2.8704848622187509</v>
          </cell>
          <cell r="N83">
            <v>3.0140091053296891</v>
          </cell>
          <cell r="O83">
            <v>3.1647095605961733</v>
          </cell>
        </row>
        <row r="91">
          <cell r="F91">
            <v>1.02</v>
          </cell>
          <cell r="G91">
            <v>3.2894999999999999</v>
          </cell>
          <cell r="H91">
            <v>3.5362125</v>
          </cell>
          <cell r="I91">
            <v>3.8014284374999998</v>
          </cell>
          <cell r="J91">
            <v>4.0865355703124999</v>
          </cell>
          <cell r="K91">
            <v>4.3930257380859379</v>
          </cell>
          <cell r="L91">
            <v>4.7225026684423828</v>
          </cell>
          <cell r="M91">
            <v>5.0766903685755613</v>
          </cell>
          <cell r="N91">
            <v>5.4574421462187273</v>
          </cell>
          <cell r="O91">
            <v>5.866750307185133</v>
          </cell>
        </row>
        <row r="98">
          <cell r="F98">
            <v>0</v>
          </cell>
          <cell r="G98">
            <v>0</v>
          </cell>
          <cell r="H98">
            <v>0.20279999999999998</v>
          </cell>
          <cell r="I98">
            <v>0.21293999999999999</v>
          </cell>
          <cell r="J98">
            <v>0.22358700000000001</v>
          </cell>
          <cell r="K98">
            <v>0.23476635000000001</v>
          </cell>
          <cell r="L98">
            <v>0.24650466750000002</v>
          </cell>
          <cell r="M98">
            <v>0.25882990087500002</v>
          </cell>
          <cell r="N98">
            <v>0.27177139591875005</v>
          </cell>
          <cell r="O98">
            <v>0.28535996571468758</v>
          </cell>
        </row>
        <row r="103">
          <cell r="F103">
            <v>5.5820652576000003E-2</v>
          </cell>
          <cell r="G103">
            <v>0.17137949161440003</v>
          </cell>
          <cell r="H103">
            <v>0.17854750219512</v>
          </cell>
          <cell r="I103">
            <v>0.18619146455487601</v>
          </cell>
          <cell r="J103">
            <v>0.19434399262636981</v>
          </cell>
          <cell r="K103">
            <v>0.20303999226471958</v>
          </cell>
          <cell r="L103">
            <v>0.21231682543551417</v>
          </cell>
          <cell r="M103">
            <v>0.22221448633166532</v>
          </cell>
          <cell r="N103">
            <v>0.23277579029445225</v>
          </cell>
          <cell r="O103">
            <v>0.2440465764788437</v>
          </cell>
        </row>
        <row r="113">
          <cell r="F113">
            <v>0.39884695999999997</v>
          </cell>
          <cell r="G113">
            <v>1.2450879240000001</v>
          </cell>
          <cell r="H113">
            <v>1.2960623202000001</v>
          </cell>
          <cell r="I113">
            <v>1.3495854362100002</v>
          </cell>
          <cell r="J113">
            <v>1.4057847080205004</v>
          </cell>
          <cell r="K113">
            <v>1.4647939434215256</v>
          </cell>
          <cell r="L113">
            <v>1.5267536405926017</v>
          </cell>
          <cell r="M113">
            <v>1.5918113226222319</v>
          </cell>
          <cell r="N113">
            <v>1.6601218887533435</v>
          </cell>
          <cell r="O113">
            <v>1.731847983191011</v>
          </cell>
        </row>
      </sheetData>
      <sheetData sheetId="5" refreshError="1"/>
      <sheetData sheetId="6">
        <row r="7">
          <cell r="F7">
            <v>46112</v>
          </cell>
        </row>
        <row r="20">
          <cell r="F20">
            <v>0.30418307758200092</v>
          </cell>
          <cell r="G20">
            <v>0.91254923274600275</v>
          </cell>
          <cell r="H20">
            <v>0.91254923274600275</v>
          </cell>
          <cell r="I20">
            <v>0.91254923274600275</v>
          </cell>
          <cell r="J20">
            <v>0.91254923274600275</v>
          </cell>
          <cell r="K20">
            <v>0.91254923274600275</v>
          </cell>
          <cell r="L20">
            <v>0.91254923274600275</v>
          </cell>
          <cell r="M20">
            <v>0.91254923274600275</v>
          </cell>
          <cell r="N20">
            <v>0.91254923274600275</v>
          </cell>
          <cell r="O20">
            <v>0.91254923274600275</v>
          </cell>
        </row>
        <row r="25">
          <cell r="F25">
            <v>0.48912078834174921</v>
          </cell>
          <cell r="G25">
            <v>1.2773591967379085</v>
          </cell>
          <cell r="H25">
            <v>1.1115354848181898</v>
          </cell>
          <cell r="I25">
            <v>0.93907882442168267</v>
          </cell>
          <cell r="J25">
            <v>0.75335626707159864</v>
          </cell>
          <cell r="K25">
            <v>0.56100076124472564</v>
          </cell>
          <cell r="L25">
            <v>0.36532878117945833</v>
          </cell>
          <cell r="M25">
            <v>0.14733969321832902</v>
          </cell>
          <cell r="N25">
            <v>4.7500000000000001E-2</v>
          </cell>
          <cell r="O25">
            <v>4.7500000000000001E-2</v>
          </cell>
        </row>
        <row r="26">
          <cell r="F26">
            <v>0.77340535990024972</v>
          </cell>
          <cell r="G26">
            <v>2.3874235958616907</v>
          </cell>
          <cell r="H26">
            <v>2.416359773048689</v>
          </cell>
          <cell r="I26">
            <v>2.6494359082258399</v>
          </cell>
          <cell r="J26">
            <v>2.9004766543143474</v>
          </cell>
          <cell r="K26">
            <v>3.1632090790517271</v>
          </cell>
          <cell r="L26">
            <v>3.4347041062633163</v>
          </cell>
          <cell r="M26">
            <v>3.734379222190146</v>
          </cell>
          <cell r="N26">
            <v>3.9222164603691878</v>
          </cell>
          <cell r="O26">
            <v>4.0170081393443953</v>
          </cell>
        </row>
        <row r="27">
          <cell r="F27">
            <v>0</v>
          </cell>
          <cell r="G27">
            <v>0.40968188904986613</v>
          </cell>
          <cell r="H27">
            <v>0.41464733705515505</v>
          </cell>
          <cell r="I27">
            <v>0.4546432018515541</v>
          </cell>
          <cell r="J27">
            <v>0.49772179388034204</v>
          </cell>
          <cell r="K27">
            <v>0.63635196590398668</v>
          </cell>
          <cell r="L27">
            <v>0.8762453245592301</v>
          </cell>
          <cell r="M27">
            <v>0.98299782389113699</v>
          </cell>
          <cell r="N27">
            <v>1.0570384705496598</v>
          </cell>
          <cell r="O27">
            <v>1.1037680851740639</v>
          </cell>
        </row>
        <row r="30">
          <cell r="F30">
            <v>0.29307425418803906</v>
          </cell>
          <cell r="G30">
            <v>1.7315162832746056</v>
          </cell>
          <cell r="H30">
            <v>1.8245843971789719</v>
          </cell>
          <cell r="I30">
            <v>2.0766261433182382</v>
          </cell>
          <cell r="J30">
            <v>2.3349113806425241</v>
          </cell>
          <cell r="K30">
            <v>2.501973500113988</v>
          </cell>
          <cell r="L30">
            <v>2.5702577767989645</v>
          </cell>
          <cell r="M30">
            <v>2.7945106595493305</v>
          </cell>
          <cell r="N30">
            <v>2.9350730216234711</v>
          </cell>
          <cell r="O30">
            <v>3.0060075308341978</v>
          </cell>
        </row>
      </sheetData>
      <sheetData sheetId="7" refreshError="1"/>
      <sheetData sheetId="8">
        <row r="12">
          <cell r="B12" t="str">
            <v>Increase in Equity / Share Capital/USL</v>
          </cell>
          <cell r="D12">
            <v>4.4252165032012831</v>
          </cell>
          <cell r="E12">
            <v>0</v>
          </cell>
          <cell r="F12">
            <v>0.2294841822644873</v>
          </cell>
          <cell r="G12">
            <v>0</v>
          </cell>
          <cell r="H12">
            <v>0</v>
          </cell>
          <cell r="I12">
            <v>0</v>
          </cell>
          <cell r="J12">
            <v>0</v>
          </cell>
          <cell r="K12">
            <v>0</v>
          </cell>
          <cell r="L12">
            <v>0</v>
          </cell>
          <cell r="M12">
            <v>0</v>
          </cell>
          <cell r="N12">
            <v>0</v>
          </cell>
          <cell r="O12">
            <v>0</v>
          </cell>
        </row>
        <row r="13">
          <cell r="B13" t="str">
            <v>Increase in TL</v>
          </cell>
          <cell r="D13">
            <v>3.491025514099328</v>
          </cell>
          <cell r="E13">
            <v>10.473076542297985</v>
          </cell>
          <cell r="F13">
            <v>0</v>
          </cell>
          <cell r="G13">
            <v>0</v>
          </cell>
          <cell r="H13">
            <v>0</v>
          </cell>
          <cell r="I13">
            <v>0</v>
          </cell>
          <cell r="J13">
            <v>0</v>
          </cell>
          <cell r="K13">
            <v>0</v>
          </cell>
          <cell r="L13">
            <v>0</v>
          </cell>
          <cell r="M13">
            <v>0</v>
          </cell>
          <cell r="N13">
            <v>0</v>
          </cell>
          <cell r="O13">
            <v>0</v>
          </cell>
        </row>
        <row r="14">
          <cell r="B14" t="str">
            <v>Increase in CC Limit</v>
          </cell>
          <cell r="F14">
            <v>0.5</v>
          </cell>
          <cell r="G14">
            <v>0</v>
          </cell>
          <cell r="H14">
            <v>0</v>
          </cell>
          <cell r="I14">
            <v>0</v>
          </cell>
          <cell r="J14">
            <v>0</v>
          </cell>
          <cell r="K14">
            <v>0</v>
          </cell>
          <cell r="L14">
            <v>0</v>
          </cell>
          <cell r="M14">
            <v>0</v>
          </cell>
          <cell r="N14">
            <v>0</v>
          </cell>
          <cell r="O14">
            <v>0</v>
          </cell>
        </row>
        <row r="16">
          <cell r="D16">
            <v>0</v>
          </cell>
          <cell r="E16">
            <v>0</v>
          </cell>
          <cell r="F16">
            <v>0.59805537811200005</v>
          </cell>
          <cell r="G16">
            <v>1.8324380730528003</v>
          </cell>
          <cell r="H16">
            <v>1.90927880870544</v>
          </cell>
          <cell r="I16">
            <v>1.9913721961407118</v>
          </cell>
          <cell r="J16">
            <v>2.0790866640727477</v>
          </cell>
          <cell r="K16">
            <v>2.1728169973607603</v>
          </cell>
          <cell r="L16">
            <v>2.2729862499195015</v>
          </cell>
          <cell r="M16">
            <v>2.3800477979079822</v>
          </cell>
          <cell r="N16">
            <v>2.4944875435578253</v>
          </cell>
          <cell r="O16">
            <v>2.6168262807717424</v>
          </cell>
        </row>
        <row r="17">
          <cell r="F17">
            <v>6.8819982627945217E-3</v>
          </cell>
          <cell r="G17">
            <v>1.424698015541918E-2</v>
          </cell>
          <cell r="H17">
            <v>2.5886467057896979E-2</v>
          </cell>
          <cell r="I17">
            <v>2.1925433046274534E-3</v>
          </cell>
          <cell r="J17">
            <v>2.3177500362115688E-3</v>
          </cell>
          <cell r="K17">
            <v>2.4503855718513434E-3</v>
          </cell>
          <cell r="L17">
            <v>2.5909089868102891E-3</v>
          </cell>
          <cell r="M17">
            <v>2.7398088827446654E-3</v>
          </cell>
          <cell r="N17">
            <v>2.897605356970312E-3</v>
          </cell>
          <cell r="O17">
            <v>3.0648521071638402E-3</v>
          </cell>
        </row>
        <row r="21">
          <cell r="D21">
            <v>7.0662420173006115</v>
          </cell>
          <cell r="E21">
            <v>8.3580765422979795</v>
          </cell>
          <cell r="F21">
            <v>0</v>
          </cell>
          <cell r="G21">
            <v>0</v>
          </cell>
          <cell r="H21">
            <v>0</v>
          </cell>
          <cell r="I21">
            <v>0</v>
          </cell>
          <cell r="J21">
            <v>0</v>
          </cell>
          <cell r="K21">
            <v>0</v>
          </cell>
          <cell r="L21">
            <v>0</v>
          </cell>
          <cell r="M21">
            <v>0</v>
          </cell>
          <cell r="N21">
            <v>0</v>
          </cell>
          <cell r="O21">
            <v>0</v>
          </cell>
        </row>
        <row r="22">
          <cell r="D22">
            <v>0</v>
          </cell>
          <cell r="E22">
            <v>2.1149999999999998</v>
          </cell>
          <cell r="F22">
            <v>0.3160477174636801</v>
          </cell>
          <cell r="G22">
            <v>1.008518308490592</v>
          </cell>
          <cell r="H22">
            <v>1.1099988003951216</v>
          </cell>
          <cell r="I22">
            <v>1.1811806823698776</v>
          </cell>
          <cell r="J22">
            <v>1.2571378763289967</v>
          </cell>
          <cell r="K22">
            <v>1.3382003642131182</v>
          </cell>
          <cell r="L22">
            <v>1.4247214682855218</v>
          </cell>
          <cell r="M22">
            <v>1.5170795312401764</v>
          </cell>
          <cell r="N22">
            <v>1.615679718797091</v>
          </cell>
          <cell r="O22">
            <v>1.7209559537954708</v>
          </cell>
        </row>
        <row r="23">
          <cell r="D23">
            <v>0</v>
          </cell>
          <cell r="E23">
            <v>0</v>
          </cell>
          <cell r="F23">
            <v>0</v>
          </cell>
          <cell r="G23">
            <v>0</v>
          </cell>
          <cell r="H23">
            <v>0</v>
          </cell>
          <cell r="I23">
            <v>0.60039894729168108</v>
          </cell>
          <cell r="J23">
            <v>0.82194878774375102</v>
          </cell>
          <cell r="K23">
            <v>0.83461663314764212</v>
          </cell>
          <cell r="L23">
            <v>0.84826478163397967</v>
          </cell>
          <cell r="M23">
            <v>0.86296826666780579</v>
          </cell>
          <cell r="N23">
            <v>0.87880782476073427</v>
          </cell>
          <cell r="O23">
            <v>0.89587032697627156</v>
          </cell>
        </row>
        <row r="24">
          <cell r="D24">
            <v>0</v>
          </cell>
          <cell r="E24">
            <v>0</v>
          </cell>
          <cell r="F24">
            <v>0</v>
          </cell>
          <cell r="G24">
            <v>0.40968188904986613</v>
          </cell>
          <cell r="H24">
            <v>-1.6374051811177182E-2</v>
          </cell>
          <cell r="I24">
            <v>-9.400026447467752E-2</v>
          </cell>
          <cell r="J24">
            <v>-0.16442669068601196</v>
          </cell>
          <cell r="K24">
            <v>-0.13488088207799948</v>
          </cell>
          <cell r="L24">
            <v>0</v>
          </cell>
          <cell r="M24">
            <v>0</v>
          </cell>
          <cell r="N24">
            <v>0</v>
          </cell>
          <cell r="O24">
            <v>0</v>
          </cell>
        </row>
        <row r="25">
          <cell r="D25">
            <v>0.85000000000000009</v>
          </cell>
          <cell r="E25">
            <v>0</v>
          </cell>
          <cell r="F25">
            <v>0</v>
          </cell>
          <cell r="G25">
            <v>0</v>
          </cell>
          <cell r="H25">
            <v>0</v>
          </cell>
          <cell r="I25">
            <v>0</v>
          </cell>
          <cell r="J25">
            <v>0</v>
          </cell>
          <cell r="K25">
            <v>0</v>
          </cell>
          <cell r="L25">
            <v>0</v>
          </cell>
          <cell r="M25">
            <v>0</v>
          </cell>
          <cell r="N25">
            <v>0</v>
          </cell>
          <cell r="O25">
            <v>0</v>
          </cell>
        </row>
        <row r="26">
          <cell r="F26">
            <v>0.14545939642080533</v>
          </cell>
          <cell r="G26">
            <v>1.7455127570496638</v>
          </cell>
          <cell r="H26">
            <v>1.7455127570496638</v>
          </cell>
          <cell r="I26">
            <v>1.8851537776136371</v>
          </cell>
          <cell r="J26">
            <v>2.0247947981776098</v>
          </cell>
          <cell r="K26">
            <v>2.0247947981776098</v>
          </cell>
          <cell r="L26">
            <v>2.0946153084595962</v>
          </cell>
          <cell r="M26">
            <v>2.2982584634487093</v>
          </cell>
          <cell r="N26">
            <v>0</v>
          </cell>
          <cell r="O26">
            <v>0</v>
          </cell>
        </row>
        <row r="27">
          <cell r="F27">
            <v>0.30586658945753425</v>
          </cell>
          <cell r="G27">
            <v>0.63319911801863027</v>
          </cell>
          <cell r="H27">
            <v>3.9276770305315067E-2</v>
          </cell>
          <cell r="I27">
            <v>4.1884725258936939E-2</v>
          </cell>
          <cell r="J27">
            <v>4.4671386693116766E-2</v>
          </cell>
          <cell r="K27">
            <v>4.7649313086848055E-2</v>
          </cell>
          <cell r="L27">
            <v>5.0831962579696244E-2</v>
          </cell>
          <cell r="M27">
            <v>5.4233758335074933E-2</v>
          </cell>
          <cell r="N27">
            <v>5.7870158700202401E-2</v>
          </cell>
          <cell r="O27">
            <v>6.1757732517213393E-2</v>
          </cell>
        </row>
      </sheetData>
      <sheetData sheetId="9">
        <row r="38">
          <cell r="D38">
            <v>0</v>
          </cell>
          <cell r="E38">
            <v>0</v>
          </cell>
          <cell r="F38">
            <v>1.6446362927795128</v>
          </cell>
          <cell r="G38">
            <v>2.5847002129368075</v>
          </cell>
          <cell r="H38">
            <v>4.5557128815007584</v>
          </cell>
          <cell r="I38">
            <v>6.0420016920069308</v>
          </cell>
          <cell r="J38">
            <v>7.4545840410384354</v>
          </cell>
          <cell r="K38">
            <v>8.9588775433175734</v>
          </cell>
          <cell r="L38">
            <v>10.28702919571518</v>
          </cell>
          <cell r="M38">
            <v>11.601207413859152</v>
          </cell>
          <cell r="N38">
            <v>15.323962083081451</v>
          </cell>
          <cell r="O38">
            <v>19.091058489587738</v>
          </cell>
        </row>
      </sheetData>
      <sheetData sheetId="10">
        <row r="12">
          <cell r="E12">
            <v>0</v>
          </cell>
          <cell r="F12">
            <v>0.14545939642080533</v>
          </cell>
          <cell r="G12">
            <v>1.7455127570496638</v>
          </cell>
          <cell r="H12">
            <v>1.7455127570496638</v>
          </cell>
          <cell r="I12">
            <v>1.8851537776136371</v>
          </cell>
          <cell r="J12">
            <v>2.0247947981776098</v>
          </cell>
          <cell r="K12">
            <v>2.0247947981776098</v>
          </cell>
          <cell r="L12">
            <v>2.0946153084595962</v>
          </cell>
          <cell r="M12">
            <v>2.2982584634487093</v>
          </cell>
          <cell r="N12">
            <v>0</v>
          </cell>
          <cell r="O12">
            <v>0</v>
          </cell>
        </row>
        <row r="16">
          <cell r="F16">
            <v>0.44162078834174923</v>
          </cell>
          <cell r="G16">
            <v>1.2298591967379084</v>
          </cell>
          <cell r="H16">
            <v>1.0640354848181897</v>
          </cell>
          <cell r="I16">
            <v>0.89157882442168268</v>
          </cell>
          <cell r="J16">
            <v>0.70585626707159865</v>
          </cell>
          <cell r="K16">
            <v>0.51350076124472566</v>
          </cell>
          <cell r="L16">
            <v>0.31782878117945834</v>
          </cell>
          <cell r="M16">
            <v>9.9839693218329015E-2</v>
          </cell>
          <cell r="N16">
            <v>0</v>
          </cell>
          <cell r="O16">
            <v>0</v>
          </cell>
        </row>
      </sheetData>
      <sheetData sheetId="11">
        <row r="15">
          <cell r="I15">
            <v>0</v>
          </cell>
        </row>
        <row r="16">
          <cell r="I16">
            <v>0</v>
          </cell>
        </row>
        <row r="17">
          <cell r="I17">
            <v>2.019307977107212</v>
          </cell>
        </row>
        <row r="18">
          <cell r="I18">
            <v>13.405010582491379</v>
          </cell>
        </row>
        <row r="19">
          <cell r="I19">
            <v>0</v>
          </cell>
        </row>
        <row r="39">
          <cell r="F39">
            <v>0.30418307758200092</v>
          </cell>
          <cell r="G39">
            <v>0.91254923274600275</v>
          </cell>
          <cell r="H39">
            <v>0.91254923274600275</v>
          </cell>
          <cell r="I39">
            <v>0.91254923274600275</v>
          </cell>
          <cell r="J39">
            <v>0.91254923274600275</v>
          </cell>
          <cell r="K39">
            <v>0.91254923274600275</v>
          </cell>
          <cell r="L39">
            <v>0.91254923274600275</v>
          </cell>
          <cell r="M39">
            <v>0.91254923274600275</v>
          </cell>
          <cell r="N39">
            <v>0.91254923274600275</v>
          </cell>
          <cell r="O39">
            <v>0.91254923274600275</v>
          </cell>
        </row>
        <row r="64">
          <cell r="F64">
            <v>-0.48033110571221066</v>
          </cell>
          <cell r="G64">
            <v>-0.72655652924942971</v>
          </cell>
          <cell r="H64">
            <v>-0.90368456806399167</v>
          </cell>
          <cell r="I64">
            <v>-1.0218511311200389</v>
          </cell>
          <cell r="J64">
            <v>-1.0896946109115202</v>
          </cell>
          <cell r="K64">
            <v>-1.1145782239452724</v>
          </cell>
          <cell r="L64">
            <v>-1.1027792288503939</v>
          </cell>
          <cell r="M64">
            <v>-1.0596499676000726</v>
          </cell>
          <cell r="N64">
            <v>-0.98975493579612972</v>
          </cell>
          <cell r="O64">
            <v>-0.89698745913226341</v>
          </cell>
        </row>
        <row r="65">
          <cell r="F65">
            <v>-0.48033110571221066</v>
          </cell>
          <cell r="G65">
            <v>-0.24622542353721905</v>
          </cell>
          <cell r="H65">
            <v>-0.17712803881456196</v>
          </cell>
          <cell r="I65">
            <v>-0.11816656305604722</v>
          </cell>
          <cell r="J65">
            <v>-6.7843479791481309E-2</v>
          </cell>
          <cell r="K65">
            <v>-2.4883613033752194E-2</v>
          </cell>
          <cell r="L65">
            <v>1.1798995094878473E-2</v>
          </cell>
          <cell r="M65">
            <v>4.3129261250321349E-2</v>
          </cell>
          <cell r="N65">
            <v>6.9895031803942853E-2</v>
          </cell>
          <cell r="O65">
            <v>9.2767476663866311E-2</v>
          </cell>
        </row>
      </sheetData>
      <sheetData sheetId="12">
        <row r="22">
          <cell r="E22">
            <v>2.1149999999999998</v>
          </cell>
          <cell r="F22">
            <v>1.83299233935168</v>
          </cell>
          <cell r="G22">
            <v>1.0090725747894715</v>
          </cell>
          <cell r="H22">
            <v>0.20979256647915312</v>
          </cell>
          <cell r="I22">
            <v>-0.60039894729168108</v>
          </cell>
          <cell r="J22">
            <v>-0.82194878774375102</v>
          </cell>
          <cell r="K22">
            <v>-0.83461663314764212</v>
          </cell>
          <cell r="L22">
            <v>-0.84826478163397967</v>
          </cell>
          <cell r="M22">
            <v>-0.86296826666780579</v>
          </cell>
          <cell r="N22">
            <v>-0.87880782476073427</v>
          </cell>
          <cell r="O22">
            <v>-0.89587032697627156</v>
          </cell>
        </row>
      </sheetData>
      <sheetData sheetId="13">
        <row r="37">
          <cell r="E37">
            <v>0</v>
          </cell>
          <cell r="F37">
            <v>0.40968188904986613</v>
          </cell>
          <cell r="G37">
            <v>0.41464733705515505</v>
          </cell>
          <cell r="H37">
            <v>0.4546432018515541</v>
          </cell>
          <cell r="I37">
            <v>0.49772179388034204</v>
          </cell>
          <cell r="J37">
            <v>0.63635196590398668</v>
          </cell>
          <cell r="K37">
            <v>0.8762453245592301</v>
          </cell>
          <cell r="L37">
            <v>0.98299782389113699</v>
          </cell>
          <cell r="M37">
            <v>1.0570384705496598</v>
          </cell>
          <cell r="N37">
            <v>1.1037680851740639</v>
          </cell>
        </row>
        <row r="42">
          <cell r="E42">
            <v>0</v>
          </cell>
          <cell r="F42">
            <v>0.40968188904986613</v>
          </cell>
          <cell r="G42">
            <v>0.39330783723868895</v>
          </cell>
          <cell r="H42">
            <v>0.29930757276401143</v>
          </cell>
          <cell r="I42">
            <v>0.13488088207799948</v>
          </cell>
          <cell r="J42">
            <v>0</v>
          </cell>
          <cell r="K42">
            <v>0</v>
          </cell>
          <cell r="L42">
            <v>0</v>
          </cell>
          <cell r="M42">
            <v>0</v>
          </cell>
          <cell r="N42">
            <v>0</v>
          </cell>
        </row>
      </sheetData>
      <sheetData sheetId="14" refreshError="1"/>
      <sheetData sheetId="15" refreshError="1"/>
      <sheetData sheetId="16" refreshError="1"/>
      <sheetData sheetId="17">
        <row r="31">
          <cell r="F31">
            <v>6.8819982627945217E-3</v>
          </cell>
          <cell r="G31">
            <v>2.1128978418213703E-2</v>
          </cell>
          <cell r="H31">
            <v>4.7015445476110682E-2</v>
          </cell>
          <cell r="I31">
            <v>4.9207988780738135E-2</v>
          </cell>
          <cell r="J31">
            <v>5.1525738816949704E-2</v>
          </cell>
          <cell r="K31">
            <v>5.3976124388801047E-2</v>
          </cell>
          <cell r="L31">
            <v>5.6567033375611336E-2</v>
          </cell>
          <cell r="M31">
            <v>5.9306842258356002E-2</v>
          </cell>
          <cell r="N31">
            <v>6.2204447615326314E-2</v>
          </cell>
          <cell r="O31">
            <v>6.5269299722490154E-2</v>
          </cell>
        </row>
        <row r="36">
          <cell r="F36">
            <v>0.30586658945753425</v>
          </cell>
          <cell r="G36">
            <v>0.93906570747616447</v>
          </cell>
          <cell r="H36">
            <v>0.97834247778147954</v>
          </cell>
          <cell r="I36">
            <v>1.0202272030404165</v>
          </cell>
          <cell r="J36">
            <v>1.0648985897335332</v>
          </cell>
          <cell r="K36">
            <v>1.1125479028203813</v>
          </cell>
          <cell r="L36">
            <v>1.1633798654000775</v>
          </cell>
          <cell r="M36">
            <v>1.2176136237351525</v>
          </cell>
          <cell r="N36">
            <v>1.2754837824353549</v>
          </cell>
          <cell r="O36">
            <v>1.3372415149525683</v>
          </cell>
        </row>
        <row r="45">
          <cell r="F45">
            <v>0.5</v>
          </cell>
          <cell r="G45">
            <v>0.5</v>
          </cell>
          <cell r="H45">
            <v>0.5</v>
          </cell>
          <cell r="I45">
            <v>0.5</v>
          </cell>
          <cell r="J45">
            <v>0.5</v>
          </cell>
          <cell r="K45">
            <v>0.5</v>
          </cell>
          <cell r="L45">
            <v>0.5</v>
          </cell>
          <cell r="M45">
            <v>0.5</v>
          </cell>
          <cell r="N45">
            <v>0.5</v>
          </cell>
          <cell r="O45">
            <v>0.5</v>
          </cell>
        </row>
        <row r="46">
          <cell r="F46">
            <v>4.7500000000000001E-2</v>
          </cell>
          <cell r="G46">
            <v>4.7500000000000001E-2</v>
          </cell>
          <cell r="H46">
            <v>4.7500000000000001E-2</v>
          </cell>
          <cell r="I46">
            <v>4.7500000000000001E-2</v>
          </cell>
          <cell r="J46">
            <v>4.7500000000000001E-2</v>
          </cell>
          <cell r="K46">
            <v>4.7500000000000001E-2</v>
          </cell>
          <cell r="L46">
            <v>4.7500000000000001E-2</v>
          </cell>
          <cell r="M46">
            <v>4.7500000000000001E-2</v>
          </cell>
          <cell r="N46">
            <v>4.7500000000000001E-2</v>
          </cell>
          <cell r="O46">
            <v>4.7500000000000001E-2</v>
          </cell>
        </row>
      </sheetData>
      <sheetData sheetId="18" refreshError="1"/>
      <sheetData sheetId="19" refreshError="1"/>
      <sheetData sheetId="20" refreshError="1"/>
      <sheetData sheetId="2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sheetName val="BS"/>
      <sheetName val="CFS"/>
      <sheetName val="CFS-Direct"/>
      <sheetName val="Loan Repayment"/>
      <sheetName val="DEP-Co'sAct"/>
      <sheetName val="Assumption"/>
      <sheetName val="ITComputation"/>
      <sheetName val="Dep-IT"/>
      <sheetName val="IT Computation"/>
      <sheetName val="Sheet1"/>
      <sheetName val="Sheet2"/>
    </sheetNames>
    <sheetDataSet>
      <sheetData sheetId="0">
        <row r="3">
          <cell r="F3">
            <v>20.9696</v>
          </cell>
          <cell r="G3">
            <v>24.5</v>
          </cell>
          <cell r="H3">
            <v>25.725000000000001</v>
          </cell>
          <cell r="I3">
            <v>27.011250000000004</v>
          </cell>
          <cell r="J3">
            <v>28.361812500000006</v>
          </cell>
          <cell r="K3">
            <v>29.779903125000008</v>
          </cell>
          <cell r="L3">
            <v>31.26889828125001</v>
          </cell>
          <cell r="M3">
            <v>32.832343195312511</v>
          </cell>
          <cell r="N3">
            <v>34.473960355078141</v>
          </cell>
          <cell r="O3">
            <v>36.197658372832052</v>
          </cell>
          <cell r="P3">
            <v>38.007541291473657</v>
          </cell>
        </row>
        <row r="12">
          <cell r="G12">
            <v>8.2899629719680004</v>
          </cell>
          <cell r="H12">
            <v>6.9272705909136265</v>
          </cell>
          <cell r="I12">
            <v>5.6799307089331412</v>
          </cell>
          <cell r="J12">
            <v>4.6744984735608268</v>
          </cell>
          <cell r="K12">
            <v>3.8616043990563362</v>
          </cell>
          <cell r="L12">
            <v>3.2025841301867404</v>
          </cell>
          <cell r="M12">
            <v>2.6668745258731636</v>
          </cell>
          <cell r="N12">
            <v>2.2301961783472994</v>
          </cell>
          <cell r="O12">
            <v>1.873205157845216</v>
          </cell>
          <cell r="P12">
            <v>1.5804591274197355</v>
          </cell>
        </row>
        <row r="14">
          <cell r="G14">
            <v>3.92</v>
          </cell>
          <cell r="H14">
            <v>3.23</v>
          </cell>
          <cell r="I14">
            <v>2.42</v>
          </cell>
          <cell r="J14">
            <v>1.7</v>
          </cell>
          <cell r="K14">
            <v>1.08</v>
          </cell>
          <cell r="L14">
            <v>0.52</v>
          </cell>
          <cell r="M14">
            <v>0.24</v>
          </cell>
          <cell r="N14">
            <v>0.15</v>
          </cell>
          <cell r="O14">
            <v>0.06</v>
          </cell>
          <cell r="P14">
            <v>0</v>
          </cell>
        </row>
        <row r="15">
          <cell r="G15">
            <v>1</v>
          </cell>
          <cell r="H15">
            <v>1</v>
          </cell>
          <cell r="I15">
            <v>1</v>
          </cell>
          <cell r="J15">
            <v>1</v>
          </cell>
          <cell r="K15">
            <v>1</v>
          </cell>
          <cell r="L15">
            <v>1</v>
          </cell>
          <cell r="M15">
            <v>1</v>
          </cell>
          <cell r="N15">
            <v>1</v>
          </cell>
          <cell r="O15">
            <v>1</v>
          </cell>
          <cell r="P15">
            <v>1</v>
          </cell>
        </row>
        <row r="16">
          <cell r="G16">
            <v>0.45939999999999998</v>
          </cell>
          <cell r="H16">
            <v>0.45939999999999998</v>
          </cell>
          <cell r="I16">
            <v>0.45939999999999998</v>
          </cell>
          <cell r="J16">
            <v>0.46</v>
          </cell>
          <cell r="K16">
            <v>0.23</v>
          </cell>
          <cell r="L16">
            <v>0</v>
          </cell>
          <cell r="N16">
            <v>0</v>
          </cell>
        </row>
        <row r="17">
          <cell r="G17">
            <v>5.419437028032001</v>
          </cell>
          <cell r="H17">
            <v>8.2806294090863748</v>
          </cell>
          <cell r="I17">
            <v>11.18689429106686</v>
          </cell>
          <cell r="J17">
            <v>13.804297776439178</v>
          </cell>
          <cell r="K17">
            <v>15.943131663443671</v>
          </cell>
          <cell r="L17">
            <v>17.914888735438268</v>
          </cell>
          <cell r="M17">
            <v>19.762471983033091</v>
          </cell>
          <cell r="N17">
            <v>21.372617656004277</v>
          </cell>
          <cell r="O17">
            <v>22.957249368223941</v>
          </cell>
          <cell r="P17">
            <v>24.504518124952877</v>
          </cell>
        </row>
        <row r="19">
          <cell r="G19">
            <v>1.594254873508441</v>
          </cell>
          <cell r="H19">
            <v>2.2311909636510783</v>
          </cell>
          <cell r="I19">
            <v>2.8709648154875262</v>
          </cell>
          <cell r="J19">
            <v>3.4670435430613544</v>
          </cell>
          <cell r="K19">
            <v>3.9639952518321673</v>
          </cell>
          <cell r="L19">
            <v>4.4344765267040085</v>
          </cell>
          <cell r="M19">
            <v>4.8849686303868989</v>
          </cell>
          <cell r="N19">
            <v>5.2837186776572391</v>
          </cell>
          <cell r="O19">
            <v>5.6816307373055039</v>
          </cell>
          <cell r="P19">
            <v>6.0739110881140137</v>
          </cell>
        </row>
        <row r="20">
          <cell r="G20">
            <v>-0.1472365622933488</v>
          </cell>
          <cell r="H20">
            <v>-0.14712215397222084</v>
          </cell>
          <cell r="I20">
            <v>-5.5447260311817459E-2</v>
          </cell>
          <cell r="J20">
            <v>7.2221213128562667E-3</v>
          </cell>
          <cell r="K20">
            <v>4.857212522334009E-2</v>
          </cell>
          <cell r="L20">
            <v>7.4342670231086982E-2</v>
          </cell>
          <cell r="M20">
            <v>8.88503183028716E-2</v>
          </cell>
          <cell r="N20">
            <v>9.5341734005916168E-2</v>
          </cell>
          <cell r="O20">
            <v>9.6249783689106083E-2</v>
          </cell>
          <cell r="P20">
            <v>9.3386033574121119E-2</v>
          </cell>
        </row>
      </sheetData>
      <sheetData sheetId="1">
        <row r="11">
          <cell r="E11">
            <v>7.2877000000000001</v>
          </cell>
          <cell r="F11">
            <v>9.1100000000000012</v>
          </cell>
          <cell r="G11">
            <v>9.6100000000000012</v>
          </cell>
          <cell r="H11">
            <v>7.2351999999999999</v>
          </cell>
          <cell r="I11">
            <v>7.8351999999999995</v>
          </cell>
          <cell r="J11">
            <v>5.8199999999999994</v>
          </cell>
          <cell r="K11">
            <v>2</v>
          </cell>
          <cell r="L11">
            <v>2</v>
          </cell>
          <cell r="M11">
            <v>2.23</v>
          </cell>
          <cell r="N11">
            <v>1.05</v>
          </cell>
          <cell r="O11">
            <v>1.05</v>
          </cell>
        </row>
        <row r="13">
          <cell r="E13">
            <v>0.6823999999999999</v>
          </cell>
          <cell r="F13">
            <v>0.68</v>
          </cell>
          <cell r="G13">
            <v>0.68</v>
          </cell>
          <cell r="H13">
            <v>0.68</v>
          </cell>
          <cell r="I13">
            <v>0.68</v>
          </cell>
          <cell r="J13">
            <v>0.68</v>
          </cell>
          <cell r="K13">
            <v>0.68</v>
          </cell>
          <cell r="L13">
            <v>0.68</v>
          </cell>
          <cell r="M13">
            <v>0.68</v>
          </cell>
          <cell r="N13">
            <v>0.68</v>
          </cell>
          <cell r="O13">
            <v>0.68</v>
          </cell>
        </row>
        <row r="17">
          <cell r="E17">
            <v>1.36</v>
          </cell>
          <cell r="F17">
            <v>4.2120000000000006</v>
          </cell>
          <cell r="G17">
            <v>0.63200000000000056</v>
          </cell>
          <cell r="H17">
            <v>0.63200000000000056</v>
          </cell>
          <cell r="I17">
            <v>1.9999999999997797E-3</v>
          </cell>
          <cell r="J17">
            <v>1.9999999999997797E-3</v>
          </cell>
          <cell r="K17">
            <v>1.9999999999997797E-3</v>
          </cell>
          <cell r="L17">
            <v>1.9999999999997797E-3</v>
          </cell>
          <cell r="M17">
            <v>1.9999999999997797E-3</v>
          </cell>
          <cell r="N17">
            <v>1.9999999999997797E-3</v>
          </cell>
          <cell r="O17">
            <v>1.9999999999997797E-3</v>
          </cell>
        </row>
        <row r="18">
          <cell r="E18">
            <v>0.52</v>
          </cell>
          <cell r="F18">
            <v>0.52</v>
          </cell>
          <cell r="G18">
            <v>0.52</v>
          </cell>
          <cell r="H18">
            <v>0.52</v>
          </cell>
          <cell r="I18">
            <v>0.52</v>
          </cell>
          <cell r="J18">
            <v>0.52</v>
          </cell>
          <cell r="K18">
            <v>0.52</v>
          </cell>
          <cell r="L18">
            <v>0.52</v>
          </cell>
          <cell r="M18">
            <v>0.52</v>
          </cell>
          <cell r="N18">
            <v>0.52</v>
          </cell>
          <cell r="O18">
            <v>0.52</v>
          </cell>
        </row>
        <row r="26">
          <cell r="E26">
            <v>3.0718000000000001</v>
          </cell>
          <cell r="F26">
            <v>5.9205000000000005</v>
          </cell>
          <cell r="G26">
            <v>2.3405000000000009</v>
          </cell>
          <cell r="H26">
            <v>2.3405000000000009</v>
          </cell>
          <cell r="I26">
            <v>1.2605</v>
          </cell>
          <cell r="J26">
            <v>1.2605</v>
          </cell>
          <cell r="K26">
            <v>1.2605</v>
          </cell>
          <cell r="L26">
            <v>1.2605</v>
          </cell>
          <cell r="M26">
            <v>1.2605</v>
          </cell>
          <cell r="N26">
            <v>1.2605</v>
          </cell>
          <cell r="O26">
            <v>1.2605</v>
          </cell>
        </row>
        <row r="29">
          <cell r="E29">
            <v>0.02</v>
          </cell>
          <cell r="F29">
            <v>2.2599999999999999E-2</v>
          </cell>
          <cell r="G29">
            <v>2.2599999999999999E-2</v>
          </cell>
          <cell r="H29">
            <v>2.2599999999999999E-2</v>
          </cell>
          <cell r="I29">
            <v>2.2599999999999999E-2</v>
          </cell>
          <cell r="J29">
            <v>2.2599999999999999E-2</v>
          </cell>
          <cell r="K29">
            <v>2.2599999999999999E-2</v>
          </cell>
          <cell r="L29">
            <v>2.2599999999999999E-2</v>
          </cell>
          <cell r="M29">
            <v>2.2599999999999999E-2</v>
          </cell>
          <cell r="N29">
            <v>2.2599999999999999E-2</v>
          </cell>
          <cell r="O29">
            <v>2.2599999999999999E-2</v>
          </cell>
        </row>
        <row r="41">
          <cell r="E41">
            <v>39.949999999999996</v>
          </cell>
          <cell r="F41">
            <v>29.389999999999993</v>
          </cell>
          <cell r="G41">
            <v>20.829999999999991</v>
          </cell>
          <cell r="H41">
            <v>14.644799999999991</v>
          </cell>
          <cell r="I41">
            <v>7.8595999999999915</v>
          </cell>
          <cell r="J41">
            <v>3.0895999999999919</v>
          </cell>
          <cell r="K41">
            <v>2.1395999999999917</v>
          </cell>
          <cell r="L41">
            <v>1.1895999999999918</v>
          </cell>
          <cell r="M41">
            <v>9.5999999999918373E-3</v>
          </cell>
          <cell r="N41">
            <v>0</v>
          </cell>
          <cell r="O41">
            <v>0</v>
          </cell>
        </row>
        <row r="45">
          <cell r="E45">
            <v>1.61</v>
          </cell>
          <cell r="F45">
            <v>1.1506000000000001</v>
          </cell>
          <cell r="G45">
            <v>0.69120000000000004</v>
          </cell>
          <cell r="H45">
            <v>0.23180000000000006</v>
          </cell>
          <cell r="I45">
            <v>-0.22819999999999996</v>
          </cell>
          <cell r="J45">
            <v>0</v>
          </cell>
          <cell r="K45">
            <v>0</v>
          </cell>
          <cell r="L45">
            <v>0</v>
          </cell>
          <cell r="M45">
            <v>0</v>
          </cell>
          <cell r="N45">
            <v>0</v>
          </cell>
          <cell r="O45">
            <v>0</v>
          </cell>
        </row>
        <row r="48">
          <cell r="E48">
            <v>0.1517</v>
          </cell>
          <cell r="F48">
            <v>0.15</v>
          </cell>
          <cell r="G48">
            <v>0.15</v>
          </cell>
          <cell r="H48">
            <v>0.15</v>
          </cell>
          <cell r="I48">
            <v>0.15</v>
          </cell>
          <cell r="J48">
            <v>0.15</v>
          </cell>
          <cell r="K48">
            <v>0.15</v>
          </cell>
          <cell r="L48">
            <v>0.15</v>
          </cell>
          <cell r="M48">
            <v>0.15</v>
          </cell>
          <cell r="N48">
            <v>0.15</v>
          </cell>
          <cell r="O48">
            <v>0.15</v>
          </cell>
        </row>
        <row r="66">
          <cell r="E66">
            <v>39.26545814</v>
          </cell>
          <cell r="F66">
            <v>45.975495168031991</v>
          </cell>
          <cell r="G66">
            <v>39.048224577118368</v>
          </cell>
          <cell r="H66">
            <v>33.368293868185226</v>
          </cell>
          <cell r="I66">
            <v>28.693795394624395</v>
          </cell>
          <cell r="J66">
            <v>24.83219099556807</v>
          </cell>
          <cell r="K66">
            <v>21.629606865381302</v>
          </cell>
          <cell r="L66">
            <v>18.962732339508147</v>
          </cell>
          <cell r="M66">
            <v>16.732536161160841</v>
          </cell>
          <cell r="N66">
            <v>14.859331003315656</v>
          </cell>
          <cell r="O66">
            <v>13.278871875895893</v>
          </cell>
        </row>
        <row r="67">
          <cell r="E67">
            <v>12.148</v>
          </cell>
          <cell r="F67">
            <v>0</v>
          </cell>
          <cell r="G67">
            <v>0</v>
          </cell>
          <cell r="H67">
            <v>0</v>
          </cell>
          <cell r="I67">
            <v>0</v>
          </cell>
          <cell r="J67">
            <v>0</v>
          </cell>
          <cell r="K67">
            <v>0</v>
          </cell>
          <cell r="L67">
            <v>0</v>
          </cell>
          <cell r="M67">
            <v>0</v>
          </cell>
          <cell r="N67">
            <v>0</v>
          </cell>
          <cell r="O67">
            <v>0</v>
          </cell>
        </row>
        <row r="73">
          <cell r="E73">
            <v>10.130000000000001</v>
          </cell>
          <cell r="F73">
            <v>10.130000000000001</v>
          </cell>
          <cell r="G73">
            <v>10.130000000000001</v>
          </cell>
          <cell r="H73">
            <v>10.130000000000001</v>
          </cell>
          <cell r="I73">
            <v>9.5</v>
          </cell>
          <cell r="J73">
            <v>9.5</v>
          </cell>
          <cell r="K73">
            <v>9.5</v>
          </cell>
          <cell r="L73">
            <v>9.5</v>
          </cell>
          <cell r="M73">
            <v>9.5</v>
          </cell>
          <cell r="N73">
            <v>9.5</v>
          </cell>
          <cell r="O73">
            <v>9.5</v>
          </cell>
        </row>
        <row r="74">
          <cell r="E74">
            <v>0.7</v>
          </cell>
          <cell r="F74">
            <v>0.7</v>
          </cell>
          <cell r="G74">
            <v>0.7</v>
          </cell>
          <cell r="H74">
            <v>0.7</v>
          </cell>
          <cell r="I74">
            <v>0.7</v>
          </cell>
          <cell r="J74">
            <v>0.7</v>
          </cell>
          <cell r="K74">
            <v>0.7</v>
          </cell>
          <cell r="L74">
            <v>0.7</v>
          </cell>
          <cell r="M74">
            <v>0.7</v>
          </cell>
          <cell r="N74">
            <v>0.7</v>
          </cell>
          <cell r="O74">
            <v>0.7</v>
          </cell>
        </row>
        <row r="75">
          <cell r="E75">
            <v>10.27</v>
          </cell>
          <cell r="F75">
            <v>10.27</v>
          </cell>
          <cell r="G75">
            <v>10.27</v>
          </cell>
          <cell r="H75">
            <v>10.27</v>
          </cell>
          <cell r="I75">
            <v>10.27</v>
          </cell>
          <cell r="J75">
            <v>10.27</v>
          </cell>
          <cell r="K75">
            <v>10.27</v>
          </cell>
          <cell r="L75">
            <v>10.27</v>
          </cell>
          <cell r="M75">
            <v>10.27</v>
          </cell>
          <cell r="N75">
            <v>10.27</v>
          </cell>
          <cell r="O75">
            <v>10.27</v>
          </cell>
        </row>
        <row r="81">
          <cell r="E81">
            <v>0.02</v>
          </cell>
          <cell r="F81">
            <v>0.02</v>
          </cell>
          <cell r="G81">
            <v>0.02</v>
          </cell>
          <cell r="H81">
            <v>0.02</v>
          </cell>
          <cell r="I81">
            <v>0.02</v>
          </cell>
          <cell r="J81">
            <v>0.02</v>
          </cell>
          <cell r="K81">
            <v>0.02</v>
          </cell>
          <cell r="L81">
            <v>0.02</v>
          </cell>
          <cell r="M81">
            <v>0.02</v>
          </cell>
          <cell r="N81">
            <v>0.02</v>
          </cell>
          <cell r="O81">
            <v>0.02</v>
          </cell>
        </row>
        <row r="82">
          <cell r="E82">
            <v>1.5</v>
          </cell>
          <cell r="F82">
            <v>1.5</v>
          </cell>
          <cell r="G82">
            <v>1.5</v>
          </cell>
          <cell r="H82">
            <v>1.5</v>
          </cell>
          <cell r="I82">
            <v>1.5</v>
          </cell>
          <cell r="J82">
            <v>1.5</v>
          </cell>
          <cell r="K82">
            <v>1.5</v>
          </cell>
          <cell r="L82">
            <v>1.5</v>
          </cell>
          <cell r="M82">
            <v>1.5</v>
          </cell>
          <cell r="N82">
            <v>1.5</v>
          </cell>
          <cell r="O82">
            <v>1.5</v>
          </cell>
        </row>
        <row r="83">
          <cell r="E83">
            <v>2.27</v>
          </cell>
          <cell r="F83">
            <v>2.27</v>
          </cell>
          <cell r="G83">
            <v>2.27</v>
          </cell>
          <cell r="H83">
            <v>2.27</v>
          </cell>
          <cell r="I83">
            <v>2.27</v>
          </cell>
          <cell r="J83">
            <v>2.27</v>
          </cell>
          <cell r="K83">
            <v>2.27</v>
          </cell>
          <cell r="L83">
            <v>2.27</v>
          </cell>
          <cell r="M83">
            <v>2.27</v>
          </cell>
          <cell r="N83">
            <v>2.27</v>
          </cell>
          <cell r="O83">
            <v>2.27</v>
          </cell>
        </row>
        <row r="88">
          <cell r="E88">
            <v>5.3800000000000001E-2</v>
          </cell>
          <cell r="F88">
            <v>0</v>
          </cell>
          <cell r="G88">
            <v>0</v>
          </cell>
          <cell r="H88">
            <v>0</v>
          </cell>
          <cell r="I88">
            <v>0</v>
          </cell>
          <cell r="J88">
            <v>0</v>
          </cell>
          <cell r="K88">
            <v>0</v>
          </cell>
          <cell r="L88">
            <v>0</v>
          </cell>
          <cell r="M88">
            <v>0</v>
          </cell>
        </row>
        <row r="89">
          <cell r="E89">
            <v>7.93</v>
          </cell>
          <cell r="F89">
            <v>2.0416666666666665</v>
          </cell>
          <cell r="G89">
            <v>2.1437500000000003</v>
          </cell>
          <cell r="H89">
            <v>2.2509375000000005</v>
          </cell>
          <cell r="I89">
            <v>2.3634843750000005</v>
          </cell>
          <cell r="J89">
            <v>2.4816585937500006</v>
          </cell>
          <cell r="K89">
            <v>2.605741523437501</v>
          </cell>
          <cell r="L89">
            <v>2.7360285996093761</v>
          </cell>
          <cell r="M89">
            <v>2.8728300295898452</v>
          </cell>
          <cell r="N89">
            <v>3.0164715310693375</v>
          </cell>
          <cell r="O89">
            <v>3.1672951076228046</v>
          </cell>
        </row>
        <row r="91">
          <cell r="E91">
            <v>1.46</v>
          </cell>
          <cell r="F91">
            <v>10.868978459824895</v>
          </cell>
          <cell r="G91">
            <v>11.845104162840483</v>
          </cell>
          <cell r="H91">
            <v>16.914376847352962</v>
          </cell>
          <cell r="I91">
            <v>24.918382679291621</v>
          </cell>
          <cell r="J91">
            <v>34.283949271209451</v>
          </cell>
          <cell r="K91">
            <v>46.272862680442984</v>
          </cell>
          <cell r="L91">
            <v>62.936953482790457</v>
          </cell>
          <cell r="M91">
            <v>80.369247209504323</v>
          </cell>
          <cell r="N91">
            <v>98.384829496788456</v>
          </cell>
          <cell r="O91">
            <v>118.45507208449362</v>
          </cell>
        </row>
        <row r="92">
          <cell r="E92">
            <v>1.3509</v>
          </cell>
          <cell r="F92">
            <v>1.3509</v>
          </cell>
          <cell r="G92">
            <v>1.35</v>
          </cell>
          <cell r="H92">
            <v>1.35</v>
          </cell>
          <cell r="I92">
            <v>1.35</v>
          </cell>
          <cell r="J92">
            <v>1.35</v>
          </cell>
          <cell r="K92">
            <v>1.35</v>
          </cell>
          <cell r="L92">
            <v>1.35</v>
          </cell>
          <cell r="M92">
            <v>1.35</v>
          </cell>
          <cell r="N92">
            <v>1.35</v>
          </cell>
          <cell r="O92">
            <v>1.35</v>
          </cell>
        </row>
        <row r="95">
          <cell r="E95">
            <v>1.4578</v>
          </cell>
          <cell r="F95">
            <v>1</v>
          </cell>
          <cell r="G95">
            <v>0.9</v>
          </cell>
          <cell r="H95">
            <v>0.8</v>
          </cell>
          <cell r="I95">
            <v>0.7</v>
          </cell>
          <cell r="J95">
            <v>0.6</v>
          </cell>
          <cell r="K95">
            <v>0.5</v>
          </cell>
          <cell r="L95">
            <v>0.4</v>
          </cell>
          <cell r="M95">
            <v>0.3</v>
          </cell>
          <cell r="N95">
            <v>0.2</v>
          </cell>
          <cell r="O95">
            <v>0.1</v>
          </cell>
        </row>
        <row r="96">
          <cell r="E96">
            <v>0.26910000000000001</v>
          </cell>
          <cell r="F96">
            <v>0.26910000000000001</v>
          </cell>
          <cell r="G96">
            <v>0.26910000000000001</v>
          </cell>
          <cell r="H96">
            <v>0.26910000000000001</v>
          </cell>
          <cell r="I96">
            <v>0.26910000000000001</v>
          </cell>
          <cell r="J96">
            <v>0.26910000000000001</v>
          </cell>
          <cell r="K96">
            <v>0.26910000000000001</v>
          </cell>
          <cell r="L96">
            <v>0.26910000000000001</v>
          </cell>
          <cell r="M96">
            <v>0.26910000000000001</v>
          </cell>
          <cell r="N96">
            <v>0.26910000000000001</v>
          </cell>
          <cell r="O96">
            <v>0.26910000000000001</v>
          </cell>
        </row>
        <row r="108">
          <cell r="E108">
            <v>3.25</v>
          </cell>
          <cell r="F108">
            <v>3.1541999999999994</v>
          </cell>
          <cell r="G108">
            <v>3.0541999999999998</v>
          </cell>
          <cell r="H108">
            <v>2.9541999999999997</v>
          </cell>
          <cell r="I108">
            <v>2.8541999999999996</v>
          </cell>
          <cell r="J108">
            <v>2.7542</v>
          </cell>
          <cell r="K108">
            <v>2.6541999999999994</v>
          </cell>
          <cell r="L108">
            <v>2.5541999999999998</v>
          </cell>
          <cell r="M108">
            <v>2.4541999999999997</v>
          </cell>
          <cell r="N108">
            <v>2.3542000000000001</v>
          </cell>
          <cell r="O108">
            <v>2.2441999999999998</v>
          </cell>
        </row>
      </sheetData>
      <sheetData sheetId="2">
        <row r="46">
          <cell r="C46">
            <v>10.868978459824895</v>
          </cell>
        </row>
      </sheetData>
      <sheetData sheetId="3" refreshError="1"/>
      <sheetData sheetId="4">
        <row r="63">
          <cell r="E63">
            <v>806.21999999999991</v>
          </cell>
          <cell r="F63">
            <v>856.06</v>
          </cell>
          <cell r="G63">
            <v>618.52</v>
          </cell>
        </row>
        <row r="99">
          <cell r="F99">
            <v>618.52</v>
          </cell>
          <cell r="G99">
            <v>678.52</v>
          </cell>
        </row>
      </sheetData>
      <sheetData sheetId="5">
        <row r="118">
          <cell r="D118">
            <v>1500</v>
          </cell>
          <cell r="E118">
            <v>0</v>
          </cell>
          <cell r="F118">
            <v>0</v>
          </cell>
          <cell r="G118">
            <v>0</v>
          </cell>
          <cell r="H118">
            <v>0</v>
          </cell>
          <cell r="I118">
            <v>0</v>
          </cell>
          <cell r="J118">
            <v>0</v>
          </cell>
          <cell r="K118">
            <v>0</v>
          </cell>
          <cell r="L118">
            <v>0</v>
          </cell>
          <cell r="M118">
            <v>0</v>
          </cell>
        </row>
        <row r="122">
          <cell r="C122">
            <v>3926.5458140000001</v>
          </cell>
          <cell r="D122">
            <v>4597.5495168031994</v>
          </cell>
          <cell r="E122">
            <v>3904.8224577118372</v>
          </cell>
          <cell r="F122">
            <v>3336.8293868185228</v>
          </cell>
          <cell r="G122">
            <v>2869.3795394624394</v>
          </cell>
          <cell r="H122">
            <v>2483.2190995568071</v>
          </cell>
          <cell r="I122">
            <v>2162.9606865381302</v>
          </cell>
          <cell r="J122">
            <v>1896.2732339508148</v>
          </cell>
          <cell r="K122">
            <v>1673.2536161160842</v>
          </cell>
          <cell r="L122">
            <v>1485.9331003315656</v>
          </cell>
          <cell r="M122">
            <v>1327.8871875895893</v>
          </cell>
        </row>
        <row r="141">
          <cell r="C141">
            <v>751.004186</v>
          </cell>
          <cell r="D141">
            <v>828.99629719680001</v>
          </cell>
          <cell r="E141">
            <v>692.72705909136266</v>
          </cell>
          <cell r="F141">
            <v>567.9930708933141</v>
          </cell>
          <cell r="G141">
            <v>467.44984735608267</v>
          </cell>
          <cell r="H141">
            <v>386.16043990563361</v>
          </cell>
          <cell r="I141">
            <v>320.25841301867405</v>
          </cell>
          <cell r="J141">
            <v>266.68745258731639</v>
          </cell>
          <cell r="K141">
            <v>223.01961783472996</v>
          </cell>
          <cell r="L141">
            <v>187.3205157845216</v>
          </cell>
          <cell r="M141">
            <v>158.04591274197355</v>
          </cell>
        </row>
        <row r="154">
          <cell r="D154">
            <v>285.20000000000005</v>
          </cell>
          <cell r="E154">
            <v>0</v>
          </cell>
        </row>
        <row r="157">
          <cell r="D157">
            <v>1500</v>
          </cell>
          <cell r="E157">
            <v>0</v>
          </cell>
        </row>
      </sheetData>
      <sheetData sheetId="6" refreshError="1"/>
      <sheetData sheetId="7" refreshError="1"/>
      <sheetData sheetId="8" refreshError="1"/>
      <sheetData sheetId="9">
        <row r="40">
          <cell r="D40">
            <v>1.594254873508441</v>
          </cell>
        </row>
        <row r="41">
          <cell r="D41">
            <v>-0.1472365622933488</v>
          </cell>
          <cell r="E41">
            <v>-0.14712215397222084</v>
          </cell>
          <cell r="F41">
            <v>-5.5447260311817459E-2</v>
          </cell>
          <cell r="G41">
            <v>7.2221213128562667E-3</v>
          </cell>
          <cell r="H41">
            <v>4.857212522334009E-2</v>
          </cell>
          <cell r="I41">
            <v>7.4342670231086982E-2</v>
          </cell>
          <cell r="J41">
            <v>8.88503183028716E-2</v>
          </cell>
          <cell r="K41">
            <v>9.5341734005916168E-2</v>
          </cell>
          <cell r="L41">
            <v>9.6249783689106083E-2</v>
          </cell>
          <cell r="M41">
            <v>9.3386033574121119E-2</v>
          </cell>
        </row>
      </sheetData>
      <sheetData sheetId="10" refreshError="1"/>
      <sheetData sheetId="1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Capex Noida"/>
      <sheetName val="TPC and MoF"/>
      <sheetName val="Common Assumption"/>
      <sheetName val="Total Project Cost and IDC"/>
      <sheetName val="Revenue &amp; Expenses"/>
      <sheetName val="Profit and Loss Account"/>
      <sheetName val="P &amp; L Account "/>
      <sheetName val="Balance Sheet"/>
      <sheetName val="Fund Flow Statement"/>
      <sheetName val="Cash Flow Statement INDIRECT"/>
      <sheetName val="Loan Schedule"/>
      <sheetName val="Depreciation Schedule"/>
      <sheetName val="GST Schedule"/>
      <sheetName val="Tax Calculations"/>
      <sheetName val="Taxation"/>
      <sheetName val="GST INPUT "/>
      <sheetName val="Capital Reimb. sch"/>
      <sheetName val="Working Capital"/>
      <sheetName val="DSCR"/>
      <sheetName val="NPV &amp; IRR, Payback Period"/>
      <sheetName val="Ratio and Break Even Analysis"/>
      <sheetName val="Sensityvity Analysis"/>
    </sheetNames>
    <sheetDataSet>
      <sheetData sheetId="0"/>
      <sheetData sheetId="1">
        <row r="14">
          <cell r="B14" t="str">
            <v>Security Deposit to landlord</v>
          </cell>
        </row>
        <row r="25">
          <cell r="D25">
            <v>4.6314215785380526</v>
          </cell>
        </row>
        <row r="26">
          <cell r="D26">
            <v>13.894264735614158</v>
          </cell>
        </row>
      </sheetData>
      <sheetData sheetId="2">
        <row r="4">
          <cell r="B4" t="str">
            <v>68000 Sq. Ft. Noida Location Warehouse (Cold Storage)</v>
          </cell>
        </row>
        <row r="9">
          <cell r="E9">
            <v>45716</v>
          </cell>
        </row>
        <row r="74">
          <cell r="D74">
            <v>0.25168000000000001</v>
          </cell>
        </row>
      </sheetData>
      <sheetData sheetId="3"/>
      <sheetData sheetId="4">
        <row r="70">
          <cell r="F70">
            <v>3.7213768384000003</v>
          </cell>
        </row>
      </sheetData>
      <sheetData sheetId="5"/>
      <sheetData sheetId="6"/>
      <sheetData sheetId="7">
        <row r="15">
          <cell r="F15">
            <v>6.8819982627945217E-3</v>
          </cell>
        </row>
      </sheetData>
      <sheetData sheetId="8">
        <row r="12">
          <cell r="B12" t="str">
            <v>Increase in Equity / Share Capital/USL</v>
          </cell>
        </row>
      </sheetData>
      <sheetData sheetId="9"/>
      <sheetData sheetId="10">
        <row r="12">
          <cell r="E12">
            <v>0</v>
          </cell>
        </row>
      </sheetData>
      <sheetData sheetId="11">
        <row r="15">
          <cell r="I15">
            <v>0</v>
          </cell>
        </row>
      </sheetData>
      <sheetData sheetId="12">
        <row r="22">
          <cell r="E22">
            <v>2.1149999999999998</v>
          </cell>
        </row>
      </sheetData>
      <sheetData sheetId="13">
        <row r="37">
          <cell r="E37">
            <v>0</v>
          </cell>
        </row>
      </sheetData>
      <sheetData sheetId="14"/>
      <sheetData sheetId="15"/>
      <sheetData sheetId="16"/>
      <sheetData sheetId="17">
        <row r="36">
          <cell r="F36">
            <v>0.30586658945753425</v>
          </cell>
        </row>
      </sheetData>
      <sheetData sheetId="18"/>
      <sheetData sheetId="19"/>
      <sheetData sheetId="20"/>
      <sheetData sheetId="2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Capex AHEMDABAD ZEPTO"/>
      <sheetName val="TPC and MoF"/>
      <sheetName val="Common Assumption"/>
      <sheetName val="Total Project Cost and IDC"/>
      <sheetName val="Revenue &amp; Expenses"/>
      <sheetName val="Profit and Loss Account"/>
      <sheetName val="P &amp; L Account "/>
      <sheetName val="Balance Sheet"/>
      <sheetName val="Fund Flow Statement"/>
      <sheetName val="Cash Flow Statement INDIRECT"/>
      <sheetName val="Loan Schedule"/>
      <sheetName val="Depreciation Schedule"/>
      <sheetName val="GST Schedule"/>
      <sheetName val="Tax Calculations"/>
      <sheetName val="Taxation"/>
      <sheetName val="GST INPUT "/>
      <sheetName val="Capital Reimb. sch"/>
      <sheetName val="Working Capital"/>
      <sheetName val="DSCR"/>
      <sheetName val="NPV &amp; IRR, Payback Period"/>
      <sheetName val="Ratio and Break Even Analysis"/>
      <sheetName val="Sensityvity Analysis"/>
    </sheetNames>
    <sheetDataSet>
      <sheetData sheetId="0" refreshError="1"/>
      <sheetData sheetId="1" refreshError="1"/>
      <sheetData sheetId="2" refreshError="1"/>
      <sheetData sheetId="3" refreshError="1"/>
      <sheetData sheetId="4" refreshError="1"/>
      <sheetData sheetId="5" refreshError="1"/>
      <sheetData sheetId="6">
        <row r="11">
          <cell r="F11">
            <v>2.0390886999999998</v>
          </cell>
          <cell r="G11">
            <v>4.9577845799999993</v>
          </cell>
          <cell r="H11">
            <v>5.0894776649999995</v>
          </cell>
          <cell r="I11">
            <v>5.3159760862500001</v>
          </cell>
          <cell r="J11">
            <v>5.4667187437124998</v>
          </cell>
          <cell r="K11">
            <v>5.6280173154543736</v>
          </cell>
          <cell r="L11">
            <v>5.899075702595062</v>
          </cell>
          <cell r="M11">
            <v>6.0838034067153828</v>
          </cell>
          <cell r="N11">
            <v>6.2815177187490097</v>
          </cell>
          <cell r="O11">
            <v>6.6063663871146572</v>
          </cell>
        </row>
        <row r="13">
          <cell r="F13">
            <v>0.228655</v>
          </cell>
          <cell r="G13">
            <v>0.54877200000000004</v>
          </cell>
          <cell r="H13">
            <v>0.54877200000000004</v>
          </cell>
          <cell r="I13">
            <v>0.63108779999999998</v>
          </cell>
          <cell r="J13">
            <v>0.63108779999999998</v>
          </cell>
          <cell r="K13">
            <v>0.63108779999999998</v>
          </cell>
          <cell r="L13">
            <v>0.72575096999999988</v>
          </cell>
          <cell r="M13">
            <v>0.72575096999999988</v>
          </cell>
          <cell r="N13">
            <v>0.72575096999999988</v>
          </cell>
          <cell r="O13">
            <v>0.83461361549999979</v>
          </cell>
        </row>
        <row r="14">
          <cell r="F14">
            <v>0.41249999999999998</v>
          </cell>
          <cell r="G14">
            <v>1.0642499999999999</v>
          </cell>
          <cell r="H14">
            <v>1.14406875</v>
          </cell>
          <cell r="I14">
            <v>1.2298739062499999</v>
          </cell>
          <cell r="J14">
            <v>1.32211444921875</v>
          </cell>
          <cell r="K14">
            <v>1.4212730329101559</v>
          </cell>
          <cell r="L14">
            <v>1.5278685103784178</v>
          </cell>
          <cell r="M14">
            <v>1.6424586486567989</v>
          </cell>
          <cell r="N14">
            <v>1.7656430473060585</v>
          </cell>
          <cell r="O14">
            <v>1.8980662758540132</v>
          </cell>
        </row>
        <row r="15">
          <cell r="F15">
            <v>0</v>
          </cell>
          <cell r="G15">
            <v>0</v>
          </cell>
          <cell r="H15">
            <v>0.12979499999999999</v>
          </cell>
          <cell r="I15">
            <v>0.13628475000000001</v>
          </cell>
          <cell r="J15">
            <v>0.14309898750000002</v>
          </cell>
          <cell r="K15">
            <v>0.15025393687500002</v>
          </cell>
          <cell r="L15">
            <v>0.15776663371875002</v>
          </cell>
          <cell r="M15">
            <v>0.16565496540468752</v>
          </cell>
          <cell r="N15">
            <v>0.17393771367492192</v>
          </cell>
          <cell r="O15">
            <v>0.18263459935866802</v>
          </cell>
        </row>
        <row r="16">
          <cell r="F16">
            <v>0.23759374999999999</v>
          </cell>
          <cell r="G16">
            <v>0.59513624999999992</v>
          </cell>
          <cell r="H16">
            <v>0.62129306249999994</v>
          </cell>
          <cell r="I16">
            <v>0.64875771562499995</v>
          </cell>
          <cell r="J16">
            <v>0.67759560140624997</v>
          </cell>
          <cell r="K16">
            <v>0.70787538147656237</v>
          </cell>
          <cell r="L16">
            <v>0.73966915055039062</v>
          </cell>
          <cell r="M16">
            <v>0.77305260807791021</v>
          </cell>
          <cell r="N16">
            <v>0.80810523848180571</v>
          </cell>
          <cell r="O16">
            <v>0.84491050040589599</v>
          </cell>
        </row>
        <row r="17">
          <cell r="F17">
            <v>3.0586330499999995E-2</v>
          </cell>
          <cell r="G17">
            <v>7.4366768699999988E-2</v>
          </cell>
          <cell r="H17">
            <v>7.6342164974999988E-2</v>
          </cell>
          <cell r="I17">
            <v>7.9739641293749997E-2</v>
          </cell>
          <cell r="J17">
            <v>8.2000781155687499E-2</v>
          </cell>
          <cell r="K17">
            <v>8.4420259731815606E-2</v>
          </cell>
          <cell r="L17">
            <v>8.8486135538925925E-2</v>
          </cell>
          <cell r="M17">
            <v>9.1257051100730735E-2</v>
          </cell>
          <cell r="N17">
            <v>9.4222765781235146E-2</v>
          </cell>
          <cell r="O17">
            <v>9.9095495806719849E-2</v>
          </cell>
        </row>
        <row r="20">
          <cell r="F20">
            <v>0.2307434309571621</v>
          </cell>
          <cell r="G20">
            <v>0.55378423429718904</v>
          </cell>
          <cell r="H20">
            <v>0.55378423429718904</v>
          </cell>
          <cell r="I20">
            <v>0.55378423429718904</v>
          </cell>
          <cell r="J20">
            <v>0.55378423429718904</v>
          </cell>
          <cell r="K20">
            <v>0.55378423429718904</v>
          </cell>
          <cell r="L20">
            <v>0.55378423429718904</v>
          </cell>
          <cell r="M20">
            <v>0.55378423429718904</v>
          </cell>
          <cell r="N20">
            <v>0.55378423429718904</v>
          </cell>
          <cell r="O20">
            <v>0.55378423429718904</v>
          </cell>
        </row>
        <row r="23">
          <cell r="F23">
            <v>0.32953223108543361</v>
          </cell>
          <cell r="G23">
            <v>0.7280042594690751</v>
          </cell>
          <cell r="H23">
            <v>0.6287309513596554</v>
          </cell>
          <cell r="I23">
            <v>0.52548671092585941</v>
          </cell>
          <cell r="J23">
            <v>0.41430060584330974</v>
          </cell>
          <cell r="K23">
            <v>0.29914356843638334</v>
          </cell>
          <cell r="L23">
            <v>0.18200106486726864</v>
          </cell>
          <cell r="M23">
            <v>4.729270094657044E-2</v>
          </cell>
          <cell r="N23">
            <v>0</v>
          </cell>
          <cell r="O23">
            <v>0</v>
          </cell>
        </row>
        <row r="24">
          <cell r="F24">
            <v>1.9000000000000003E-2</v>
          </cell>
          <cell r="G24">
            <v>1.9000000000000003E-2</v>
          </cell>
          <cell r="H24">
            <v>1.9000000000000003E-2</v>
          </cell>
          <cell r="I24">
            <v>1.9000000000000003E-2</v>
          </cell>
          <cell r="J24">
            <v>1.9000000000000003E-2</v>
          </cell>
          <cell r="K24">
            <v>1.9000000000000003E-2</v>
          </cell>
          <cell r="L24">
            <v>1.9000000000000003E-2</v>
          </cell>
          <cell r="M24">
            <v>1.9000000000000003E-2</v>
          </cell>
          <cell r="N24">
            <v>1.9000000000000003E-2</v>
          </cell>
          <cell r="O24">
            <v>1.9000000000000003E-2</v>
          </cell>
        </row>
        <row r="27">
          <cell r="F27">
            <v>0</v>
          </cell>
          <cell r="G27">
            <v>0.23585923518878898</v>
          </cell>
          <cell r="H27">
            <v>0.23469586172057549</v>
          </cell>
          <cell r="I27">
            <v>0.25602056386046734</v>
          </cell>
          <cell r="J27">
            <v>0.27863314638438941</v>
          </cell>
          <cell r="K27">
            <v>0.33491371562188088</v>
          </cell>
          <cell r="L27">
            <v>0.48747840030461276</v>
          </cell>
          <cell r="M27">
            <v>0.54692230956877663</v>
          </cell>
          <cell r="N27">
            <v>0.58212855984139555</v>
          </cell>
          <cell r="O27">
            <v>0.60431522448730191</v>
          </cell>
        </row>
        <row r="28">
          <cell r="F28">
            <v>-0.2789427290398197</v>
          </cell>
          <cell r="G28">
            <v>-0.1484418773392952</v>
          </cell>
          <cell r="H28">
            <v>-0.10648817706621927</v>
          </cell>
          <cell r="I28">
            <v>-7.0705627460003861E-2</v>
          </cell>
          <cell r="J28">
            <v>-4.0180746358030262E-2</v>
          </cell>
          <cell r="K28">
            <v>-1.41358548783308E-2</v>
          </cell>
          <cell r="L28">
            <v>8.0911711681320719E-3</v>
          </cell>
          <cell r="M28">
            <v>2.7064124767473885E-2</v>
          </cell>
          <cell r="N28">
            <v>4.3263118640776588E-2</v>
          </cell>
          <cell r="O28">
            <v>5.7097048415560181E-2</v>
          </cell>
        </row>
        <row r="37">
          <cell r="F37">
            <v>0.17416369843757776</v>
          </cell>
          <cell r="G37">
            <v>1.0449821906254668</v>
          </cell>
          <cell r="H37">
            <v>1.0449821906254668</v>
          </cell>
          <cell r="I37">
            <v>1.128580765875504</v>
          </cell>
          <cell r="J37">
            <v>1.2121793411255417</v>
          </cell>
          <cell r="K37">
            <v>1.2121793411255417</v>
          </cell>
          <cell r="L37">
            <v>1.2539786287505601</v>
          </cell>
          <cell r="M37">
            <v>1.2888113684380735</v>
          </cell>
          <cell r="N37">
            <v>0</v>
          </cell>
          <cell r="O37">
            <v>0</v>
          </cell>
        </row>
      </sheetData>
      <sheetData sheetId="7">
        <row r="11">
          <cell r="D11">
            <v>2.6870390155433674</v>
          </cell>
          <cell r="E11">
            <v>2.6870390155433674</v>
          </cell>
          <cell r="F11">
            <v>2.7866191750012441</v>
          </cell>
          <cell r="G11">
            <v>2.7866191750012441</v>
          </cell>
          <cell r="H11">
            <v>2.7866191750012441</v>
          </cell>
          <cell r="I11">
            <v>2.7866191750012441</v>
          </cell>
          <cell r="J11">
            <v>2.7866191750012441</v>
          </cell>
          <cell r="K11">
            <v>2.7866191750012441</v>
          </cell>
          <cell r="L11">
            <v>2.7866191750012441</v>
          </cell>
          <cell r="M11">
            <v>2.7866191750012441</v>
          </cell>
          <cell r="N11">
            <v>2.7866191750012441</v>
          </cell>
          <cell r="O11">
            <v>2.7866191750012441</v>
          </cell>
        </row>
        <row r="12">
          <cell r="F12">
            <v>0.27153522841758432</v>
          </cell>
          <cell r="G12">
            <v>1.2617051834232353</v>
          </cell>
          <cell r="H12">
            <v>2.2882126465045962</v>
          </cell>
          <cell r="I12">
            <v>3.4534477830423262</v>
          </cell>
          <cell r="J12">
            <v>4.7583701745912208</v>
          </cell>
          <cell r="K12">
            <v>6.1704997058182762</v>
          </cell>
          <cell r="L12">
            <v>7.5958614799259161</v>
          </cell>
          <cell r="M12">
            <v>9.141555523356109</v>
          </cell>
          <cell r="N12">
            <v>10.743763831363289</v>
          </cell>
          <cell r="O12">
            <v>12.370807321183719</v>
          </cell>
        </row>
        <row r="13">
          <cell r="D13">
            <v>4.1799287625018664</v>
          </cell>
          <cell r="E13">
            <v>8.1856938265661547</v>
          </cell>
          <cell r="F13">
            <v>7.1407116359406881</v>
          </cell>
          <cell r="G13">
            <v>6.0957294453152215</v>
          </cell>
          <cell r="H13">
            <v>4.9671486794397177</v>
          </cell>
          <cell r="I13">
            <v>3.7549693383141758</v>
          </cell>
          <cell r="J13">
            <v>2.5427899971886339</v>
          </cell>
          <cell r="K13">
            <v>1.2888113684380738</v>
          </cell>
          <cell r="L13">
            <v>0</v>
          </cell>
          <cell r="M13">
            <v>0</v>
          </cell>
          <cell r="N13">
            <v>0</v>
          </cell>
          <cell r="O13">
            <v>0</v>
          </cell>
        </row>
        <row r="15">
          <cell r="F15">
            <v>3.7709174589041091E-3</v>
          </cell>
          <cell r="G15">
            <v>9.1685057301369843E-3</v>
          </cell>
          <cell r="H15">
            <v>2.541417102431507E-2</v>
          </cell>
          <cell r="I15">
            <v>2.6633144132106164E-2</v>
          </cell>
          <cell r="J15">
            <v>2.775202627261901E-2</v>
          </cell>
          <cell r="K15">
            <v>2.8932435198100556E-2</v>
          </cell>
          <cell r="L15">
            <v>3.0359930456425804E-2</v>
          </cell>
          <cell r="M15">
            <v>3.1674084226695404E-2</v>
          </cell>
          <cell r="N15">
            <v>3.3060881028841277E-2</v>
          </cell>
          <cell r="O15">
            <v>3.473384734915741E-2</v>
          </cell>
        </row>
        <row r="16">
          <cell r="D16">
            <v>0</v>
          </cell>
          <cell r="E16">
            <v>0.17416369843757776</v>
          </cell>
          <cell r="F16">
            <v>1.0449821906254668</v>
          </cell>
          <cell r="G16">
            <v>1.0449821906254668</v>
          </cell>
          <cell r="H16">
            <v>1.128580765875504</v>
          </cell>
          <cell r="I16">
            <v>1.2121793411255417</v>
          </cell>
          <cell r="J16">
            <v>1.2121793411255417</v>
          </cell>
          <cell r="K16">
            <v>1.2539786287505601</v>
          </cell>
          <cell r="L16">
            <v>1.2888113684380735</v>
          </cell>
          <cell r="M16">
            <v>0</v>
          </cell>
          <cell r="N16">
            <v>0</v>
          </cell>
          <cell r="O16">
            <v>0</v>
          </cell>
        </row>
        <row r="17">
          <cell r="F17">
            <v>0.2</v>
          </cell>
          <cell r="G17">
            <v>0.2</v>
          </cell>
          <cell r="H17">
            <v>0.2</v>
          </cell>
          <cell r="I17">
            <v>0.2</v>
          </cell>
          <cell r="J17">
            <v>0.2</v>
          </cell>
          <cell r="K17">
            <v>0.2</v>
          </cell>
          <cell r="L17">
            <v>0.2</v>
          </cell>
          <cell r="M17">
            <v>0.2</v>
          </cell>
          <cell r="N17">
            <v>0.2</v>
          </cell>
          <cell r="O17">
            <v>0.2</v>
          </cell>
        </row>
        <row r="21">
          <cell r="D21">
            <v>0</v>
          </cell>
          <cell r="E21">
            <v>0</v>
          </cell>
          <cell r="F21">
            <v>0</v>
          </cell>
          <cell r="G21">
            <v>0</v>
          </cell>
          <cell r="H21">
            <v>0</v>
          </cell>
          <cell r="I21">
            <v>0</v>
          </cell>
          <cell r="J21">
            <v>0</v>
          </cell>
          <cell r="K21">
            <v>0</v>
          </cell>
          <cell r="L21">
            <v>0</v>
          </cell>
          <cell r="M21">
            <v>0</v>
          </cell>
          <cell r="N21">
            <v>0</v>
          </cell>
          <cell r="O21">
            <v>0</v>
          </cell>
        </row>
        <row r="22">
          <cell r="D22">
            <v>0</v>
          </cell>
          <cell r="E22">
            <v>0</v>
          </cell>
          <cell r="F22">
            <v>0</v>
          </cell>
          <cell r="G22">
            <v>0</v>
          </cell>
          <cell r="H22">
            <v>0</v>
          </cell>
          <cell r="I22">
            <v>0</v>
          </cell>
          <cell r="J22">
            <v>0</v>
          </cell>
          <cell r="K22">
            <v>0</v>
          </cell>
          <cell r="L22">
            <v>0</v>
          </cell>
          <cell r="M22">
            <v>0</v>
          </cell>
          <cell r="N22">
            <v>0</v>
          </cell>
          <cell r="O22">
            <v>0</v>
          </cell>
        </row>
        <row r="23">
          <cell r="D23">
            <v>1.0763612885899383</v>
          </cell>
          <cell r="E23">
            <v>1.0763612885899383</v>
          </cell>
          <cell r="F23">
            <v>1.0763612885899383</v>
          </cell>
          <cell r="G23">
            <v>1.0763612885899383</v>
          </cell>
          <cell r="H23">
            <v>1.0763612885899383</v>
          </cell>
          <cell r="I23">
            <v>1.0763612885899383</v>
          </cell>
          <cell r="J23">
            <v>1.0763612885899383</v>
          </cell>
          <cell r="K23">
            <v>1.0763612885899383</v>
          </cell>
          <cell r="L23">
            <v>1.0763612885899383</v>
          </cell>
          <cell r="M23">
            <v>1.0763612885899383</v>
          </cell>
          <cell r="N23">
            <v>1.0763612885899383</v>
          </cell>
          <cell r="O23">
            <v>1.0763612885899383</v>
          </cell>
        </row>
        <row r="24">
          <cell r="D24">
            <v>5.4066064894552959</v>
          </cell>
          <cell r="E24">
            <v>8.2095352519571581</v>
          </cell>
          <cell r="F24">
            <v>8.2095352519571581</v>
          </cell>
          <cell r="G24">
            <v>8.2095352519571581</v>
          </cell>
          <cell r="H24">
            <v>8.2095352519571581</v>
          </cell>
          <cell r="I24">
            <v>8.2095352519571581</v>
          </cell>
          <cell r="J24">
            <v>8.2095352519571581</v>
          </cell>
          <cell r="K24">
            <v>8.2095352519571581</v>
          </cell>
          <cell r="L24">
            <v>8.2095352519571581</v>
          </cell>
          <cell r="M24">
            <v>8.2095352519571581</v>
          </cell>
          <cell r="N24">
            <v>8.2095352519571581</v>
          </cell>
          <cell r="O24">
            <v>8.2095352519571581</v>
          </cell>
        </row>
        <row r="25">
          <cell r="D25">
            <v>0</v>
          </cell>
          <cell r="E25">
            <v>0</v>
          </cell>
          <cell r="F25">
            <v>0</v>
          </cell>
          <cell r="G25">
            <v>0</v>
          </cell>
          <cell r="H25">
            <v>0</v>
          </cell>
          <cell r="I25">
            <v>0</v>
          </cell>
          <cell r="J25">
            <v>0</v>
          </cell>
          <cell r="K25">
            <v>0</v>
          </cell>
          <cell r="L25">
            <v>0</v>
          </cell>
          <cell r="M25">
            <v>0</v>
          </cell>
          <cell r="N25">
            <v>0</v>
          </cell>
          <cell r="O25">
            <v>0</v>
          </cell>
        </row>
        <row r="27">
          <cell r="F27">
            <v>0.2307434309571621</v>
          </cell>
          <cell r="G27">
            <v>0.78452766525435114</v>
          </cell>
          <cell r="H27">
            <v>1.3383118995515402</v>
          </cell>
          <cell r="I27">
            <v>1.8920961338487292</v>
          </cell>
          <cell r="J27">
            <v>2.445880368145918</v>
          </cell>
          <cell r="K27">
            <v>2.9996646024431071</v>
          </cell>
          <cell r="L27">
            <v>3.5534488367402961</v>
          </cell>
          <cell r="M27">
            <v>4.1072330710374851</v>
          </cell>
          <cell r="N27">
            <v>4.6610173053346742</v>
          </cell>
          <cell r="O27">
            <v>5.2148015396318632</v>
          </cell>
        </row>
        <row r="29">
          <cell r="D29">
            <v>0</v>
          </cell>
          <cell r="E29">
            <v>0</v>
          </cell>
          <cell r="F29">
            <v>-0.2789427290398197</v>
          </cell>
          <cell r="G29">
            <v>-0.42738460637911491</v>
          </cell>
          <cell r="H29">
            <v>-0.53387278344533418</v>
          </cell>
          <cell r="I29">
            <v>-0.60457841090533804</v>
          </cell>
          <cell r="J29">
            <v>-0.6447591572633683</v>
          </cell>
          <cell r="K29">
            <v>-0.6588950121416991</v>
          </cell>
          <cell r="L29">
            <v>-0.65080384097356703</v>
          </cell>
          <cell r="M29">
            <v>-0.62373971620609314</v>
          </cell>
          <cell r="N29">
            <v>-0.58047659756531655</v>
          </cell>
          <cell r="O29">
            <v>-0.52337954914975637</v>
          </cell>
        </row>
        <row r="30">
          <cell r="D30">
            <v>0</v>
          </cell>
          <cell r="E30">
            <v>1.377</v>
          </cell>
          <cell r="F30">
            <v>1.1736443484900001</v>
          </cell>
          <cell r="G30">
            <v>0.69209762745600023</v>
          </cell>
          <cell r="H30">
            <v>0.2296404237015004</v>
          </cell>
          <cell r="I30">
            <v>0</v>
          </cell>
          <cell r="J30">
            <v>0</v>
          </cell>
          <cell r="K30">
            <v>0</v>
          </cell>
          <cell r="L30">
            <v>0</v>
          </cell>
          <cell r="M30">
            <v>0</v>
          </cell>
          <cell r="N30">
            <v>0</v>
          </cell>
          <cell r="O30">
            <v>0</v>
          </cell>
        </row>
        <row r="31">
          <cell r="F31">
            <v>0</v>
          </cell>
          <cell r="G31">
            <v>0.23585923518878898</v>
          </cell>
          <cell r="H31">
            <v>0.23282267678540622</v>
          </cell>
          <cell r="I31">
            <v>0.18405204111052512</v>
          </cell>
          <cell r="J31">
            <v>9.4203985822506692E-2</v>
          </cell>
          <cell r="K31">
            <v>0</v>
          </cell>
          <cell r="L31">
            <v>0</v>
          </cell>
          <cell r="M31">
            <v>0</v>
          </cell>
          <cell r="N31">
            <v>0</v>
          </cell>
          <cell r="O31">
            <v>0</v>
          </cell>
        </row>
        <row r="32">
          <cell r="D32">
            <v>0.38400000000000001</v>
          </cell>
          <cell r="E32">
            <v>0.38400000000000001</v>
          </cell>
          <cell r="F32">
            <v>0.38400000000000001</v>
          </cell>
          <cell r="G32">
            <v>0.38400000000000001</v>
          </cell>
          <cell r="H32">
            <v>0.38400000000000001</v>
          </cell>
          <cell r="I32">
            <v>0.38400000000000001</v>
          </cell>
          <cell r="J32">
            <v>0.38400000000000001</v>
          </cell>
          <cell r="K32">
            <v>0.38400000000000001</v>
          </cell>
          <cell r="L32">
            <v>0.38400000000000001</v>
          </cell>
          <cell r="M32">
            <v>0.38400000000000001</v>
          </cell>
          <cell r="N32">
            <v>0.38400000000000001</v>
          </cell>
          <cell r="O32">
            <v>0.38400000000000001</v>
          </cell>
        </row>
        <row r="34">
          <cell r="F34">
            <v>0.1675963315068493</v>
          </cell>
          <cell r="G34">
            <v>0.40748914356164379</v>
          </cell>
          <cell r="H34">
            <v>0.41831323273972598</v>
          </cell>
          <cell r="I34">
            <v>0.43692954133561646</v>
          </cell>
          <cell r="J34">
            <v>0.44931934879828767</v>
          </cell>
          <cell r="K34">
            <v>0.46257676565378414</v>
          </cell>
          <cell r="L34">
            <v>0.48485553719959407</v>
          </cell>
          <cell r="M34">
            <v>0.50003863616838762</v>
          </cell>
          <cell r="N34">
            <v>0.51628912756841172</v>
          </cell>
          <cell r="O34">
            <v>0.54298901811901301</v>
          </cell>
        </row>
      </sheetData>
      <sheetData sheetId="8" refreshError="1"/>
      <sheetData sheetId="9">
        <row r="12">
          <cell r="D12">
            <v>0</v>
          </cell>
          <cell r="E12">
            <v>0</v>
          </cell>
          <cell r="F12">
            <v>0.55047795745740402</v>
          </cell>
          <cell r="G12">
            <v>1.3744710675337353</v>
          </cell>
          <cell r="H12">
            <v>1.3676915018681555</v>
          </cell>
          <cell r="I12">
            <v>1.4919613278582013</v>
          </cell>
          <cell r="J12">
            <v>1.6237362842913137</v>
          </cell>
          <cell r="K12">
            <v>1.7611791017272669</v>
          </cell>
          <cell r="L12">
            <v>1.9047490032441203</v>
          </cell>
          <cell r="M12">
            <v>2.0655522282314958</v>
          </cell>
          <cell r="N12">
            <v>2.1410737492077994</v>
          </cell>
          <cell r="O12">
            <v>2.1742616658921712</v>
          </cell>
        </row>
        <row r="13">
          <cell r="D13">
            <v>0</v>
          </cell>
          <cell r="E13">
            <v>0</v>
          </cell>
          <cell r="F13">
            <v>0.2307434309571621</v>
          </cell>
          <cell r="G13">
            <v>0.55378423429718904</v>
          </cell>
          <cell r="H13">
            <v>0.55378423429718904</v>
          </cell>
          <cell r="I13">
            <v>0.55378423429718904</v>
          </cell>
          <cell r="J13">
            <v>0.55378423429718904</v>
          </cell>
          <cell r="K13">
            <v>0.55378423429718904</v>
          </cell>
          <cell r="L13">
            <v>0.55378423429718904</v>
          </cell>
          <cell r="M13">
            <v>0.55378423429718904</v>
          </cell>
          <cell r="N13">
            <v>0.55378423429718904</v>
          </cell>
          <cell r="O13">
            <v>0.55378423429718904</v>
          </cell>
        </row>
        <row r="14">
          <cell r="D14">
            <v>0</v>
          </cell>
          <cell r="E14">
            <v>0</v>
          </cell>
          <cell r="F14">
            <v>0.34853223108543363</v>
          </cell>
          <cell r="G14">
            <v>0.74700425946907512</v>
          </cell>
          <cell r="H14">
            <v>0.64773095135965542</v>
          </cell>
          <cell r="I14">
            <v>0.54448671092585943</v>
          </cell>
          <cell r="J14">
            <v>0.43330060584330976</v>
          </cell>
          <cell r="K14">
            <v>0.31814356843638336</v>
          </cell>
          <cell r="L14">
            <v>0.20100106486726865</v>
          </cell>
          <cell r="M14">
            <v>6.6292700946570443E-2</v>
          </cell>
          <cell r="N14">
            <v>1.9000000000000003E-2</v>
          </cell>
          <cell r="O14">
            <v>1.9000000000000003E-2</v>
          </cell>
        </row>
        <row r="15">
          <cell r="D15">
            <v>0</v>
          </cell>
          <cell r="E15">
            <v>0</v>
          </cell>
          <cell r="F15">
            <v>-0.1675963315068493</v>
          </cell>
          <cell r="G15">
            <v>-0.23989281205479449</v>
          </cell>
          <cell r="H15">
            <v>-1.0824089178082197E-2</v>
          </cell>
          <cell r="I15">
            <v>-1.8616308595890474E-2</v>
          </cell>
          <cell r="J15">
            <v>-1.238980746267121E-2</v>
          </cell>
          <cell r="K15">
            <v>-1.3257416855496473E-2</v>
          </cell>
          <cell r="L15">
            <v>-2.2278771545809928E-2</v>
          </cell>
          <cell r="M15">
            <v>-1.5183098968793551E-2</v>
          </cell>
          <cell r="N15">
            <v>-1.6250491400024103E-2</v>
          </cell>
          <cell r="O15">
            <v>-2.6699890550601291E-2</v>
          </cell>
        </row>
        <row r="16">
          <cell r="D16">
            <v>0</v>
          </cell>
          <cell r="E16">
            <v>-1.377</v>
          </cell>
          <cell r="F16">
            <v>0.20335565150999996</v>
          </cell>
          <cell r="G16">
            <v>0.48154672103399981</v>
          </cell>
          <cell r="H16">
            <v>0.46245720375449989</v>
          </cell>
          <cell r="I16">
            <v>0.46624180915462499</v>
          </cell>
          <cell r="J16">
            <v>0.46994780239772621</v>
          </cell>
          <cell r="K16">
            <v>0.4739592428029511</v>
          </cell>
          <cell r="L16">
            <v>0.47871617443354392</v>
          </cell>
          <cell r="M16">
            <v>0.48341324942554587</v>
          </cell>
          <cell r="N16">
            <v>0.4884944370308979</v>
          </cell>
          <cell r="O16">
            <v>0.49446826203408489</v>
          </cell>
        </row>
        <row r="17">
          <cell r="D17">
            <v>0</v>
          </cell>
          <cell r="E17">
            <v>0</v>
          </cell>
          <cell r="F17">
            <v>0</v>
          </cell>
          <cell r="G17">
            <v>-0.23585923518878898</v>
          </cell>
          <cell r="H17">
            <v>3.0365584033827664E-3</v>
          </cell>
          <cell r="I17">
            <v>4.8770635674881102E-2</v>
          </cell>
          <cell r="J17">
            <v>8.9848055288018425E-2</v>
          </cell>
          <cell r="K17">
            <v>9.4203985822506692E-2</v>
          </cell>
          <cell r="L17">
            <v>0</v>
          </cell>
          <cell r="M17">
            <v>0</v>
          </cell>
          <cell r="N17">
            <v>0</v>
          </cell>
          <cell r="O17">
            <v>0</v>
          </cell>
        </row>
        <row r="18">
          <cell r="D18">
            <v>0</v>
          </cell>
          <cell r="E18">
            <v>0</v>
          </cell>
          <cell r="F18">
            <v>3.7709174589041091E-3</v>
          </cell>
          <cell r="G18">
            <v>5.3975882712328747E-3</v>
          </cell>
          <cell r="H18">
            <v>1.6245665294178084E-2</v>
          </cell>
          <cell r="I18">
            <v>1.2189731077910937E-3</v>
          </cell>
          <cell r="J18">
            <v>1.118882140512846E-3</v>
          </cell>
          <cell r="K18">
            <v>1.1804089254815464E-3</v>
          </cell>
          <cell r="L18">
            <v>1.4274952583252475E-3</v>
          </cell>
          <cell r="M18">
            <v>1.3141537702696E-3</v>
          </cell>
          <cell r="N18">
            <v>1.3867968021458732E-3</v>
          </cell>
          <cell r="O18">
            <v>1.6729663203161327E-3</v>
          </cell>
        </row>
        <row r="20">
          <cell r="D20">
            <v>0</v>
          </cell>
          <cell r="E20">
            <v>0</v>
          </cell>
          <cell r="F20">
            <v>0</v>
          </cell>
          <cell r="G20">
            <v>0</v>
          </cell>
          <cell r="H20">
            <v>0</v>
          </cell>
          <cell r="I20">
            <v>0.23660138545312459</v>
          </cell>
          <cell r="J20">
            <v>0.46994780239772621</v>
          </cell>
          <cell r="K20">
            <v>0.4739592428029511</v>
          </cell>
          <cell r="L20">
            <v>0.47871617443354392</v>
          </cell>
          <cell r="M20">
            <v>0.48341324942554587</v>
          </cell>
          <cell r="N20">
            <v>0.4884944370308979</v>
          </cell>
          <cell r="O20">
            <v>0.49446826203408489</v>
          </cell>
        </row>
        <row r="21">
          <cell r="D21">
            <v>0</v>
          </cell>
          <cell r="E21">
            <v>0</v>
          </cell>
          <cell r="F21">
            <v>0</v>
          </cell>
          <cell r="G21">
            <v>0.23585923518878898</v>
          </cell>
          <cell r="H21">
            <v>0.23469586172057549</v>
          </cell>
          <cell r="I21">
            <v>0.25602056386046734</v>
          </cell>
          <cell r="J21">
            <v>0.27863314638438941</v>
          </cell>
          <cell r="K21">
            <v>0.33491371562188088</v>
          </cell>
          <cell r="L21">
            <v>0.48747840030461276</v>
          </cell>
          <cell r="M21">
            <v>0.54692230956877663</v>
          </cell>
          <cell r="N21">
            <v>0.58212855984139555</v>
          </cell>
          <cell r="O21">
            <v>0.60431522448730191</v>
          </cell>
        </row>
        <row r="25">
          <cell r="D25">
            <v>-6.4829677780452339</v>
          </cell>
          <cell r="E25">
            <v>-2.8029287625018622</v>
          </cell>
          <cell r="F25">
            <v>0</v>
          </cell>
          <cell r="G25">
            <v>0</v>
          </cell>
          <cell r="H25">
            <v>0</v>
          </cell>
          <cell r="I25">
            <v>0</v>
          </cell>
          <cell r="J25">
            <v>0</v>
          </cell>
          <cell r="K25">
            <v>0</v>
          </cell>
          <cell r="L25">
            <v>0</v>
          </cell>
          <cell r="M25">
            <v>0</v>
          </cell>
          <cell r="N25">
            <v>0</v>
          </cell>
          <cell r="O25">
            <v>0</v>
          </cell>
        </row>
        <row r="26">
          <cell r="D26">
            <v>-0.38400000000000001</v>
          </cell>
          <cell r="E26">
            <v>0</v>
          </cell>
          <cell r="F26">
            <v>0</v>
          </cell>
          <cell r="G26">
            <v>0</v>
          </cell>
          <cell r="H26">
            <v>0</v>
          </cell>
          <cell r="I26">
            <v>0</v>
          </cell>
          <cell r="J26">
            <v>0</v>
          </cell>
          <cell r="K26">
            <v>0</v>
          </cell>
          <cell r="L26">
            <v>0</v>
          </cell>
          <cell r="M26">
            <v>0</v>
          </cell>
          <cell r="N26">
            <v>0</v>
          </cell>
          <cell r="O26">
            <v>0</v>
          </cell>
        </row>
        <row r="30">
          <cell r="D30">
            <v>2.6870390155433674</v>
          </cell>
          <cell r="E30">
            <v>0</v>
          </cell>
          <cell r="F30">
            <v>9.9580159457876682E-2</v>
          </cell>
          <cell r="G30">
            <v>0</v>
          </cell>
          <cell r="H30">
            <v>0</v>
          </cell>
          <cell r="I30">
            <v>0</v>
          </cell>
          <cell r="J30">
            <v>0</v>
          </cell>
          <cell r="K30">
            <v>0</v>
          </cell>
          <cell r="L30">
            <v>0</v>
          </cell>
          <cell r="M30">
            <v>0</v>
          </cell>
          <cell r="N30">
            <v>0</v>
          </cell>
          <cell r="O30">
            <v>0</v>
          </cell>
        </row>
        <row r="31">
          <cell r="D31">
            <v>4.1799287625018664</v>
          </cell>
          <cell r="E31">
            <v>4.1799287625018664</v>
          </cell>
          <cell r="F31">
            <v>-0.17416369843757776</v>
          </cell>
          <cell r="G31">
            <v>-1.0449821906254668</v>
          </cell>
          <cell r="H31">
            <v>-1.0449821906254668</v>
          </cell>
          <cell r="I31">
            <v>-1.128580765875504</v>
          </cell>
          <cell r="J31">
            <v>-1.2121793411255417</v>
          </cell>
          <cell r="K31">
            <v>-1.2121793411255417</v>
          </cell>
          <cell r="L31">
            <v>-1.2539786287505601</v>
          </cell>
          <cell r="M31">
            <v>-1.2888113684380735</v>
          </cell>
          <cell r="N31">
            <v>0</v>
          </cell>
          <cell r="O31">
            <v>0</v>
          </cell>
        </row>
        <row r="32">
          <cell r="D32">
            <v>0</v>
          </cell>
          <cell r="E32">
            <v>0</v>
          </cell>
          <cell r="F32">
            <v>0.2</v>
          </cell>
          <cell r="G32">
            <v>0</v>
          </cell>
          <cell r="H32">
            <v>0</v>
          </cell>
          <cell r="I32">
            <v>0</v>
          </cell>
          <cell r="J32">
            <v>0</v>
          </cell>
          <cell r="K32">
            <v>0</v>
          </cell>
          <cell r="L32">
            <v>0</v>
          </cell>
          <cell r="M32">
            <v>0</v>
          </cell>
          <cell r="N32">
            <v>0</v>
          </cell>
          <cell r="O32">
            <v>0</v>
          </cell>
        </row>
        <row r="33">
          <cell r="D33">
            <v>0</v>
          </cell>
          <cell r="E33">
            <v>0</v>
          </cell>
          <cell r="F33">
            <v>-0.34853223108543363</v>
          </cell>
          <cell r="G33">
            <v>-0.74700425946907512</v>
          </cell>
          <cell r="H33">
            <v>-0.64773095135965542</v>
          </cell>
          <cell r="I33">
            <v>-0.54448671092585943</v>
          </cell>
          <cell r="J33">
            <v>-0.43330060584330976</v>
          </cell>
          <cell r="K33">
            <v>-0.31814356843638336</v>
          </cell>
          <cell r="L33">
            <v>-0.20100106486726865</v>
          </cell>
          <cell r="M33">
            <v>-6.6292700946570443E-2</v>
          </cell>
          <cell r="N33">
            <v>-1.9000000000000003E-2</v>
          </cell>
          <cell r="O33">
            <v>-1.9000000000000003E-2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Summary"/>
      <sheetName val="HQBuilding"/>
      <sheetName val="FitOutHQBldg"/>
      <sheetName val="Security"/>
      <sheetName val="AutoMessengerSystem"/>
      <sheetName val="PASystem"/>
      <sheetName val="TelephoneSystem"/>
      <sheetName val="HQSpecialSystems"/>
      <sheetName val="WaterFeatures"/>
      <sheetName val="DealerRoom"/>
      <sheetName val="Services"/>
      <sheetName val="ACtoStairs"/>
      <sheetName val="GoodsDelivery"/>
      <sheetName val="ToiletPods"/>
      <sheetName val="HQBldgExtCladding"/>
      <sheetName val="GlazedSouthWall"/>
      <sheetName val="HQFFandE"/>
      <sheetName val="ConferenceCentre"/>
      <sheetName val="FitOutConfCentre"/>
      <sheetName val="ConfCentreSpecialSystems"/>
      <sheetName val="ConfCentreExtCladding"/>
      <sheetName val="ConfFFandE"/>
      <sheetName val="CarPark"/>
      <sheetName val="StatutoryCharges"/>
      <sheetName val="Drawingscover"/>
      <sheetName val="Drawings"/>
      <sheetName val="GFA HQ Building"/>
      <sheetName val="GFA Conference"/>
      <sheetName val="GeneralSummary"/>
      <sheetName val="ElementalSummary"/>
      <sheetName val="LEVEL SHEET"/>
      <sheetName val="CASHFLOWS"/>
      <sheetName val="BQ"/>
      <sheetName val="BQ External"/>
      <sheetName val="Notes"/>
      <sheetName val="Basis"/>
      <sheetName val="SHOPLIST"/>
      <sheetName val="SPT vs PHI"/>
      <sheetName val="Rate analysis"/>
      <sheetName val="icmal"/>
      <sheetName val="SubmitCal"/>
      <sheetName val="TAS"/>
      <sheetName val="Lab Cum Hist"/>
      <sheetName val="#REF"/>
      <sheetName val="StattCo yCharges"/>
      <sheetName val="GFA_HQ_Building"/>
      <sheetName val="GFA_Conference"/>
      <sheetName val="Su}}ary"/>
      <sheetName val="concrete"/>
      <sheetName val="beam-reinft-IIInd floor"/>
      <sheetName val="Penthouse Apartment"/>
      <sheetName val="D-623D"/>
      <sheetName val="beam-reinft-machine rm"/>
      <sheetName val="98Price"/>
      <sheetName val="girder"/>
      <sheetName val="Rocker"/>
      <sheetName val="Graph Data (DO NOT PRINT)"/>
      <sheetName val="LABOUR HISTOGRAM"/>
      <sheetName val="_______"/>
      <sheetName val="核算项目余额表"/>
      <sheetName val="Criteria"/>
      <sheetName val="Assumptions"/>
      <sheetName val="@risk rents and incentives"/>
      <sheetName val="Car park lease"/>
      <sheetName val="Net rent analysis"/>
      <sheetName val="Poz-1 "/>
      <sheetName val="차액보증"/>
      <sheetName val="Option"/>
      <sheetName val="Chiet tinh dz22"/>
      <sheetName val="Chiet tinh dz35"/>
      <sheetName val="Cash2"/>
      <sheetName val="Z"/>
      <sheetName val="Raw Data"/>
      <sheetName val="PA- Consutant "/>
      <sheetName val="upa"/>
      <sheetName val="foot-slab reinft"/>
      <sheetName val="Design"/>
      <sheetName val="Annex"/>
      <sheetName val="factors"/>
      <sheetName val="P4-B"/>
      <sheetName val="Break_Up"/>
      <sheetName val="RESULT"/>
      <sheetName val="IO LIST"/>
      <sheetName val="Formulas"/>
      <sheetName val="Material "/>
      <sheetName val="Quote Sheet"/>
      <sheetName val="CT Thang Mo"/>
      <sheetName val="1"/>
      <sheetName val="Materials Cost(PCC)"/>
      <sheetName val="Budget"/>
      <sheetName val="ancillary"/>
      <sheetName val="BOQ"/>
      <sheetName val="Bill No. 2"/>
      <sheetName val="budget summary (2)"/>
      <sheetName val="Budget Analysis Summary"/>
      <sheetName val="India F&amp;S Template"/>
      <sheetName val="CODE"/>
      <sheetName val="改加胶玻璃、室外栏杆"/>
      <sheetName val="企业表一"/>
      <sheetName val="M-5C"/>
      <sheetName val="M-5A"/>
      <sheetName val=""/>
      <sheetName val="Sheet1"/>
      <sheetName val="BQ_External"/>
      <sheetName val="Bill_1"/>
      <sheetName val="Bill_2"/>
      <sheetName val="Bill_3"/>
      <sheetName val="Bill_4"/>
      <sheetName val="Bill_5"/>
      <sheetName val="Bill_6"/>
      <sheetName val="Bill_7"/>
      <sheetName val="FOL - Bar"/>
      <sheetName val="LABOUR_HISTOGRAM"/>
      <sheetName val="JAS"/>
      <sheetName val="HIRED LABOUR CODE"/>
      <sheetName val="Bill 1"/>
      <sheetName val="Bill 2"/>
      <sheetName val="Bill 3"/>
      <sheetName val="Bill 4"/>
      <sheetName val="Bill 5"/>
      <sheetName val="Bill 6"/>
      <sheetName val="Bill 7"/>
      <sheetName val="_x0000__x0000__x0000__x0000__x0000__x0000__x0000__x0000_"/>
      <sheetName val="B"/>
      <sheetName val="Customize Your Invoice"/>
      <sheetName val="PriceSummary"/>
      <sheetName val="POWER ASSUMPTIONS"/>
      <sheetName val="Sheet2"/>
      <sheetName val="ANNEXURE-A"/>
      <sheetName val="CT  PL"/>
      <sheetName val="Projet, methodes &amp; couts"/>
      <sheetName val="Macro1"/>
      <sheetName val="Planning"/>
      <sheetName val="TAHRIR"/>
      <sheetName val="Bases"/>
      <sheetName val="Risques majeurs &amp; Frais Ind."/>
      <sheetName val="Bouclage"/>
      <sheetName val="AREG_05"/>
      <sheetName val="Civil Boq"/>
      <sheetName val="Data"/>
      <sheetName val="Tender Summary"/>
      <sheetName val="Insurance Ext"/>
      <sheetName val="Prelims"/>
      <sheetName val="HVAC BoQ"/>
      <sheetName val="HQ-TO"/>
      <sheetName val="intr stool brkup"/>
      <sheetName val="Body Sheet"/>
      <sheetName val="1.0 Executive Summary"/>
      <sheetName val="GFA_HQ_Building1"/>
      <sheetName val="Geneí¬_x0008_i_x0000__x0000__x0014__x0000_0."/>
      <sheetName val="70_x0000_,/0_x0000_s«_x0008_i_x0000_Æø_x0003_í¬_x0008_i_x0000_"/>
      <sheetName val="GFA_Conference1"/>
      <sheetName val="StattCo_yCharges"/>
      <sheetName val="Penthouse_Apartment"/>
      <sheetName val="Chiet_tinh_dz22"/>
      <sheetName val="Chiet_tinh_dz35"/>
      <sheetName val="CT_Thang_Mo"/>
      <sheetName val="Raw_Data"/>
      <sheetName val="@risk_rents_and_incentives"/>
      <sheetName val="Car_park_lease"/>
      <sheetName val="Net_rent_analysis"/>
      <sheetName val="Poz-1_"/>
      <sheetName val="Lab_Cum_Hist"/>
      <sheetName val="Graph_Data_(DO_NOT_PRINT)"/>
      <sheetName val="FOL_-_Bar"/>
      <sheetName val="LEVEL_SHEET"/>
      <sheetName val="SPT_vs_PHI"/>
      <sheetName val="Bill_No__2"/>
      <sheetName val="budget_summary_(2)"/>
      <sheetName val="Budget_Analysis_Summary"/>
      <sheetName val="ConferenceCentre_x0000_옰ʒ䄂ʒ鵠ʐ䄂ʒ閐̐䄂ʒ蕈̐"/>
      <sheetName val="BQ_External1"/>
      <sheetName val="LABOUR_HISTOGRAM1"/>
      <sheetName val="COC"/>
      <sheetName val="Top sheet"/>
      <sheetName val="Projet,_methodes_&amp;_couts"/>
      <sheetName val="Risques_majeurs_&amp;_Frais_Ind_"/>
      <sheetName val="CT__PL"/>
      <sheetName val="List"/>
      <sheetName val="Currencies"/>
      <sheetName val="Ap A"/>
      <sheetName val="PRECAST lightconc-II"/>
      <sheetName val="RA-markate"/>
      <sheetName val="BOQ_Direct_selling cost"/>
      <sheetName val="77S(O)"/>
      <sheetName val="Sheet3"/>
      <sheetName val="Voucher"/>
      <sheetName val="col-reinft1"/>
      <sheetName val="final abstract"/>
      <sheetName val="P&amp;L-BDMC"/>
      <sheetName val="POWER"/>
      <sheetName val="MTP"/>
      <sheetName val="Inputs"/>
      <sheetName val="ABSTRACT"/>
      <sheetName val="DETAILED  BOQ"/>
      <sheetName val="M-Book for Conc"/>
      <sheetName val="M-Book for FW"/>
      <sheetName val="Vehicles"/>
      <sheetName val="Detail"/>
      <sheetName val="p&amp;m"/>
      <sheetName val="Wall"/>
      <sheetName val="BLK2"/>
      <sheetName val="BLK3"/>
      <sheetName val="E &amp; R"/>
      <sheetName val="radar"/>
      <sheetName val="UG"/>
      <sheetName val="GFA_HQ_Building2"/>
      <sheetName val="GFA_Conference2"/>
      <sheetName val="LEVEL_SHEET1"/>
      <sheetName val="BQ_External2"/>
      <sheetName val="SPT_vs_PHI1"/>
      <sheetName val="Lab_Cum_Hist1"/>
      <sheetName val="StattCo_yCharges1"/>
      <sheetName val="Penthouse_Apartment1"/>
      <sheetName val="Rate_analysis"/>
      <sheetName val="beam-reinft-IIInd_floor"/>
      <sheetName val="Graph_Data_(DO_NOT_PRINT)1"/>
      <sheetName val="LABOUR_HISTOGRAM2"/>
      <sheetName val="@risk_rents_and_incentives1"/>
      <sheetName val="Car_park_lease1"/>
      <sheetName val="Net_rent_analysis1"/>
      <sheetName val="Poz-1_1"/>
      <sheetName val="Chiet_tinh_dz221"/>
      <sheetName val="Chiet_tinh_dz351"/>
      <sheetName val="Raw_Data1"/>
      <sheetName val="beam-reinft-machine_rm"/>
      <sheetName val="Bill_No__21"/>
      <sheetName val="CT_Thang_Mo1"/>
      <sheetName val="budget_summary_(2)1"/>
      <sheetName val="Budget_Analysis_Summary1"/>
      <sheetName val="FOL_-_Bar1"/>
      <sheetName val="PA-_Consutant_"/>
      <sheetName val="HIRED_LABOUR_CODE"/>
      <sheetName val="foot-slab_reinft"/>
      <sheetName val="Materials_Cost(PCC)"/>
      <sheetName val="India_F&amp;S_Template"/>
      <sheetName val="IO_LIST"/>
      <sheetName val="Material_"/>
      <sheetName val="Quote_Sheet"/>
      <sheetName val="Bill_11"/>
      <sheetName val="Bill_21"/>
      <sheetName val="Bill_31"/>
      <sheetName val="Bill_41"/>
      <sheetName val="Bill_51"/>
      <sheetName val="Bill_61"/>
      <sheetName val="Bill_71"/>
      <sheetName val="Customize_Your_Invoice"/>
      <sheetName val="POWER_ASSUMPTIONS"/>
      <sheetName val="CT__PL1"/>
      <sheetName val="Projet,_methodes_&amp;_couts1"/>
      <sheetName val="Risques_majeurs_&amp;_Frais_Ind_1"/>
      <sheetName val="Civil_Boq"/>
      <sheetName val="Tender_Summary"/>
      <sheetName val="Insurance_Ext"/>
      <sheetName val="HVAC_BoQ"/>
      <sheetName val="intr_stool_brkup"/>
      <sheetName val="Body_Sheet"/>
      <sheetName val="1_0_Executive_Summary"/>
      <sheetName val="Geneí¬i0_"/>
      <sheetName val="70,/0s«iÆøí¬i"/>
      <sheetName val="Top_sheet"/>
      <sheetName val="Ap_A"/>
      <sheetName val="PRECAST_lightconc-II"/>
      <sheetName val="BOQ_Direct_selling_cost"/>
      <sheetName val="final_abstract"/>
      <sheetName val="COLUMN"/>
      <sheetName val="R20_R30_work"/>
      <sheetName val="GFA_HQ_Building3"/>
      <sheetName val="GFA_Conference3"/>
      <sheetName val="LEVEL_SHEET2"/>
      <sheetName val="BQ_External3"/>
      <sheetName val="SPT_vs_PHI2"/>
      <sheetName val="Lab_Cum_Hist2"/>
      <sheetName val="StattCo_yCharges2"/>
      <sheetName val="Penthouse_Apartment2"/>
      <sheetName val="Rate_analysis1"/>
      <sheetName val="beam-reinft-IIInd_floor1"/>
      <sheetName val="Graph_Data_(DO_NOT_PRINT)2"/>
      <sheetName val="LABOUR_HISTOGRAM3"/>
      <sheetName val="@risk_rents_and_incentives2"/>
      <sheetName val="Car_park_lease2"/>
      <sheetName val="Net_rent_analysis2"/>
      <sheetName val="Poz-1_2"/>
      <sheetName val="Chiet_tinh_dz222"/>
      <sheetName val="Chiet_tinh_dz352"/>
      <sheetName val="Raw_Data2"/>
      <sheetName val="beam-reinft-machine_rm1"/>
      <sheetName val="Bill_No__22"/>
      <sheetName val="CT_Thang_Mo2"/>
      <sheetName val="budget_summary_(2)2"/>
      <sheetName val="Budget_Analysis_Summary2"/>
      <sheetName val="FOL_-_Bar2"/>
      <sheetName val="PA-_Consutant_1"/>
      <sheetName val="HIRED_LABOUR_CODE1"/>
      <sheetName val="foot-slab_reinft1"/>
      <sheetName val="Materials_Cost(PCC)1"/>
      <sheetName val="India_F&amp;S_Template1"/>
      <sheetName val="IO_LIST1"/>
      <sheetName val="Material_1"/>
      <sheetName val="Quote_Sheet1"/>
      <sheetName val="Bill_12"/>
      <sheetName val="Bill_22"/>
      <sheetName val="Bill_32"/>
      <sheetName val="Bill_42"/>
      <sheetName val="Bill_52"/>
      <sheetName val="Bill_62"/>
      <sheetName val="Bill_72"/>
      <sheetName val="Customize_Your_Invoice1"/>
      <sheetName val="POWER_ASSUMPTIONS1"/>
      <sheetName val="CT__PL2"/>
      <sheetName val="Projet,_methodes_&amp;_couts2"/>
      <sheetName val="Risques_majeurs_&amp;_Frais_Ind_2"/>
      <sheetName val="Civil_Boq1"/>
      <sheetName val="Tender_Summary1"/>
      <sheetName val="Insurance_Ext1"/>
      <sheetName val="HVAC_BoQ1"/>
      <sheetName val="intr_stool_brkup1"/>
      <sheetName val="Body_Sheet1"/>
      <sheetName val="1_0_Executive_Summary1"/>
      <sheetName val="Top_sheet1"/>
      <sheetName val="Ap_A1"/>
      <sheetName val="PRECAST_lightconc-II1"/>
      <sheetName val="BOQ_Direct_selling_cost1"/>
      <sheetName val="final_abstract1"/>
      <sheetName val="GFA_HQ_Building4"/>
      <sheetName val="GFA_Conference4"/>
      <sheetName val="LEVEL_SHEET3"/>
      <sheetName val="BQ_External4"/>
      <sheetName val="SPT_vs_PHI3"/>
      <sheetName val="Lab_Cum_Hist3"/>
      <sheetName val="StattCo_yCharges3"/>
      <sheetName val="Penthouse_Apartment3"/>
      <sheetName val="Rate_analysis2"/>
      <sheetName val="beam-reinft-IIInd_floor2"/>
      <sheetName val="Graph_Data_(DO_NOT_PRINT)3"/>
      <sheetName val="LABOUR_HISTOGRAM4"/>
      <sheetName val="@risk_rents_and_incentives3"/>
      <sheetName val="Car_park_lease3"/>
      <sheetName val="Net_rent_analysis3"/>
      <sheetName val="Poz-1_3"/>
      <sheetName val="Chiet_tinh_dz223"/>
      <sheetName val="Chiet_tinh_dz353"/>
      <sheetName val="Raw_Data3"/>
      <sheetName val="beam-reinft-machine_rm2"/>
      <sheetName val="Bill_No__23"/>
      <sheetName val="CT_Thang_Mo3"/>
      <sheetName val="budget_summary_(2)3"/>
      <sheetName val="Budget_Analysis_Summary3"/>
      <sheetName val="FOL_-_Bar3"/>
      <sheetName val="PA-_Consutant_2"/>
      <sheetName val="HIRED_LABOUR_CODE2"/>
      <sheetName val="foot-slab_reinft2"/>
      <sheetName val="Materials_Cost(PCC)2"/>
      <sheetName val="India_F&amp;S_Template2"/>
      <sheetName val="IO_LIST2"/>
      <sheetName val="Material_2"/>
      <sheetName val="Quote_Sheet2"/>
      <sheetName val="Bill_13"/>
      <sheetName val="Bill_23"/>
      <sheetName val="Bill_33"/>
      <sheetName val="Bill_43"/>
      <sheetName val="Bill_53"/>
      <sheetName val="Bill_63"/>
      <sheetName val="Bill_73"/>
      <sheetName val="Customize_Your_Invoice2"/>
      <sheetName val="POWER_ASSUMPTIONS2"/>
      <sheetName val="CT__PL3"/>
      <sheetName val="Projet,_methodes_&amp;_couts3"/>
      <sheetName val="Risques_majeurs_&amp;_Frais_Ind_3"/>
      <sheetName val="Civil_Boq2"/>
      <sheetName val="Tender_Summary2"/>
      <sheetName val="Insurance_Ext2"/>
      <sheetName val="HVAC_BoQ2"/>
      <sheetName val="intr_stool_brkup2"/>
      <sheetName val="Body_Sheet2"/>
      <sheetName val="1_0_Executive_Summary2"/>
      <sheetName val="Top_sheet2"/>
      <sheetName val="Ap_A2"/>
      <sheetName val="PRECAST_lightconc-II2"/>
      <sheetName val="BOQ_Direct_selling_cost2"/>
      <sheetName val="final_abstract2"/>
      <sheetName val="office"/>
      <sheetName val="Lab"/>
      <sheetName val="GFA_HQ_Building5"/>
      <sheetName val="GFA_Conference5"/>
      <sheetName val="LEVEL_SHEET4"/>
      <sheetName val="BQ_External5"/>
      <sheetName val="SPT_vs_PHI4"/>
      <sheetName val="Lab_Cum_Hist4"/>
      <sheetName val="StattCo_yCharges4"/>
      <sheetName val="Penthouse_Apartment4"/>
      <sheetName val="Rate_analysis3"/>
      <sheetName val="beam-reinft-IIInd_floor3"/>
      <sheetName val="Graph_Data_(DO_NOT_PRINT)4"/>
      <sheetName val="LABOUR_HISTOGRAM5"/>
      <sheetName val="@risk_rents_and_incentives4"/>
      <sheetName val="Car_park_lease4"/>
      <sheetName val="Net_rent_analysis4"/>
      <sheetName val="Poz-1_4"/>
      <sheetName val="Chiet_tinh_dz224"/>
      <sheetName val="Chiet_tinh_dz354"/>
      <sheetName val="Raw_Data4"/>
      <sheetName val="beam-reinft-machine_rm3"/>
      <sheetName val="Bill_No__24"/>
      <sheetName val="CT_Thang_Mo4"/>
      <sheetName val="budget_summary_(2)4"/>
      <sheetName val="Budget_Analysis_Summary4"/>
      <sheetName val="FOL_-_Bar4"/>
      <sheetName val="PA-_Consutant_3"/>
      <sheetName val="HIRED_LABOUR_CODE3"/>
      <sheetName val="foot-slab_reinft3"/>
      <sheetName val="Materials_Cost(PCC)3"/>
      <sheetName val="India_F&amp;S_Template3"/>
      <sheetName val="IO_LIST3"/>
      <sheetName val="Material_3"/>
      <sheetName val="Quote_Sheet3"/>
      <sheetName val="Bill_14"/>
      <sheetName val="Bill_24"/>
      <sheetName val="Bill_34"/>
      <sheetName val="Bill_44"/>
      <sheetName val="Bill_54"/>
      <sheetName val="Bill_64"/>
      <sheetName val="Bill_74"/>
      <sheetName val="Customize_Your_Invoice3"/>
      <sheetName val="POWER_ASSUMPTIONS3"/>
      <sheetName val="CT__PL4"/>
      <sheetName val="Projet,_methodes_&amp;_couts4"/>
      <sheetName val="Risques_majeurs_&amp;_Frais_Ind_4"/>
      <sheetName val="Civil_Boq3"/>
      <sheetName val="Tender_Summary3"/>
      <sheetName val="Insurance_Ext3"/>
      <sheetName val="HVAC_BoQ3"/>
      <sheetName val="intr_stool_brkup3"/>
      <sheetName val="Body_Sheet3"/>
      <sheetName val="1_0_Executive_Summary3"/>
      <sheetName val="Top_sheet3"/>
      <sheetName val="Ap_A3"/>
      <sheetName val="PRECAST_lightconc-II3"/>
      <sheetName val="BOQ_Direct_selling_cost3"/>
      <sheetName val="final_abstract3"/>
      <sheetName val="DETAILED__BOQ"/>
      <sheetName val="M-Book_for_Conc"/>
      <sheetName val="M-Book_for_FW"/>
      <sheetName val="GFA_HQ_Building6"/>
      <sheetName val="GFA_Conference6"/>
      <sheetName val="LEVEL_SHEET5"/>
      <sheetName val="BQ_External6"/>
      <sheetName val="SPT_vs_PHI5"/>
      <sheetName val="Lab_Cum_Hist5"/>
      <sheetName val="StattCo_yCharges5"/>
      <sheetName val="Penthouse_Apartment5"/>
      <sheetName val="Rate_analysis4"/>
      <sheetName val="beam-reinft-IIInd_floor4"/>
      <sheetName val="Graph_Data_(DO_NOT_PRINT)5"/>
      <sheetName val="LABOUR_HISTOGRAM6"/>
      <sheetName val="@risk_rents_and_incentives5"/>
      <sheetName val="Car_park_lease5"/>
      <sheetName val="Net_rent_analysis5"/>
      <sheetName val="Poz-1_5"/>
      <sheetName val="Chiet_tinh_dz225"/>
      <sheetName val="Chiet_tinh_dz355"/>
      <sheetName val="Raw_Data5"/>
      <sheetName val="beam-reinft-machine_rm4"/>
      <sheetName val="Bill_No__25"/>
      <sheetName val="CT_Thang_Mo5"/>
      <sheetName val="budget_summary_(2)5"/>
      <sheetName val="Budget_Analysis_Summary5"/>
      <sheetName val="FOL_-_Bar5"/>
      <sheetName val="PA-_Consutant_4"/>
      <sheetName val="HIRED_LABOUR_CODE4"/>
      <sheetName val="foot-slab_reinft4"/>
      <sheetName val="Materials_Cost(PCC)4"/>
      <sheetName val="India_F&amp;S_Template4"/>
      <sheetName val="IO_LIST4"/>
      <sheetName val="Material_4"/>
      <sheetName val="Quote_Sheet4"/>
      <sheetName val="Bill_15"/>
      <sheetName val="Bill_25"/>
      <sheetName val="Bill_35"/>
      <sheetName val="Bill_45"/>
      <sheetName val="Bill_55"/>
      <sheetName val="Bill_65"/>
      <sheetName val="Bill_75"/>
      <sheetName val="Customize_Your_Invoice4"/>
      <sheetName val="POWER_ASSUMPTIONS4"/>
      <sheetName val="CT__PL5"/>
      <sheetName val="Projet,_methodes_&amp;_couts5"/>
      <sheetName val="Risques_majeurs_&amp;_Frais_Ind_5"/>
      <sheetName val="Civil_Boq4"/>
      <sheetName val="Tender_Summary4"/>
      <sheetName val="Insurance_Ext4"/>
      <sheetName val="HVAC_BoQ4"/>
      <sheetName val="intr_stool_brkup4"/>
      <sheetName val="Body_Sheet4"/>
      <sheetName val="1_0_Executive_Summary4"/>
      <sheetName val="Top_sheet4"/>
      <sheetName val="Ap_A4"/>
      <sheetName val="PRECAST_lightconc-II4"/>
      <sheetName val="BOQ_Direct_selling_cost4"/>
      <sheetName val="final_abstract4"/>
      <sheetName val="DETAILED__BOQ1"/>
      <sheetName val="M-Book_for_Conc1"/>
      <sheetName val="M-Book_for_FW1"/>
      <sheetName val="ABS"/>
      <sheetName val="sal"/>
      <sheetName val="2 Div 14 "/>
      <sheetName val="SHOPLIST.xls"/>
      <sheetName val="11-hsd"/>
      <sheetName val="13-septic"/>
      <sheetName val="7-ug"/>
      <sheetName val="2-utility"/>
      <sheetName val="18-misc"/>
      <sheetName val="5-pipe"/>
      <sheetName val="PointNo.5"/>
      <sheetName val="Ave.wtd.rates"/>
      <sheetName val="Labour &amp; Plant"/>
      <sheetName val="Debits as on 12.04.08"/>
      <sheetName val="PPA Summary"/>
      <sheetName val="Intro"/>
      <sheetName val="Names"/>
      <sheetName val="TRIAL BALANCE"/>
      <sheetName val="Interior"/>
      <sheetName val="Geneí¬_x0008_i"/>
      <sheetName val="70"/>
      <sheetName val="Activity List"/>
      <sheetName val="기계내역서"/>
      <sheetName val="70,_0s«iÆøí¬i"/>
      <sheetName val="VCH-SLC"/>
      <sheetName val="Item- Compact"/>
      <sheetName val="Supplier"/>
      <sheetName val="STAFFSCHED "/>
      <sheetName val="Progress"/>
      <sheetName val="ACT_SPS"/>
      <sheetName val="SPSF"/>
      <sheetName val="Invoice Summary"/>
      <sheetName val="SAP"/>
      <sheetName val="DATAS"/>
      <sheetName val="PROJECT BRIEF"/>
      <sheetName val="마산월령동골조물량변경"/>
      <sheetName val="C (3)"/>
      <sheetName val="Dubai golf"/>
      <sheetName val="WITHOUT C&amp;I PROFIT (3)"/>
      <sheetName val="공종별_집계금액"/>
      <sheetName val="Softscape Buildup"/>
      <sheetName val="Mat'l Rate"/>
      <sheetName val="????????"/>
      <sheetName val="Geneí¬_x0008_i??_x0014_?0."/>
      <sheetName val="70?,/0?s«_x0008_i?Æø_x0003_í¬_x0008_i?"/>
      <sheetName val="ConferenceCentre?옰ʒ䄂ʒ鵠ʐ䄂ʒ閐̐䄂ʒ蕈̐"/>
      <sheetName val="PROJECT_BRIEF1"/>
      <sheetName val="C_(3)1"/>
      <sheetName val="2_Div_14_1"/>
      <sheetName val="SHOPLIST_xls"/>
      <sheetName val="Dubai_golf"/>
      <sheetName val="Invoice_Summary"/>
      <sheetName val="PROJECT_BRIEF"/>
      <sheetName val="C_(3)"/>
      <sheetName val="2_Div_14_"/>
      <sheetName val="MOS"/>
      <sheetName val="BILL COV"/>
      <sheetName val="Ra  stair"/>
      <sheetName val="Customize_Your_Invoice5"/>
      <sheetName val="HVAC_BoQ5"/>
      <sheetName val="Tender_Summary5"/>
      <sheetName val="Insurance_Ext5"/>
      <sheetName val="2_Div_14_2"/>
      <sheetName val="SHOPLIST_xls1"/>
      <sheetName val="Invoice_Summary1"/>
      <sheetName val="PROJECT_BRIEF2"/>
      <sheetName val="C_(3)2"/>
      <sheetName val="Dubai_golf1"/>
      <sheetName val="WITHOUT_C&amp;I_PROFIT_(3)"/>
      <sheetName val="Geneí¬i"/>
      <sheetName val="Activity_List"/>
      <sheetName val="250mm"/>
      <sheetName val="200mm"/>
      <sheetName val="160mm"/>
      <sheetName val="FITTINGS"/>
      <sheetName val="VALVE CHAMBERS"/>
      <sheetName val="Fire Hydrants"/>
      <sheetName val="B.GATE VALVE"/>
      <sheetName val="Sub G1 Fire"/>
      <sheetName val="Sub G12 Fire"/>
      <sheetName val="Day work"/>
      <sheetName val="ConferenceCentre_x005f_x0000_옰ʒ䄂ʒ鵠ʐ䄂ʒ"/>
      <sheetName val="Geneí¬_x005f_x0008_i_x005f_x0000__x005f_x0000__x0"/>
      <sheetName val="70_x005f_x0000_,_0_x005f_x0000_s«_x005f_x0008_i_x"/>
      <sheetName val="_x005f_x0000__x005f_x0000__x005f_x0000__x005f_x0000__x0"/>
      <sheetName val="Staff Acco."/>
      <sheetName val="TBAL9697 -group wise  sdpl"/>
      <sheetName val="escalation"/>
      <sheetName val="ANAL"/>
      <sheetName val="CERTIFICATE"/>
      <sheetName val="Labor abs-PW"/>
      <sheetName val="Labor abs-NMR"/>
      <sheetName val="Costing"/>
      <sheetName val="GFA_HQ_Building7"/>
      <sheetName val="GFA_HQ_Building8"/>
      <sheetName val="GFA_Conference7"/>
      <sheetName val="BQ_External7"/>
      <sheetName val="Graph_Data_(DO_NOT_PRINT)6"/>
      <sheetName val="Penthouse_Apartment6"/>
      <sheetName val="Chiet_tinh_dz226"/>
      <sheetName val="Chiet_tinh_dz356"/>
      <sheetName val="StattCo_yCharges6"/>
      <sheetName val="Raw_Data6"/>
      <sheetName val="LABOUR_HISTOGRAM7"/>
      <sheetName val="@risk_rents_and_incentives6"/>
      <sheetName val="Car_park_lease6"/>
      <sheetName val="Net_rent_analysis6"/>
      <sheetName val="Poz-1_6"/>
      <sheetName val="CT_Thang_Mo6"/>
      <sheetName val="Lab_Cum_Hist6"/>
      <sheetName val="LEVEL_SHEET6"/>
      <sheetName val="Bill_No__26"/>
      <sheetName val="Tender_Summary6"/>
      <sheetName val="Insurance_Ext6"/>
      <sheetName val="FOL_-_Bar6"/>
      <sheetName val="SPT_vs_PHI6"/>
      <sheetName val="Customize_Your_Invoice6"/>
      <sheetName val="HVAC_BoQ6"/>
      <sheetName val="Body_Sheet5"/>
      <sheetName val="1_0_Executive_Summary5"/>
      <sheetName val="Top_sheet5"/>
      <sheetName val="intr_stool_brkup5"/>
      <sheetName val="Rate_analysis5"/>
      <sheetName val="PRJDATA"/>
      <sheetName val="Master"/>
      <sheetName val="Eq. Mobilization"/>
      <sheetName val="Working for RCC"/>
      <sheetName val="INSTR"/>
      <sheetName val="Toolbox"/>
      <sheetName val="Div. 02"/>
      <sheetName val="Div. 03"/>
      <sheetName val="Div. 04"/>
      <sheetName val="Div. 05"/>
      <sheetName val="Div. 06"/>
      <sheetName val="Div. 07"/>
      <sheetName val="Div. 08"/>
      <sheetName val="Div. 09"/>
      <sheetName val="Div. 10"/>
      <sheetName val="Div. 11"/>
      <sheetName val="Div. 12"/>
      <sheetName val="Div.13"/>
      <sheetName val="EXTERNAL WORKS"/>
      <sheetName val="PARAMETER"/>
      <sheetName val="PRODUCTIVITY RATE"/>
      <sheetName val="U.R.A - MASONRY"/>
      <sheetName val="U.R.A - PLASTERING"/>
      <sheetName val="U.R.A - TILING"/>
      <sheetName val="U.R.A - GRANITE"/>
      <sheetName val="V.C 2 - EARTHWORK"/>
      <sheetName val="V.C 9 - CERAMIC"/>
      <sheetName val="V.C 9 - FINISHES"/>
      <sheetName val="Data_Summary"/>
      <sheetName val="Softscape_Buildup"/>
      <sheetName val="Mat'l_Rate"/>
      <sheetName val="2_Div_14_3"/>
      <sheetName val="SHOPLIST_xls2"/>
      <sheetName val="PROJECT_BRIEF3"/>
      <sheetName val="C_(3)3"/>
      <sheetName val="Dubai_golf2"/>
      <sheetName val="Invoice_Summary2"/>
      <sheetName val="WITHOUT_C&amp;I_PROFIT_(3)1"/>
      <sheetName val="Activity_List1"/>
      <sheetName val="Softscape_Buildup1"/>
      <sheetName val="Mat'l_Rate1"/>
      <sheetName val="GFA_HQ_Building9"/>
      <sheetName val="GFA_Conference8"/>
      <sheetName val="StattCo_yCharges7"/>
      <sheetName val="BQ_External8"/>
      <sheetName val="Penthouse_Apartment7"/>
      <sheetName val="LABOUR_HISTOGRAM8"/>
      <sheetName val="Chiet_tinh_dz227"/>
      <sheetName val="Chiet_tinh_dz357"/>
      <sheetName val="CT_Thang_Mo7"/>
      <sheetName val="Raw_Data7"/>
      <sheetName val="@risk_rents_and_incentives7"/>
      <sheetName val="Car_park_lease7"/>
      <sheetName val="Net_rent_analysis7"/>
      <sheetName val="Poz-1_7"/>
      <sheetName val="Lab_Cum_Hist7"/>
      <sheetName val="Graph_Data_(DO_NOT_PRINT)7"/>
      <sheetName val="LEVEL_SHEET7"/>
      <sheetName val="SPT_vs_PHI7"/>
      <sheetName val="Bill_No__27"/>
      <sheetName val="Tender_Summary7"/>
      <sheetName val="Insurance_Ext7"/>
      <sheetName val="FOL_-_Bar7"/>
      <sheetName val="Customize_Your_Invoice7"/>
      <sheetName val="HVAC_BoQ7"/>
      <sheetName val="budget_summary_(2)6"/>
      <sheetName val="Budget_Analysis_Summary6"/>
      <sheetName val="Projet,_methodes_&amp;_couts6"/>
      <sheetName val="Risques_majeurs_&amp;_Frais_Ind_6"/>
      <sheetName val="Body_Sheet6"/>
      <sheetName val="1_0_Executive_Summary6"/>
      <sheetName val="Top_sheet6"/>
      <sheetName val="Rate_analysis6"/>
      <sheetName val="intr_stool_brkup6"/>
      <sheetName val="CT__PL6"/>
      <sheetName val="2_Div_14_4"/>
      <sheetName val="SHOPLIST_xls3"/>
      <sheetName val="PROJECT_BRIEF4"/>
      <sheetName val="C_(3)4"/>
      <sheetName val="Dubai_golf3"/>
      <sheetName val="Invoice_Summary3"/>
      <sheetName val="WITHOUT_C&amp;I_PROFIT_(3)2"/>
      <sheetName val="Activity_List2"/>
      <sheetName val="Softscape_Buildup2"/>
      <sheetName val="Mat'l_Rate2"/>
      <sheetName val="BILL_COV"/>
      <sheetName val="Ra__stair"/>
      <sheetName val="B03"/>
      <sheetName val="B09.1"/>
      <sheetName val="PMWeb data"/>
      <sheetName val="갑지"/>
      <sheetName val="15-MECH"/>
      <sheetName val="合成単価作成表-BLDG"/>
      <sheetName val="BS"/>
      <sheetName val="VALVE_CHAMBERS"/>
      <sheetName val="Fire_Hydrants"/>
      <sheetName val="B_GATE_VALVE"/>
      <sheetName val="Sub_G1_Fire"/>
      <sheetName val="Sub_G12_Fire"/>
      <sheetName val="VALVE_CHAMBERS1"/>
      <sheetName val="Fire_Hydrants1"/>
      <sheetName val="B_GATE_VALVE1"/>
      <sheetName val="Sub_G1_Fire1"/>
      <sheetName val="Sub_G12_Fire1"/>
      <sheetName val="DETAILED__BOQ2"/>
      <sheetName val="M-Book_for_Conc2"/>
      <sheetName val="M-Book_for_FW2"/>
      <sheetName val="Ra__stair1"/>
      <sheetName val="BILL_COV1"/>
      <sheetName val="Day_work"/>
      <sheetName val="Dropdown"/>
      <sheetName val="Elemental Buildup"/>
      <sheetName val="w't table"/>
      <sheetName val="cp-e1"/>
      <sheetName val="CHART OF ACCOUNTS"/>
      <sheetName val="E-Bill No.6 A-O"/>
      <sheetName val="Geneí¬_x005f_x0008_i"/>
      <sheetName val="bill nb2-Plumbing &amp; Drainag"/>
      <sheetName val="Pl &amp; Dr B"/>
      <sheetName val="Pl &amp; Dr G"/>
      <sheetName val="Pl &amp; Dr M"/>
      <sheetName val="Pl &amp; Dr 1"/>
      <sheetName val="Pl &amp; Dr 2"/>
      <sheetName val="Pl &amp; Dr 3"/>
      <sheetName val="Pl &amp; Dr 4"/>
      <sheetName val="Pl &amp; Dr 5"/>
      <sheetName val="Pl &amp; Dr 6"/>
      <sheetName val="Pl &amp; Dr 7"/>
      <sheetName val="Pl &amp; Dr 8"/>
      <sheetName val="Pl &amp; Dr R"/>
      <sheetName val="FF B"/>
      <sheetName val="FF G"/>
      <sheetName val="FF M"/>
      <sheetName val="FF 1"/>
      <sheetName val="FF 2 "/>
      <sheetName val="FF 3"/>
      <sheetName val="FF 4"/>
      <sheetName val="FF 5"/>
      <sheetName val="FF 6 "/>
      <sheetName val="FF 7"/>
      <sheetName val="FF 8"/>
      <sheetName val="FF R"/>
      <sheetName val="bill nb3-FF"/>
      <sheetName val="HVAC B"/>
      <sheetName val="HVAC G"/>
      <sheetName val="HVAC M"/>
      <sheetName val="HVAC 1"/>
      <sheetName val="HVAC 2"/>
      <sheetName val="HVAC 3"/>
      <sheetName val="HVAC 4"/>
      <sheetName val="HVAC 5"/>
      <sheetName val="HVAC 6"/>
      <sheetName val="HVAC 7"/>
      <sheetName val="HVAC 8"/>
      <sheetName val="HVAC R"/>
      <sheetName val="bill nb4-HVAC"/>
      <sheetName val="Pre"/>
      <sheetName val="SC B"/>
      <sheetName val="SC G"/>
      <sheetName val="SC M"/>
      <sheetName val="SC 1"/>
      <sheetName val="SC 2"/>
      <sheetName val="SC 3"/>
      <sheetName val="SC 4"/>
      <sheetName val="SC 5"/>
      <sheetName val="SC 6"/>
      <sheetName val="SC 7"/>
      <sheetName val="SC 8"/>
      <sheetName val="SC R"/>
      <sheetName val="6-SC"/>
      <sheetName val="AV B"/>
      <sheetName val="AV G"/>
      <sheetName val="AV M"/>
      <sheetName val="AV 1"/>
      <sheetName val="AV 2"/>
      <sheetName val="AV 3"/>
      <sheetName val="AV 4"/>
      <sheetName val="AV 5"/>
      <sheetName val="AV 6"/>
      <sheetName val="AV 7"/>
      <sheetName val="AV 8"/>
      <sheetName val="7-AV"/>
      <sheetName val="EL B"/>
      <sheetName val="ELG"/>
      <sheetName val="EL M"/>
      <sheetName val="EL 1"/>
      <sheetName val="EL 2"/>
      <sheetName val="EL 3"/>
      <sheetName val="EL 4"/>
      <sheetName val="EL 5"/>
      <sheetName val="EL 6"/>
      <sheetName val="EL 7"/>
      <sheetName val="EL 8"/>
      <sheetName val="EL R"/>
      <sheetName val="EL TR"/>
      <sheetName val="8- EL"/>
      <sheetName val="FA B"/>
      <sheetName val="FA G"/>
      <sheetName val="FA M"/>
      <sheetName val="FA 1"/>
      <sheetName val="FA 2"/>
      <sheetName val="FA 3"/>
      <sheetName val="FA 4"/>
      <sheetName val="FA 5"/>
      <sheetName val="FA 6"/>
      <sheetName val="FA 7"/>
      <sheetName val="FA 8"/>
      <sheetName val="FA R"/>
      <sheetName val="9- FA"/>
      <sheetName val="GFA_HQ_Building10"/>
      <sheetName val="GFA_Conference9"/>
      <sheetName val="StattCo_yCharges8"/>
      <sheetName val="BQ_External9"/>
      <sheetName val="Penthouse_Apartment8"/>
      <sheetName val="LABOUR_HISTOGRAM9"/>
      <sheetName val="Chiet_tinh_dz228"/>
      <sheetName val="Chiet_tinh_dz358"/>
      <sheetName val="CT_Thang_Mo8"/>
      <sheetName val="Raw_Data8"/>
      <sheetName val="@risk_rents_and_incentives8"/>
      <sheetName val="Car_park_lease8"/>
      <sheetName val="Net_rent_analysis8"/>
      <sheetName val="Poz-1_8"/>
      <sheetName val="Lab_Cum_Hist8"/>
      <sheetName val="Graph_Data_(DO_NOT_PRINT)8"/>
      <sheetName val="LEVEL_SHEET8"/>
      <sheetName val="SPT_vs_PHI8"/>
      <sheetName val="Bill_No__28"/>
      <sheetName val="Tender_Summary8"/>
      <sheetName val="Insurance_Ext8"/>
      <sheetName val="FOL_-_Bar8"/>
      <sheetName val="Customize_Your_Invoice8"/>
      <sheetName val="HVAC_BoQ8"/>
      <sheetName val="budget_summary_(2)7"/>
      <sheetName val="Budget_Analysis_Summary7"/>
      <sheetName val="Projet,_methodes_&amp;_couts7"/>
      <sheetName val="Risques_majeurs_&amp;_Frais_Ind_7"/>
      <sheetName val="Body_Sheet7"/>
      <sheetName val="1_0_Executive_Summary7"/>
      <sheetName val="Top_sheet7"/>
      <sheetName val="Rate_analysis7"/>
      <sheetName val="intr_stool_brkup7"/>
      <sheetName val="CT__PL7"/>
      <sheetName val="Ap_A5"/>
      <sheetName val="2_Div_14_5"/>
      <sheetName val="SHOPLIST_xls4"/>
      <sheetName val="PROJECT_BRIEF5"/>
      <sheetName val="Bill_26"/>
      <sheetName val="C_(3)5"/>
      <sheetName val="Dubai_golf4"/>
      <sheetName val="Invoice_Summary4"/>
      <sheetName val="WITHOUT_C&amp;I_PROFIT_(3)3"/>
      <sheetName val="Activity_List3"/>
      <sheetName val="Softscape_Buildup3"/>
      <sheetName val="Mat'l_Rate3"/>
      <sheetName val="房屋及建筑物"/>
      <sheetName val="XL4Poppy"/>
      <sheetName val="B185-B-2"/>
      <sheetName val="B185-B-3"/>
      <sheetName val="B185-B-4"/>
      <sheetName val="B185-B-5"/>
      <sheetName val="B185-B-6"/>
      <sheetName val="B185-B-7"/>
      <sheetName val="B185-B-8"/>
      <sheetName val="B185-B-9.1"/>
      <sheetName val="B185-B-9.2"/>
      <sheetName val="Material List "/>
      <sheetName val="Gra¦_x0004_)_x0000__x0000__x0000_VW_x0000__x0000__x0000__x0000__x0000__x0000__x0000__x0000__x0000_ U"/>
      <sheetName val="/VW_x0000_VU_x0000_)_x0000__x0000__x0000_)_x0000__x0000__x0000__x0001__x0000__x0000__x0000_tÏØ0 _x0008__x0000__x0000_ _x0008_"/>
      <sheetName val="PMWeb_data"/>
      <sheetName val="SS_MH"/>
      <sheetName val="SS MH"/>
      <sheetName val="GFA_HQ_Building11"/>
      <sheetName val="GFA_Conference10"/>
      <sheetName val="StattCo_yCharges9"/>
      <sheetName val="BQ_External10"/>
      <sheetName val="Penthouse_Apartment9"/>
      <sheetName val="LABOUR_HISTOGRAM10"/>
      <sheetName val="Chiet_tinh_dz229"/>
      <sheetName val="Chiet_tinh_dz359"/>
      <sheetName val="CT_Thang_Mo9"/>
      <sheetName val="Raw_Data9"/>
      <sheetName val="@risk_rents_and_incentives9"/>
      <sheetName val="Car_park_lease9"/>
      <sheetName val="Net_rent_analysis9"/>
      <sheetName val="Poz-1_9"/>
      <sheetName val="Lab_Cum_Hist9"/>
      <sheetName val="Graph_Data_(DO_NOT_PRINT)9"/>
      <sheetName val="LEVEL_SHEET9"/>
      <sheetName val="SPT_vs_PHI9"/>
      <sheetName val="Bill_No__29"/>
      <sheetName val="Tender_Summary9"/>
      <sheetName val="Insurance_Ext9"/>
      <sheetName val="FOL_-_Bar9"/>
      <sheetName val="Customize_Your_Invoice9"/>
      <sheetName val="HVAC_BoQ9"/>
      <sheetName val="budget_summary_(2)8"/>
      <sheetName val="Budget_Analysis_Summary8"/>
      <sheetName val="Projet,_methodes_&amp;_couts8"/>
      <sheetName val="Risques_majeurs_&amp;_Frais_Ind_8"/>
      <sheetName val="Body_Sheet8"/>
      <sheetName val="1_0_Executive_Summary8"/>
      <sheetName val="Top_sheet8"/>
      <sheetName val="Rate_analysis8"/>
      <sheetName val="intr_stool_brkup8"/>
      <sheetName val="CT__PL8"/>
      <sheetName val="Ap_A6"/>
      <sheetName val="2_Div_14_6"/>
      <sheetName val="SHOPLIST_xls5"/>
      <sheetName val="PROJECT_BRIEF6"/>
      <sheetName val="Bill_27"/>
      <sheetName val="C_(3)6"/>
      <sheetName val="Bill_16"/>
      <sheetName val="Bill_36"/>
      <sheetName val="Bill_46"/>
      <sheetName val="Bill_56"/>
      <sheetName val="Bill_66"/>
      <sheetName val="Bill_76"/>
      <sheetName val="Dubai_golf5"/>
      <sheetName val="beam-reinft-IIInd_floor5"/>
      <sheetName val="Invoice_Summary5"/>
      <sheetName val="POWER_ASSUMPTIONS5"/>
      <sheetName val="beam-reinft-machine_rm5"/>
      <sheetName val="WITHOUT_C&amp;I_PROFIT_(3)4"/>
      <sheetName val="Activity_List4"/>
      <sheetName val="Softscape_Buildup4"/>
      <sheetName val="Mat'l_Rate4"/>
      <sheetName val="BILL_COV2"/>
      <sheetName val="Ra__stair2"/>
      <sheetName val="Day_work1"/>
      <sheetName val="Eq__Mobilization"/>
      <sheetName val="Working_for_RCC"/>
      <sheetName val="B185-B-9_1"/>
      <sheetName val="B185-B-9_2"/>
      <sheetName val="CHART_OF_ACCOUNTS"/>
      <sheetName val="E-Bill_No_6_A-O"/>
      <sheetName val="B09_1"/>
      <sheetName val="집계표(OPTION)"/>
      <sheetName val="SStaff-Sept2013"/>
      <sheetName val="Index List"/>
      <sheetName val="Type List"/>
      <sheetName val="File Types"/>
      <sheetName val="2.2)Revised Cash Flow"/>
      <sheetName val="Summary of Work"/>
      <sheetName val="Division 2"/>
      <sheetName val="Division3"/>
      <sheetName val="Division 4"/>
      <sheetName val="Division 5"/>
      <sheetName val="Division 6"/>
      <sheetName val="Division 7"/>
      <sheetName val="Division 8"/>
      <sheetName val="Division 9"/>
      <sheetName val="Division 10"/>
      <sheetName val="Division11"/>
      <sheetName val="Division 12"/>
      <sheetName val="Division 14"/>
      <sheetName val="Division 21"/>
      <sheetName val="Division 22"/>
      <sheetName val="Division 23"/>
      <sheetName val="Division 26"/>
      <sheetName val="Division 27"/>
      <sheetName val="Division 28"/>
      <sheetName val="Division 31"/>
      <sheetName val="Division 32"/>
      <sheetName val="Division 33"/>
      <sheetName val="SUM"/>
      <sheetName val="Div__02"/>
      <sheetName val="Div__03"/>
      <sheetName val="Div__04"/>
      <sheetName val="Div__05"/>
      <sheetName val="Div__06"/>
      <sheetName val="Div__07"/>
      <sheetName val="Div__08"/>
      <sheetName val="Div__09"/>
      <sheetName val="Div__10"/>
      <sheetName val="Div__11"/>
      <sheetName val="Div__12"/>
      <sheetName val="Div_13"/>
      <sheetName val="EXTERNAL_WORKS"/>
      <sheetName val="PRODUCTIVITY_RATE"/>
      <sheetName val="U_R_A_-_MASONRY"/>
      <sheetName val="U_R_A_-_PLASTERING"/>
      <sheetName val="U_R_A_-_TILING"/>
      <sheetName val="U_R_A_-_GRANITE"/>
      <sheetName val="V_C_2_-_EARTHWORK"/>
      <sheetName val="V_C_9_-_CERAMIC"/>
      <sheetName val="V_C_9_-_FINISHES"/>
      <sheetName val="2_2)Revised_Cash_Flow"/>
      <sheetName val="입찰내역 발주처 양식"/>
      <sheetName val="LIST DO NOT REMOVE"/>
      <sheetName val="analysis"/>
      <sheetName val="BS "/>
      <sheetName val="BASE_APR17_HISTOGRAMS"/>
      <sheetName val="E_&amp;_R"/>
      <sheetName val="Chiet t"/>
      <sheetName val="Staffing and Rates IA"/>
      <sheetName val="Lists"/>
      <sheetName val="Gra¦_x0004_)"/>
      <sheetName val="/VW"/>
      <sheetName val="INDIGINEOUS ITEMS "/>
      <sheetName val="SITE WORK"/>
      <sheetName val="Quantity"/>
      <sheetName val="??-BLDG"/>
      <sheetName val="PNT-QUOT-#3"/>
      <sheetName val="COAT&amp;WRAP-QIOT-#3"/>
      <sheetName val="ml"/>
      <sheetName val="Div__021"/>
      <sheetName val="Div__031"/>
      <sheetName val="Div__041"/>
      <sheetName val="Div__051"/>
      <sheetName val="Div__061"/>
      <sheetName val="Div__071"/>
      <sheetName val="Div__081"/>
      <sheetName val="Div__091"/>
      <sheetName val="Div__101"/>
      <sheetName val="Div__111"/>
      <sheetName val="Div__121"/>
      <sheetName val="Div_131"/>
      <sheetName val="EXTERNAL_WORKS1"/>
      <sheetName val="PRODUCTIVITY_RATE1"/>
      <sheetName val="U_R_A_-_MASONRY1"/>
      <sheetName val="U_R_A_-_PLASTERING1"/>
      <sheetName val="U_R_A_-_TILING1"/>
      <sheetName val="U_R_A_-_GRANITE1"/>
      <sheetName val="V_C_2_-_EARTHWORK1"/>
      <sheetName val="V_C_9_-_CERAMIC1"/>
      <sheetName val="V_C_9_-_FINISHES1"/>
      <sheetName val="Day_work2"/>
      <sheetName val="Gra¦)VW_U"/>
      <sheetName val="/VWVU))tÏØ0  "/>
      <sheetName val="/VWVU))tÏØ0__"/>
      <sheetName val="SIEMENS"/>
      <sheetName val="Earthwork"/>
      <sheetName val="GIAVLIEU"/>
      <sheetName val="Project Cost Breakdown"/>
      <sheetName val="XV10017"/>
      <sheetName val="DETAILED__BOQ3"/>
      <sheetName val="M-Book_for_Conc3"/>
      <sheetName val="M-Book_for_FW3"/>
      <sheetName val="VALVE_CHAMBERS2"/>
      <sheetName val="Fire_Hydrants2"/>
      <sheetName val="B_GATE_VALVE2"/>
      <sheetName val="Sub_G1_Fire2"/>
      <sheetName val="Sub_G12_Fire2"/>
      <sheetName val="bill_nb2-Plumbing_&amp;_Drainag"/>
      <sheetName val="Pl_&amp;_Dr_B"/>
      <sheetName val="Pl_&amp;_Dr_G"/>
      <sheetName val="Pl_&amp;_Dr_M"/>
      <sheetName val="Pl_&amp;_Dr_1"/>
      <sheetName val="Pl_&amp;_Dr_2"/>
      <sheetName val="Pl_&amp;_Dr_3"/>
      <sheetName val="Pl_&amp;_Dr_4"/>
      <sheetName val="Pl_&amp;_Dr_5"/>
      <sheetName val="Pl_&amp;_Dr_6"/>
      <sheetName val="Pl_&amp;_Dr_7"/>
      <sheetName val="Pl_&amp;_Dr_8"/>
      <sheetName val="Pl_&amp;_Dr_R"/>
      <sheetName val="FF_B"/>
      <sheetName val="FF_G"/>
      <sheetName val="FF_M"/>
      <sheetName val="FF_1"/>
      <sheetName val="FF_2_"/>
      <sheetName val="FF_3"/>
      <sheetName val="FF_4"/>
      <sheetName val="FF_5"/>
      <sheetName val="FF_6_"/>
      <sheetName val="FF_7"/>
      <sheetName val="FF_8"/>
      <sheetName val="FF_R"/>
      <sheetName val="bill_nb3-FF"/>
      <sheetName val="HVAC_B"/>
      <sheetName val="HVAC_G"/>
      <sheetName val="HVAC_M"/>
      <sheetName val="HVAC_1"/>
      <sheetName val="HVAC_2"/>
      <sheetName val="HVAC_3"/>
      <sheetName val="HVAC_4"/>
      <sheetName val="HVAC_5"/>
      <sheetName val="HVAC_6"/>
      <sheetName val="HVAC_7"/>
      <sheetName val="HVAC_8"/>
      <sheetName val="HVAC_R"/>
      <sheetName val="bill_nb4-HVAC"/>
      <sheetName val="SC_B"/>
      <sheetName val="SC_G"/>
      <sheetName val="SC_M"/>
      <sheetName val="SC_1"/>
      <sheetName val="SC_2"/>
      <sheetName val="SC_3"/>
      <sheetName val="SC_4"/>
      <sheetName val="SC_5"/>
      <sheetName val="SC_6"/>
      <sheetName val="SC_7"/>
      <sheetName val="SC_8"/>
      <sheetName val="SC_R"/>
      <sheetName val="AV_B"/>
      <sheetName val="AV_G"/>
      <sheetName val="AV_M"/>
      <sheetName val="AV_1"/>
      <sheetName val="AV_2"/>
      <sheetName val="AV_3"/>
      <sheetName val="AV_4"/>
      <sheetName val="AV_5"/>
      <sheetName val="AV_6"/>
      <sheetName val="AV_7"/>
      <sheetName val="AV_8"/>
      <sheetName val="EL_B"/>
      <sheetName val="EL_M"/>
      <sheetName val="EL_1"/>
      <sheetName val="EL_2"/>
      <sheetName val="EL_3"/>
      <sheetName val="EL_4"/>
      <sheetName val="EL_5"/>
      <sheetName val="EL_6"/>
      <sheetName val="EL_7"/>
      <sheetName val="EL_8"/>
      <sheetName val="EL_R"/>
      <sheetName val="EL_TR"/>
      <sheetName val="8-_EL"/>
      <sheetName val="FA_B"/>
      <sheetName val="FA_G"/>
      <sheetName val="FA_M"/>
      <sheetName val="FA_1"/>
      <sheetName val="FA_2"/>
      <sheetName val="FA_3"/>
      <sheetName val="FA_4"/>
      <sheetName val="FA_5"/>
      <sheetName val="FA_6"/>
      <sheetName val="FA_7"/>
      <sheetName val="FA_8"/>
      <sheetName val="FA_R"/>
      <sheetName val="9-_FA"/>
      <sheetName val="Elemental_Buildup"/>
      <sheetName val="Division_2"/>
      <sheetName val="Division_4"/>
      <sheetName val="Division_5"/>
      <sheetName val="Division_6"/>
      <sheetName val="Division_7"/>
      <sheetName val="Division_8"/>
      <sheetName val="Division_9"/>
      <sheetName val="Division_10"/>
      <sheetName val="Division_12"/>
      <sheetName val="Division_14"/>
      <sheetName val="Division_21"/>
      <sheetName val="Division_22"/>
      <sheetName val="Division_23"/>
      <sheetName val="Division_26"/>
      <sheetName val="Division_27"/>
      <sheetName val="Division_28"/>
      <sheetName val="Division_31"/>
      <sheetName val="Division_32"/>
      <sheetName val="Division_33"/>
      <sheetName val="Index_List"/>
      <sheetName val="Type_List"/>
      <sheetName val="File_Types"/>
      <sheetName val="w't_table"/>
      <sheetName val="Chiet_t"/>
      <sheetName val="Staffing_and_Rates_IA"/>
      <sheetName val="PointNo_5"/>
      <sheetName val="B6.2 "/>
      <sheetName val="Prices"/>
      <sheetName val="Rate summary"/>
      <sheetName val="#REF!"/>
      <sheetName val="SW-TEO"/>
      <sheetName val="科目余额表正式"/>
      <sheetName val="Employee List"/>
      <sheetName val="Div__022"/>
      <sheetName val="Div__032"/>
      <sheetName val="Div__042"/>
      <sheetName val="Div__052"/>
      <sheetName val="Div__062"/>
      <sheetName val="Div__072"/>
      <sheetName val="Div__082"/>
      <sheetName val="Div__092"/>
      <sheetName val="Div__102"/>
      <sheetName val="Div__112"/>
      <sheetName val="Div__122"/>
      <sheetName val="Div_132"/>
      <sheetName val="EXTERNAL_WORKS2"/>
      <sheetName val="PRODUCTIVITY_RATE2"/>
      <sheetName val="U_R_A_-_MASONRY2"/>
      <sheetName val="U_R_A_-_PLASTERING2"/>
      <sheetName val="U_R_A_-_TILING2"/>
      <sheetName val="U_R_A_-_GRANITE2"/>
      <sheetName val="V_C_2_-_EARTHWORK2"/>
      <sheetName val="V_C_9_-_CERAMIC2"/>
      <sheetName val="V_C_9_-_FINISHES2"/>
      <sheetName val="GRSummary"/>
      <sheetName val="Рабочий лист"/>
      <sheetName val="ФМ"/>
      <sheetName val="Сравнение"/>
      <sheetName val="70_x005f_x0000_,/0_x005f_x0000_s«_x005f_x0008_i_x"/>
      <sheetName val="Back up"/>
      <sheetName val="/VW_x0000_VU_x0000_)_x0000__x0000__x0000_)_x0000__x0000__x0000__x0001__x0000__x0000__x0000_tÏØ0_x0009__x0008__x0000__x0000__x0009__x0008_"/>
      <sheetName val="Demand"/>
      <sheetName val="Occ"/>
      <sheetName val="Old"/>
      <sheetName val="GFA_HQ_Building12"/>
      <sheetName val="GFA_Conference11"/>
      <sheetName val="BQ_External11"/>
      <sheetName val="Projet,_methodes_&amp;_couts9"/>
      <sheetName val="Risques_majeurs_&amp;_Frais_Ind_9"/>
      <sheetName val="Penthouse_Apartment10"/>
      <sheetName val="LABOUR_HISTOGRAM11"/>
      <sheetName val="StattCo_yCharges10"/>
      <sheetName val="Chiet_tinh_dz2210"/>
      <sheetName val="Chiet_tinh_dz3510"/>
      <sheetName val="Raw_Data10"/>
      <sheetName val="CT_Thang_Mo10"/>
      <sheetName val="LEVEL_SHEET10"/>
      <sheetName val="SPT_vs_PHI10"/>
      <sheetName val="@risk_rents_and_incentives10"/>
      <sheetName val="Car_park_lease10"/>
      <sheetName val="Net_rent_analysis10"/>
      <sheetName val="Poz-1_10"/>
      <sheetName val="Lab_Cum_Hist10"/>
      <sheetName val="Graph_Data_(DO_NOT_PRINT)10"/>
      <sheetName val="Bill_No__210"/>
      <sheetName val="budget_summary_(2)9"/>
      <sheetName val="Budget_Analysis_Summary9"/>
      <sheetName val="Customize_Your_Invoice10"/>
      <sheetName val="HVAC_BoQ10"/>
      <sheetName val="FOL_-_Bar10"/>
      <sheetName val="Tender_Summary10"/>
      <sheetName val="Insurance_Ext10"/>
      <sheetName val="CT__PL9"/>
      <sheetName val="intr_stool_brkup9"/>
      <sheetName val="Top_sheet9"/>
      <sheetName val="Rate_analysis9"/>
      <sheetName val="PROJECT_BRIEF7"/>
      <sheetName val="Body_Sheet9"/>
      <sheetName val="1_0_Executive_Summary9"/>
      <sheetName val="C_(3)7"/>
      <sheetName val="Bill_28"/>
      <sheetName val="Ap_A7"/>
      <sheetName val="2_Div_14_7"/>
      <sheetName val="Bill_17"/>
      <sheetName val="Bill_37"/>
      <sheetName val="Bill_47"/>
      <sheetName val="Bill_57"/>
      <sheetName val="Bill_67"/>
      <sheetName val="Bill_77"/>
      <sheetName val="SHOPLIST_xls6"/>
      <sheetName val="Dubai_golf6"/>
      <sheetName val="beam-reinft-IIInd_floor6"/>
      <sheetName val="Invoice_Summary6"/>
      <sheetName val="POWER_ASSUMPTIONS6"/>
      <sheetName val="beam-reinft-machine_rm6"/>
      <sheetName val="WITHOUT_C&amp;I_PROFIT_(3)5"/>
      <sheetName val="Civil_Boq5"/>
      <sheetName val="Activity_List5"/>
      <sheetName val="Softscape_Buildup5"/>
      <sheetName val="Mat'l_Rate5"/>
      <sheetName val="DETAILED__BOQ4"/>
      <sheetName val="M-Book_for_Conc4"/>
      <sheetName val="M-Book_for_FW4"/>
      <sheetName val="BILL_COV3"/>
      <sheetName val="Ra__stair3"/>
      <sheetName val="VALVE_CHAMBERS3"/>
      <sheetName val="Fire_Hydrants3"/>
      <sheetName val="B_GATE_VALVE3"/>
      <sheetName val="Sub_G1_Fire3"/>
      <sheetName val="Sub_G12_Fire3"/>
      <sheetName val="Eq__Mobilization1"/>
      <sheetName val="Working_for_RCC1"/>
      <sheetName val="B185-B-9_11"/>
      <sheetName val="B185-B-9_21"/>
      <sheetName val="CHART_OF_ACCOUNTS1"/>
      <sheetName val="E-Bill_No_6_A-O1"/>
      <sheetName val="B09_11"/>
      <sheetName val="bill_nb2-Plumbing_&amp;_Drainag1"/>
      <sheetName val="Pl_&amp;_Dr_B1"/>
      <sheetName val="Pl_&amp;_Dr_G1"/>
      <sheetName val="Pl_&amp;_Dr_M1"/>
      <sheetName val="Pl_&amp;_Dr_11"/>
      <sheetName val="Pl_&amp;_Dr_21"/>
      <sheetName val="Pl_&amp;_Dr_31"/>
      <sheetName val="Pl_&amp;_Dr_41"/>
      <sheetName val="Pl_&amp;_Dr_51"/>
      <sheetName val="Pl_&amp;_Dr_61"/>
      <sheetName val="Pl_&amp;_Dr_71"/>
      <sheetName val="Pl_&amp;_Dr_81"/>
      <sheetName val="Pl_&amp;_Dr_R1"/>
      <sheetName val="FF_B1"/>
      <sheetName val="FF_G1"/>
      <sheetName val="FF_M1"/>
      <sheetName val="FF_11"/>
      <sheetName val="FF_2_1"/>
      <sheetName val="FF_31"/>
      <sheetName val="FF_41"/>
      <sheetName val="FF_51"/>
      <sheetName val="FF_6_1"/>
      <sheetName val="FF_71"/>
      <sheetName val="FF_81"/>
      <sheetName val="FF_R1"/>
      <sheetName val="bill_nb3-FF1"/>
      <sheetName val="HVAC_B1"/>
      <sheetName val="HVAC_G1"/>
      <sheetName val="HVAC_M1"/>
      <sheetName val="HVAC_11"/>
      <sheetName val="HVAC_21"/>
      <sheetName val="HVAC_31"/>
      <sheetName val="HVAC_41"/>
      <sheetName val="HVAC_51"/>
      <sheetName val="HVAC_61"/>
      <sheetName val="HVAC_71"/>
      <sheetName val="HVAC_81"/>
      <sheetName val="HVAC_R1"/>
      <sheetName val="bill_nb4-HVAC1"/>
      <sheetName val="SC_B1"/>
      <sheetName val="SC_G1"/>
      <sheetName val="SC_M1"/>
      <sheetName val="SC_11"/>
      <sheetName val="SC_21"/>
      <sheetName val="SC_31"/>
      <sheetName val="SC_41"/>
      <sheetName val="SC_51"/>
      <sheetName val="SC_61"/>
      <sheetName val="SC_71"/>
      <sheetName val="SC_81"/>
      <sheetName val="SC_R1"/>
      <sheetName val="AV_B1"/>
      <sheetName val="AV_G1"/>
      <sheetName val="AV_M1"/>
      <sheetName val="AV_11"/>
      <sheetName val="AV_21"/>
      <sheetName val="AV_31"/>
      <sheetName val="AV_41"/>
      <sheetName val="AV_51"/>
      <sheetName val="AV_61"/>
      <sheetName val="AV_71"/>
      <sheetName val="AV_81"/>
      <sheetName val="EL_B1"/>
      <sheetName val="EL_M1"/>
      <sheetName val="EL_11"/>
      <sheetName val="EL_21"/>
      <sheetName val="EL_31"/>
      <sheetName val="EL_41"/>
      <sheetName val="EL_51"/>
      <sheetName val="EL_61"/>
      <sheetName val="EL_71"/>
      <sheetName val="EL_81"/>
      <sheetName val="EL_R1"/>
      <sheetName val="EL_TR1"/>
      <sheetName val="8-_EL1"/>
      <sheetName val="FA_B1"/>
      <sheetName val="FA_G1"/>
      <sheetName val="FA_M1"/>
      <sheetName val="FA_11"/>
      <sheetName val="FA_21"/>
      <sheetName val="FA_31"/>
      <sheetName val="FA_41"/>
      <sheetName val="FA_51"/>
      <sheetName val="FA_61"/>
      <sheetName val="FA_71"/>
      <sheetName val="FA_81"/>
      <sheetName val="FA_R1"/>
      <sheetName val="9-_FA1"/>
      <sheetName val="PMWeb_data1"/>
      <sheetName val="w't_table1"/>
      <sheetName val="SS_MH1"/>
      <sheetName val="Gra¦)"/>
      <sheetName val="입찰내역_발주처_양식"/>
      <sheetName val="Material_List_"/>
      <sheetName val="Elemental_Buildup1"/>
      <sheetName val="PointNo_51"/>
      <sheetName val="B6_2_"/>
      <sheetName val="LIST_DO_NOT_REMOVE"/>
      <sheetName val="Table"/>
      <sheetName val="200205C"/>
      <sheetName val="Headings"/>
      <sheetName val="_SHOPLIST.xls__SHOPLIST.xls_70"/>
      <sheetName val="[SHOPLIST.xls][SHOPLIST.xls]70_x0000_"/>
      <sheetName val="[SHOPLIST.xls][SHOPLIST.xls]70,"/>
      <sheetName val="[SHOPLIST.xls]70_x0000_,/0_x0000_s«_x0008_i_x0000_Æø_x0003_í¬"/>
      <sheetName val="[SHOPLIST.xls]70,/0s«iÆøí¬i"/>
      <sheetName val="grid"/>
      <sheetName val="para"/>
      <sheetName val="kppl pl"/>
      <sheetName val="ROY"/>
      <sheetName val="12"/>
      <sheetName val="15"/>
      <sheetName val="Basic Rates"/>
      <sheetName val="BOQ (2)"/>
      <sheetName val="sheet6"/>
      <sheetName val="FORM7"/>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LABOUR RATE"/>
      <sheetName val="Material Rate"/>
      <sheetName val="Cashflow projection"/>
      <sheetName val="Annex 1 Sect 3a"/>
      <sheetName val="Annex 1 Sect 3a.1"/>
      <sheetName val="Annex 1 Sect 3b"/>
      <sheetName val="Annex 1 Sect 3c"/>
      <sheetName val="HOURLY RATES"/>
      <sheetName val="PNTEXT"/>
      <sheetName val="Cost_any"/>
      <sheetName val="s"/>
      <sheetName val="%"/>
      <sheetName val="BG"/>
      <sheetName val="RAB AR&amp;STR"/>
      <sheetName val="Sub_G1_Five"/>
      <sheetName val="PT 141- Site A Landscape"/>
      <sheetName val="Summary_of_Work"/>
      <sheetName val="Employee_List"/>
      <sheetName val="Geneí¬ i_x0000__x0000_ _x0000_0."/>
      <sheetName val="70_x0000_,/0_x0000_s« i_x0000_Æø í¬ i_x0000_"/>
      <sheetName val="???? ??? ??"/>
      <sheetName val="Duct Accesories"/>
      <sheetName val="d-safe DELUXE"/>
      <sheetName val="ConferenceCentre_옰ʒ䄂ʒ鵠ʐ䄂ʒ閐̐䄂ʒ蕈̐"/>
      <sheetName val="GFA_HQ_Building13"/>
      <sheetName val="GFA_Conference12"/>
      <sheetName val="BQ_External12"/>
      <sheetName val="Raw_Data11"/>
      <sheetName val="Penthouse_Apartment11"/>
      <sheetName val="StattCo_yCharges11"/>
      <sheetName val="@risk_rents_and_incentives11"/>
      <sheetName val="Car_park_lease11"/>
      <sheetName val="Net_rent_analysis11"/>
      <sheetName val="Poz-1_11"/>
      <sheetName val="Chiet_tinh_dz2211"/>
      <sheetName val="Chiet_tinh_dz3511"/>
      <sheetName val="LEVEL_SHEET11"/>
      <sheetName val="LABOUR_HISTOGRAM12"/>
      <sheetName val="Lab_Cum_Hist11"/>
      <sheetName val="Graph_Data_(DO_NOT_PRINT)11"/>
      <sheetName val="Body_Sheet10"/>
      <sheetName val="1_0_Executive_Summary10"/>
      <sheetName val="CT_Thang_Mo11"/>
      <sheetName val="Customize_Your_Invoice11"/>
      <sheetName val="HVAC_BoQ11"/>
      <sheetName val="Bill_No__211"/>
      <sheetName val="budget_summary_(2)10"/>
      <sheetName val="Budget_Analysis_Summary10"/>
      <sheetName val="Projet,_methodes_&amp;_couts10"/>
      <sheetName val="Risques_majeurs_&amp;_Frais_Ind_10"/>
      <sheetName val="SPT_vs_PHI11"/>
      <sheetName val="CT__PL10"/>
      <sheetName val="FOL_-_Bar11"/>
      <sheetName val="Tender_Summary11"/>
      <sheetName val="Insurance_Ext11"/>
      <sheetName val="Top_sheet10"/>
      <sheetName val="intr_stool_brkup10"/>
      <sheetName val="2_Div_14_8"/>
      <sheetName val="SHOPLIST_xls7"/>
      <sheetName val="Bill_29"/>
      <sheetName val="Ap_A8"/>
      <sheetName val="Bill_18"/>
      <sheetName val="Bill_38"/>
      <sheetName val="Bill_48"/>
      <sheetName val="Bill_58"/>
      <sheetName val="Bill_68"/>
      <sheetName val="Bill_78"/>
      <sheetName val="Invoice_Summary7"/>
      <sheetName val="beam-reinft-IIInd_floor7"/>
      <sheetName val="beam-reinft-machine_rm7"/>
      <sheetName val="PROJECT_BRIEF8"/>
      <sheetName val="C_(3)8"/>
      <sheetName val="POWER_ASSUMPTIONS7"/>
      <sheetName val="Dubai_golf7"/>
      <sheetName val="WITHOUT_C&amp;I_PROFIT_(3)6"/>
      <sheetName val="Civil_Boq6"/>
      <sheetName val="Activity_List6"/>
      <sheetName val="BILL_COV4"/>
      <sheetName val="Ra__stair4"/>
      <sheetName val="Softscape_Buildup6"/>
      <sheetName val="Mat'l_Rate6"/>
      <sheetName val="Day_work3"/>
      <sheetName val="Eq__Mobilization2"/>
      <sheetName val="Working_for_RCC2"/>
      <sheetName val="B185-B-9_12"/>
      <sheetName val="B185-B-9_22"/>
      <sheetName val="CHART_OF_ACCOUNTS2"/>
      <sheetName val="E-Bill_No_6_A-O2"/>
      <sheetName val="B09_12"/>
      <sheetName val="PMWeb_data2"/>
      <sheetName val="Index_List1"/>
      <sheetName val="Type_List1"/>
      <sheetName val="File_Types1"/>
      <sheetName val="Chiet_t1"/>
      <sheetName val="Staffing_and_Rates_IA1"/>
      <sheetName val="입찰내역_발주처_양식1"/>
      <sheetName val="Material_List_1"/>
      <sheetName val="SS_MH2"/>
      <sheetName val="Division_24"/>
      <sheetName val="Division_41"/>
      <sheetName val="Division_51"/>
      <sheetName val="Division_61"/>
      <sheetName val="Division_71"/>
      <sheetName val="Division_81"/>
      <sheetName val="Division_91"/>
      <sheetName val="Division_101"/>
      <sheetName val="Division_121"/>
      <sheetName val="Division_141"/>
      <sheetName val="Division_211"/>
      <sheetName val="Division_221"/>
      <sheetName val="Division_231"/>
      <sheetName val="Division_261"/>
      <sheetName val="Division_271"/>
      <sheetName val="Division_281"/>
      <sheetName val="Division_311"/>
      <sheetName val="Division_321"/>
      <sheetName val="Division_331"/>
      <sheetName val="2_2)Revised_Cash_Flow1"/>
      <sheetName val="/VWVU))tÏØ0__1"/>
      <sheetName val="/VWVU))tÏØ0__2"/>
      <sheetName val="GFA_HQ_Building14"/>
      <sheetName val="GFA_Conference13"/>
      <sheetName val="BQ_External13"/>
      <sheetName val="Raw_Data12"/>
      <sheetName val="Penthouse_Apartment12"/>
      <sheetName val="StattCo_yCharges12"/>
      <sheetName val="@risk_rents_and_incentives12"/>
      <sheetName val="Car_park_lease12"/>
      <sheetName val="Net_rent_analysis12"/>
      <sheetName val="Poz-1_12"/>
      <sheetName val="Chiet_tinh_dz2212"/>
      <sheetName val="Chiet_tinh_dz3512"/>
      <sheetName val="LEVEL_SHEET12"/>
      <sheetName val="LABOUR_HISTOGRAM13"/>
      <sheetName val="Lab_Cum_Hist12"/>
      <sheetName val="Graph_Data_(DO_NOT_PRINT)12"/>
      <sheetName val="Body_Sheet11"/>
      <sheetName val="1_0_Executive_Summary11"/>
      <sheetName val="CT_Thang_Mo12"/>
      <sheetName val="Customize_Your_Invoice12"/>
      <sheetName val="HVAC_BoQ12"/>
      <sheetName val="Projet,_methodes_&amp;_couts11"/>
      <sheetName val="Risques_majeurs_&amp;_Frais_Ind_11"/>
      <sheetName val="SPT_vs_PHI12"/>
      <sheetName val="CT__PL11"/>
      <sheetName val="intr_stool_brkup11"/>
      <sheetName val="Bill_No__212"/>
      <sheetName val="budget_summary_(2)11"/>
      <sheetName val="Budget_Analysis_Summary11"/>
      <sheetName val="FOL_-_Bar12"/>
      <sheetName val="Top_sheet11"/>
      <sheetName val="Tender_Summary12"/>
      <sheetName val="Insurance_Ext12"/>
      <sheetName val="2_Div_14_9"/>
      <sheetName val="SHOPLIST_xls8"/>
      <sheetName val="Bill_210"/>
      <sheetName val="Ap_A9"/>
      <sheetName val="Ra__stair5"/>
      <sheetName val="Bill_19"/>
      <sheetName val="Bill_39"/>
      <sheetName val="Bill_49"/>
      <sheetName val="Bill_59"/>
      <sheetName val="Bill_69"/>
      <sheetName val="Bill_79"/>
      <sheetName val="beam-reinft-IIInd_floor8"/>
      <sheetName val="Invoice_Summary8"/>
      <sheetName val="beam-reinft-machine_rm8"/>
      <sheetName val="PROJECT_BRIEF9"/>
      <sheetName val="C_(3)9"/>
      <sheetName val="POWER_ASSUMPTIONS8"/>
      <sheetName val="Dubai_golf8"/>
      <sheetName val="WITHOUT_C&amp;I_PROFIT_(3)7"/>
      <sheetName val="Civil_Boq7"/>
      <sheetName val="HIRED_LABOUR_CODE5"/>
      <sheetName val="PA-_Consutant_5"/>
      <sheetName val="foot-slab_reinft5"/>
      <sheetName val="BILL_COV5"/>
      <sheetName val="Activity_List7"/>
      <sheetName val="DETAILED__BOQ5"/>
      <sheetName val="M-Book_for_Conc5"/>
      <sheetName val="M-Book_for_FW5"/>
      <sheetName val="Softscape_Buildup7"/>
      <sheetName val="Mat'l_Rate7"/>
      <sheetName val="VALVE_CHAMBERS4"/>
      <sheetName val="Fire_Hydrants4"/>
      <sheetName val="B_GATE_VALVE4"/>
      <sheetName val="Sub_G1_Fire4"/>
      <sheetName val="Sub_G12_Fire4"/>
      <sheetName val="Day_work4"/>
      <sheetName val="bill_nb2-Plumbing_&amp;_Drainag2"/>
      <sheetName val="Pl_&amp;_Dr_B2"/>
      <sheetName val="Pl_&amp;_Dr_G2"/>
      <sheetName val="Pl_&amp;_Dr_M2"/>
      <sheetName val="Pl_&amp;_Dr_12"/>
      <sheetName val="Pl_&amp;_Dr_22"/>
      <sheetName val="Pl_&amp;_Dr_32"/>
      <sheetName val="Pl_&amp;_Dr_42"/>
      <sheetName val="Pl_&amp;_Dr_52"/>
      <sheetName val="Pl_&amp;_Dr_62"/>
      <sheetName val="Pl_&amp;_Dr_72"/>
      <sheetName val="Pl_&amp;_Dr_82"/>
      <sheetName val="Pl_&amp;_Dr_R2"/>
      <sheetName val="FF_B2"/>
      <sheetName val="FF_G2"/>
      <sheetName val="FF_M2"/>
      <sheetName val="FF_12"/>
      <sheetName val="FF_2_2"/>
      <sheetName val="FF_32"/>
      <sheetName val="FF_42"/>
      <sheetName val="FF_52"/>
      <sheetName val="FF_6_2"/>
      <sheetName val="FF_72"/>
      <sheetName val="FF_82"/>
      <sheetName val="FF_R2"/>
      <sheetName val="bill_nb3-FF2"/>
      <sheetName val="HVAC_B2"/>
      <sheetName val="HVAC_G2"/>
      <sheetName val="HVAC_M2"/>
      <sheetName val="HVAC_12"/>
      <sheetName val="HVAC_22"/>
      <sheetName val="HVAC_32"/>
      <sheetName val="HVAC_42"/>
      <sheetName val="HVAC_52"/>
      <sheetName val="HVAC_62"/>
      <sheetName val="HVAC_72"/>
      <sheetName val="HVAC_82"/>
      <sheetName val="HVAC_R2"/>
      <sheetName val="bill_nb4-HVAC2"/>
      <sheetName val="SC_B2"/>
      <sheetName val="SC_G2"/>
      <sheetName val="SC_M2"/>
      <sheetName val="SC_12"/>
      <sheetName val="SC_22"/>
      <sheetName val="SC_32"/>
      <sheetName val="SC_42"/>
      <sheetName val="SC_52"/>
      <sheetName val="SC_62"/>
      <sheetName val="SC_72"/>
      <sheetName val="SC_82"/>
      <sheetName val="SC_R2"/>
      <sheetName val="AV_B2"/>
      <sheetName val="AV_G2"/>
      <sheetName val="AV_M2"/>
      <sheetName val="AV_12"/>
      <sheetName val="AV_22"/>
      <sheetName val="AV_32"/>
      <sheetName val="AV_42"/>
      <sheetName val="AV_52"/>
      <sheetName val="AV_62"/>
      <sheetName val="AV_72"/>
      <sheetName val="AV_82"/>
      <sheetName val="EL_B2"/>
      <sheetName val="EL_M2"/>
      <sheetName val="EL_12"/>
      <sheetName val="EL_22"/>
      <sheetName val="EL_32"/>
      <sheetName val="EL_42"/>
      <sheetName val="EL_52"/>
      <sheetName val="EL_62"/>
      <sheetName val="EL_72"/>
      <sheetName val="EL_82"/>
      <sheetName val="EL_R2"/>
      <sheetName val="EL_TR2"/>
      <sheetName val="8-_EL2"/>
      <sheetName val="FA_B2"/>
      <sheetName val="FA_G2"/>
      <sheetName val="FA_M2"/>
      <sheetName val="FA_12"/>
      <sheetName val="FA_22"/>
      <sheetName val="FA_32"/>
      <sheetName val="FA_42"/>
      <sheetName val="FA_52"/>
      <sheetName val="FA_62"/>
      <sheetName val="FA_72"/>
      <sheetName val="FA_82"/>
      <sheetName val="FA_R2"/>
      <sheetName val="9-_FA2"/>
      <sheetName val="CHART_OF_ACCOUNTS3"/>
      <sheetName val="E-Bill_No_6_A-O3"/>
      <sheetName val="Eq__Mobilization3"/>
      <sheetName val="Div__023"/>
      <sheetName val="Div__033"/>
      <sheetName val="Div__043"/>
      <sheetName val="Div__053"/>
      <sheetName val="Div__063"/>
      <sheetName val="Div__073"/>
      <sheetName val="Div__083"/>
      <sheetName val="Div__093"/>
      <sheetName val="Div__103"/>
      <sheetName val="Div__113"/>
      <sheetName val="Div__123"/>
      <sheetName val="Div_133"/>
      <sheetName val="EXTERNAL_WORKS3"/>
      <sheetName val="PRODUCTIVITY_RATE3"/>
      <sheetName val="U_R_A_-_MASONRY3"/>
      <sheetName val="U_R_A_-_PLASTERING3"/>
      <sheetName val="U_R_A_-_TILING3"/>
      <sheetName val="U_R_A_-_GRANITE3"/>
      <sheetName val="V_C_2_-_EARTHWORK3"/>
      <sheetName val="V_C_9_-_CERAMIC3"/>
      <sheetName val="V_C_9_-_FINISHES3"/>
      <sheetName val="PointNo_52"/>
      <sheetName val="Elemental_Buildup2"/>
      <sheetName val="Working_for_RCC3"/>
      <sheetName val="B185-B-9_13"/>
      <sheetName val="B185-B-9_23"/>
      <sheetName val="B09_13"/>
      <sheetName val="w't_table2"/>
      <sheetName val="PMWeb_data3"/>
      <sheetName val="Index_List2"/>
      <sheetName val="Type_List2"/>
      <sheetName val="File_Types2"/>
      <sheetName val="Chiet_t2"/>
      <sheetName val="Staffing_and_Rates_IA2"/>
      <sheetName val="입찰내역_발주처_양식2"/>
      <sheetName val="Material_List_2"/>
      <sheetName val="SS_MH3"/>
      <sheetName val="Division_25"/>
      <sheetName val="Division_42"/>
      <sheetName val="Division_52"/>
      <sheetName val="Division_62"/>
      <sheetName val="Division_72"/>
      <sheetName val="Division_82"/>
      <sheetName val="Division_92"/>
      <sheetName val="Division_102"/>
      <sheetName val="Division_122"/>
      <sheetName val="Division_142"/>
      <sheetName val="Division_212"/>
      <sheetName val="Division_222"/>
      <sheetName val="Division_232"/>
      <sheetName val="Division_262"/>
      <sheetName val="Division_272"/>
      <sheetName val="Division_282"/>
      <sheetName val="Division_312"/>
      <sheetName val="Division_322"/>
      <sheetName val="Division_332"/>
      <sheetName val="2_2)Revised_Cash_Flow2"/>
      <sheetName val="MA"/>
      <sheetName val="Rebars"/>
      <sheetName val="Common Variables"/>
      <sheetName val="ConferenceCentre?옰ʒ䄂ʒ鵠ʐ䄂ʒ閐̐脭め_x0005__x0000_"/>
      <sheetName val="Rate_analysis10"/>
      <sheetName val="Staff_Acco_"/>
      <sheetName val="TBAL9697_-group_wise__sdpl"/>
      <sheetName val="train cash"/>
      <sheetName val="accom cash"/>
      <sheetName val="ConferenceCentre_x0000_옰ʒ䄂ʒ鵠ʐ䄂ʒ"/>
      <sheetName val="Geneí¬_x0008_i_x0000__x0000__x0"/>
      <sheetName val="70_x0000_,_0_x0000_s«_x0008_i_x"/>
      <sheetName val="_x0000__x0000__x0000__x0000__x0"/>
      <sheetName val="Geneí¬_x0008_i___x0014__0."/>
      <sheetName val="70_,_0_s«_x0008_i_Æø_x0003_í¬_x0008_i_"/>
      <sheetName val="________"/>
      <sheetName val="References"/>
      <sheetName val="Map"/>
      <sheetName val="Mall waterproofing"/>
      <sheetName val="MSCP waterproofing"/>
      <sheetName val="-----------------"/>
      <sheetName val="Gra¦_x0004_)_x0000__x0000__x0"/>
      <sheetName val="_VW_x0000_VU_x0000_)_x0000__x"/>
      <sheetName val="_VW"/>
      <sheetName val="ConferenceCentre_x005f_x0000_옰ʒ"/>
      <sheetName val="70_x005f_x0000_,_0_x005f_x0000_"/>
      <sheetName val="__-BLDG"/>
      <sheetName val="_x005f_x0000__x005f_x0000__x005"/>
      <sheetName val="_VWVU))tÏØ0  "/>
      <sheetName val="_VWVU))tÏØ0__"/>
      <sheetName val="Geneí¬_x005f_x0008_i_x000"/>
      <sheetName val="Material&amp;equipment"/>
      <sheetName val="Labour"/>
      <sheetName val="DATA SHEET"/>
      <sheetName val="Lookup"/>
      <sheetName val="Risk Breakdown Structure"/>
      <sheetName val="Header"/>
      <sheetName val="precast RC element"/>
      <sheetName val="BHANDUP"/>
      <sheetName val="pile Fabrication"/>
      <sheetName val="A"/>
      <sheetName val="Combined Results "/>
      <sheetName val="Cashflow"/>
      <sheetName val="AC"/>
      <sheetName val="Form 6"/>
      <sheetName val="hist&amp;proj"/>
      <sheetName val="Pivots"/>
      <sheetName val="Qty-UG"/>
      <sheetName val="AREA OF APPLICATION"/>
      <sheetName val="Sheet7"/>
      <sheetName val="GPL Revenu Update"/>
      <sheetName val="DO NOT TOUCH"/>
      <sheetName val="Work Type"/>
      <sheetName val="UOM"/>
      <sheetName val="Basic Rate"/>
      <sheetName val="MASTER_RATE ANALYSIS"/>
      <sheetName val="A1-Continuous"/>
      <sheetName val="LIST_DO_NOT_REMOVE1"/>
      <sheetName val="Project_Cost_Breakdown"/>
      <sheetName val="B6_2_1"/>
      <sheetName val="Annex_1_Sect_3a"/>
      <sheetName val="Annex_1_Sect_3a_1"/>
      <sheetName val="Annex_1_Sect_3b"/>
      <sheetName val="Annex_1_Sect_3c"/>
      <sheetName val="HOURLY_RATES"/>
      <sheetName val="Item-_Compact"/>
      <sheetName val="TESİSAT"/>
      <sheetName val="VALVE_CHAMBERS5"/>
      <sheetName val="Fire_Hydrants5"/>
      <sheetName val="B_GATE_VALVE5"/>
      <sheetName val="Sub_G1_Fire5"/>
      <sheetName val="Sub_G12_Fire5"/>
      <sheetName val="DETAILED__BOQ6"/>
      <sheetName val="M-Book_for_Conc6"/>
      <sheetName val="M-Book_for_FW6"/>
      <sheetName val="PA-_Consutant_6"/>
      <sheetName val="HIRED_LABOUR_CODE6"/>
      <sheetName val="foot-slab_reinft6"/>
      <sheetName val="bill_nb2-Plumbing_&amp;_Drainag3"/>
      <sheetName val="Pl_&amp;_Dr_B3"/>
      <sheetName val="Pl_&amp;_Dr_G3"/>
      <sheetName val="Pl_&amp;_Dr_M3"/>
      <sheetName val="Pl_&amp;_Dr_13"/>
      <sheetName val="Pl_&amp;_Dr_23"/>
      <sheetName val="Pl_&amp;_Dr_33"/>
      <sheetName val="Pl_&amp;_Dr_43"/>
      <sheetName val="Pl_&amp;_Dr_53"/>
      <sheetName val="Pl_&amp;_Dr_63"/>
      <sheetName val="Pl_&amp;_Dr_73"/>
      <sheetName val="Pl_&amp;_Dr_83"/>
      <sheetName val="Pl_&amp;_Dr_R3"/>
      <sheetName val="FF_B3"/>
      <sheetName val="FF_G3"/>
      <sheetName val="FF_M3"/>
      <sheetName val="FF_13"/>
      <sheetName val="FF_2_3"/>
      <sheetName val="FF_33"/>
      <sheetName val="FF_43"/>
      <sheetName val="FF_53"/>
      <sheetName val="FF_6_3"/>
      <sheetName val="FF_73"/>
      <sheetName val="FF_83"/>
      <sheetName val="FF_R3"/>
      <sheetName val="bill_nb3-FF3"/>
      <sheetName val="HVAC_B3"/>
      <sheetName val="HVAC_G3"/>
      <sheetName val="HVAC_M3"/>
      <sheetName val="HVAC_13"/>
      <sheetName val="HVAC_23"/>
      <sheetName val="HVAC_33"/>
      <sheetName val="HVAC_43"/>
      <sheetName val="HVAC_53"/>
      <sheetName val="HVAC_63"/>
      <sheetName val="HVAC_73"/>
      <sheetName val="HVAC_83"/>
      <sheetName val="HVAC_R3"/>
      <sheetName val="bill_nb4-HVAC3"/>
      <sheetName val="SC_B3"/>
      <sheetName val="SC_G3"/>
      <sheetName val="SC_M3"/>
      <sheetName val="SC_13"/>
      <sheetName val="SC_23"/>
      <sheetName val="SC_33"/>
      <sheetName val="SC_43"/>
      <sheetName val="SC_53"/>
      <sheetName val="SC_63"/>
      <sheetName val="SC_73"/>
      <sheetName val="SC_83"/>
      <sheetName val="SC_R3"/>
      <sheetName val="AV_B3"/>
      <sheetName val="AV_G3"/>
      <sheetName val="AV_M3"/>
      <sheetName val="AV_13"/>
      <sheetName val="AV_23"/>
      <sheetName val="AV_33"/>
      <sheetName val="AV_43"/>
      <sheetName val="AV_53"/>
      <sheetName val="AV_63"/>
      <sheetName val="AV_73"/>
      <sheetName val="AV_83"/>
      <sheetName val="EL_B3"/>
      <sheetName val="EL_M3"/>
      <sheetName val="EL_13"/>
      <sheetName val="EL_23"/>
      <sheetName val="EL_33"/>
      <sheetName val="EL_43"/>
      <sheetName val="EL_53"/>
      <sheetName val="EL_63"/>
      <sheetName val="EL_73"/>
      <sheetName val="EL_83"/>
      <sheetName val="EL_R3"/>
      <sheetName val="EL_TR3"/>
      <sheetName val="8-_EL3"/>
      <sheetName val="FA_B3"/>
      <sheetName val="FA_G3"/>
      <sheetName val="FA_M3"/>
      <sheetName val="FA_13"/>
      <sheetName val="FA_23"/>
      <sheetName val="FA_33"/>
      <sheetName val="FA_43"/>
      <sheetName val="FA_53"/>
      <sheetName val="FA_63"/>
      <sheetName val="FA_73"/>
      <sheetName val="FA_83"/>
      <sheetName val="FA_R3"/>
      <sheetName val="9-_FA3"/>
      <sheetName val="Div__024"/>
      <sheetName val="Div__034"/>
      <sheetName val="Div__044"/>
      <sheetName val="Div__054"/>
      <sheetName val="Div__064"/>
      <sheetName val="Div__074"/>
      <sheetName val="Div__084"/>
      <sheetName val="Div__094"/>
      <sheetName val="Div__104"/>
      <sheetName val="Div__114"/>
      <sheetName val="Div__124"/>
      <sheetName val="Div_134"/>
      <sheetName val="EXTERNAL_WORKS4"/>
      <sheetName val="PRODUCTIVITY_RATE4"/>
      <sheetName val="U_R_A_-_MASONRY4"/>
      <sheetName val="U_R_A_-_PLASTERING4"/>
      <sheetName val="U_R_A_-_TILING4"/>
      <sheetName val="U_R_A_-_GRANITE4"/>
      <sheetName val="V_C_2_-_EARTHWORK4"/>
      <sheetName val="V_C_9_-_CERAMIC4"/>
      <sheetName val="V_C_9_-_FINISHES4"/>
      <sheetName val="w't_table3"/>
      <sheetName val="Elemental_Buildup3"/>
      <sheetName val="PointNo_53"/>
      <sheetName val="LIST_DO_NOT_REMOVE2"/>
      <sheetName val="Summary_of_Work1"/>
      <sheetName val="Employee_List1"/>
      <sheetName val="B6_2_2"/>
      <sheetName val="Staff_Acco_1"/>
      <sheetName val="TBAL9697_-group_wise__sdpl1"/>
      <sheetName val="Item-_Compact1"/>
      <sheetName val="E_&amp;_R1"/>
      <sheetName val="Project_Cost_Breakdown1"/>
      <sheetName val="Рабочий_лист"/>
      <sheetName val="Annex_1_Sect_3a1"/>
      <sheetName val="Annex_1_Sect_3a_11"/>
      <sheetName val="Annex_1_Sect_3b1"/>
      <sheetName val="Annex_1_Sect_3c1"/>
      <sheetName val="HOURLY_RATES1"/>
      <sheetName val="RAB_AR&amp;STR"/>
      <sheetName val="SITE_WORK"/>
      <sheetName val="Rate_summary"/>
      <sheetName val="Floor Box "/>
      <sheetName val="GFA_HQ_Building15"/>
      <sheetName val="GFA_Conference14"/>
      <sheetName val="BQ_External14"/>
      <sheetName val="LABOUR_HISTOGRAM14"/>
      <sheetName val="Lab_Cum_Hist13"/>
      <sheetName val="StattCo_yCharges13"/>
      <sheetName val="Penthouse_Apartment13"/>
      <sheetName val="Chiet_tinh_dz2213"/>
      <sheetName val="Chiet_tinh_dz3513"/>
      <sheetName val="@risk_rents_and_incentives13"/>
      <sheetName val="Car_park_lease13"/>
      <sheetName val="Net_rent_analysis13"/>
      <sheetName val="Poz-1_13"/>
      <sheetName val="Graph_Data_(DO_NOT_PRINT)13"/>
      <sheetName val="Raw_Data13"/>
      <sheetName val="Bill_No__213"/>
      <sheetName val="CT_Thang_Mo13"/>
      <sheetName val="budget_summary_(2)12"/>
      <sheetName val="Budget_Analysis_Summary12"/>
      <sheetName val="LEVEL_SHEET13"/>
      <sheetName val="Tender_Summary13"/>
      <sheetName val="Insurance_Ext13"/>
      <sheetName val="FOL_-_Bar13"/>
      <sheetName val="Ap_A10"/>
      <sheetName val="Projet,_methodes_&amp;_couts12"/>
      <sheetName val="Risques_majeurs_&amp;_Frais_Ind_12"/>
      <sheetName val="SPT_vs_PHI13"/>
      <sheetName val="intr_stool_brkup12"/>
      <sheetName val="Customize_Your_Invoice13"/>
      <sheetName val="HVAC_BoQ13"/>
      <sheetName val="CT__PL12"/>
      <sheetName val="Top_sheet12"/>
      <sheetName val="Body_Sheet12"/>
      <sheetName val="1_0_Executive_Summary12"/>
      <sheetName val="Bill_211"/>
      <sheetName val="Bill_110"/>
      <sheetName val="Bill_310"/>
      <sheetName val="Bill_410"/>
      <sheetName val="Bill_510"/>
      <sheetName val="Bill_610"/>
      <sheetName val="Bill_710"/>
      <sheetName val="Invoice_Summary9"/>
      <sheetName val="2_Div_14_10"/>
      <sheetName val="SHOPLIST_xls9"/>
      <sheetName val="beam-reinft-IIInd_floor9"/>
      <sheetName val="PROJECT_BRIEF10"/>
      <sheetName val="Dubai_golf9"/>
      <sheetName val="POWER_ASSUMPTIONS9"/>
      <sheetName val="beam-reinft-machine_rm9"/>
      <sheetName val="C_(3)10"/>
      <sheetName val="Civil_Boq8"/>
      <sheetName val="Activity_List8"/>
      <sheetName val="Softscape_Buildup8"/>
      <sheetName val="Mat'l_Rate8"/>
      <sheetName val="WITHOUT_C&amp;I_PROFIT_(3)8"/>
      <sheetName val="BILL_COV6"/>
      <sheetName val="Ra__stair6"/>
      <sheetName val="Day_work5"/>
      <sheetName val="Materials_Cost(PCC)5"/>
      <sheetName val="India_F&amp;S_Template5"/>
      <sheetName val="IO_LIST5"/>
      <sheetName val="Material_5"/>
      <sheetName val="Quote_Sheet5"/>
      <sheetName val="Eq__Mobilization4"/>
      <sheetName val="CHART_OF_ACCOUNTS4"/>
      <sheetName val="E-Bill_No_6_A-O4"/>
      <sheetName val="PMWeb_data4"/>
      <sheetName val="BOQ_Direct_selling_cost5"/>
      <sheetName val="B09_14"/>
      <sheetName val="Working_for_RCC4"/>
      <sheetName val="B185-B-9_14"/>
      <sheetName val="B185-B-9_24"/>
      <sheetName val="2_2)Revised_Cash_Flow3"/>
      <sheetName val="SS_MH4"/>
      <sheetName val="Division_29"/>
      <sheetName val="Division_43"/>
      <sheetName val="Division_53"/>
      <sheetName val="Division_63"/>
      <sheetName val="Division_73"/>
      <sheetName val="Division_83"/>
      <sheetName val="Division_93"/>
      <sheetName val="Division_103"/>
      <sheetName val="Division_123"/>
      <sheetName val="Division_143"/>
      <sheetName val="Division_213"/>
      <sheetName val="Division_223"/>
      <sheetName val="Division_233"/>
      <sheetName val="Division_263"/>
      <sheetName val="Division_273"/>
      <sheetName val="Division_283"/>
      <sheetName val="Division_313"/>
      <sheetName val="Division_323"/>
      <sheetName val="Division_333"/>
      <sheetName val="Material_List_3"/>
      <sheetName val="Index_List3"/>
      <sheetName val="Type_List3"/>
      <sheetName val="File_Types3"/>
      <sheetName val="/VWVU))tÏØ0__3"/>
      <sheetName val="입찰내역_발주처_양식3"/>
      <sheetName val="PRECAST_lightconc-II5"/>
      <sheetName val="final_abstract5"/>
      <sheetName val="Chiet_t3"/>
      <sheetName val="Staffing_and_Rates_IA3"/>
      <sheetName val="Labour_&amp;_Plant"/>
      <sheetName val="Back_up"/>
      <sheetName val="INDIGINEOUS_ITEMS_"/>
      <sheetName val="TRIAL_BALANCE"/>
      <sheetName val="Ave_wtd_rates"/>
      <sheetName val="Debits_as_on_12_04_08"/>
      <sheetName val="STAFFSCHED_"/>
      <sheetName val="[SHOPLIST_xls][SHOPLIST_xls]70"/>
      <sheetName val="[SHOPLIST_xls][SHOPLIST_xls]70,"/>
      <sheetName val="New Bld"/>
      <sheetName val="Definitions"/>
      <sheetName val="1.2 Staff Schedule"/>
      <sheetName val="Section_by_layers_old"/>
      <sheetName val="PTS-1"/>
      <sheetName val="INDEX"/>
      <sheetName val="PE"/>
      <sheetName val="MEP"/>
      <sheetName val="IRR"/>
      <sheetName val="Source"/>
      <sheetName val="PROJECT BRIEF(EX.NEW)"/>
      <sheetName val="Steel"/>
      <sheetName val="Geneí¬ i"/>
      <sheetName val="ConferenceCentre_x005f_x005f_x005f_x0000_옰ʒ"/>
      <sheetName val="Geneí¬_x005f_x005f_x005f_x0008_i_x005f_x005f_x000"/>
      <sheetName val="70_x005f_x005f_x005f_x0000_,_0_x005f_x005f_x005f_x0000_"/>
      <sheetName val="Geneí¬_x005f_x005f_x005f_x0008_i"/>
      <sheetName val="ConferenceCentre_x005f_x005f_x005f_x005f_x0"/>
      <sheetName val="Geneí¬_x005f_x005f_x005f_x005f_x005f_x005f_x005f_x0008_"/>
      <sheetName val="70_x005f_x005f_x005f_x005f_x005f_x005f_x005f_x0000_,_0_"/>
      <sheetName val="Equipment Rates"/>
      <sheetName val="Risk_Breakdown_Structure"/>
      <sheetName val="Report"/>
      <sheetName val="[SHOPLIST.xls]/VW"/>
      <sheetName val="[SHOPLIST.xls]/VWVU))tÏØ0  "/>
      <sheetName val="[SHOPLIST.xls]/VWVU))tÏØ0__"/>
      <sheetName val="[SHOPLIST.xls]/VWVU))tÏØ0__1"/>
      <sheetName val="[SHOPLIST.xls]/VWVU))tÏØ0__2"/>
      <sheetName val="[SHOPLIST.xls]/VWVU))tÏØ0__3"/>
      <sheetName val="EATON SUMMARY"/>
      <sheetName val="Sump"/>
      <sheetName val="Outline Cost - Five star Hotel"/>
      <sheetName val="EATON_SUMMARY"/>
      <sheetName val="PT_141-_Site_A_Landscape"/>
      <sheetName val="Geneí¬_i_0_"/>
      <sheetName val="70,/0s«_iÆø_í¬_i"/>
      <sheetName val="Mall_waterproofing"/>
      <sheetName val="MSCP_waterproofing"/>
      <sheetName val="Geneí¬i???0_"/>
      <sheetName val="70?,/0?s«i?Æøí¬i?"/>
      <sheetName val="Geneí¬i___0_"/>
      <sheetName val="70_,_0_s«i_Æøí¬i_"/>
      <sheetName val="d-safe_DELUXE"/>
      <sheetName val="PPA_Summary"/>
      <sheetName val="Common_Variables"/>
      <sheetName val="Outline_Cost_-_Five_star_Hotel"/>
      <sheetName val="BFS"/>
      <sheetName val="ConferenceCentre_x005f_x005f_x0"/>
      <sheetName val="Set"/>
      <sheetName val="Mix Design"/>
      <sheetName val="std-rates"/>
      <sheetName val="PROCTOR"/>
      <sheetName val="Other Cost Norms"/>
      <sheetName val="Package-2"/>
      <sheetName val="RA"/>
      <sheetName val="PRJ_DATA"/>
      <sheetName val="MFG"/>
      <sheetName val="Surbhi"/>
      <sheetName val="P-Ins &amp; Bonds"/>
      <sheetName val="Core Data"/>
      <sheetName val="RMOPS"/>
      <sheetName val="Finansal tamamlanma Eğrisi"/>
      <sheetName val="Estimation"/>
      <sheetName val="FORM5"/>
      <sheetName val="1-G1"/>
      <sheetName val="Coding"/>
      <sheetName val="Equip"/>
      <sheetName val="XL4Test5"/>
      <sheetName val="GFA_HQ_Building16"/>
      <sheetName val="GFA_Conference15"/>
      <sheetName val="SPT_vs_PHI14"/>
      <sheetName val="BQ_External15"/>
      <sheetName val="LEVEL_SHEET14"/>
      <sheetName val="Rate_analysis11"/>
      <sheetName val="Lab_Cum_Hist14"/>
      <sheetName val="StattCo_yCharges14"/>
      <sheetName val="beam-reinft-IIInd_floor10"/>
      <sheetName val="Penthouse_Apartment14"/>
      <sheetName val="beam-reinft-machine_rm10"/>
      <sheetName val="Graph_Data_(DO_NOT_PRINT)14"/>
      <sheetName val="LABOUR_HISTOGRAM15"/>
      <sheetName val="@risk_rents_and_incentives14"/>
      <sheetName val="Car_park_lease14"/>
      <sheetName val="Net_rent_analysis14"/>
      <sheetName val="Poz-1_14"/>
      <sheetName val="Chiet_tinh_dz2214"/>
      <sheetName val="Chiet_tinh_dz3514"/>
      <sheetName val="Raw_Data14"/>
      <sheetName val="PA-_Consutant_7"/>
      <sheetName val="CT_Thang_Mo14"/>
      <sheetName val="foot-slab_reinft7"/>
      <sheetName val="Bill_No__214"/>
      <sheetName val="budget_summary_(2)13"/>
      <sheetName val="Budget_Analysis_Summary13"/>
      <sheetName val="Materials_Cost(PCC)6"/>
      <sheetName val="India_F&amp;S_Template6"/>
      <sheetName val="IO_LIST6"/>
      <sheetName val="Material_6"/>
      <sheetName val="Quote_Sheet6"/>
      <sheetName val="FOL_-_Bar14"/>
      <sheetName val="HIRED_LABOUR_CODE7"/>
      <sheetName val="Bill_111"/>
      <sheetName val="Bill_212"/>
      <sheetName val="Bill_311"/>
      <sheetName val="Bill_411"/>
      <sheetName val="Bill_511"/>
      <sheetName val="Bill_611"/>
      <sheetName val="Bill_711"/>
      <sheetName val="Customize_Your_Invoice14"/>
      <sheetName val="POWER_ASSUMPTIONS10"/>
      <sheetName val="CT__PL13"/>
      <sheetName val="Projet,_methodes_&amp;_couts13"/>
      <sheetName val="Risques_majeurs_&amp;_Frais_Ind_13"/>
      <sheetName val="Civil_Boq9"/>
      <sheetName val="Tender_Summary14"/>
      <sheetName val="Insurance_Ext14"/>
      <sheetName val="HVAC_BoQ14"/>
      <sheetName val="intr_stool_brkup13"/>
      <sheetName val="Body_Sheet13"/>
      <sheetName val="1_0_Executive_Summary13"/>
      <sheetName val="Top_sheet13"/>
      <sheetName val="Ap_A11"/>
      <sheetName val="PRECAST_lightconc-II6"/>
      <sheetName val="BOQ_Direct_selling_cost6"/>
      <sheetName val="DETAILED__BOQ7"/>
      <sheetName val="M-Book_for_Conc7"/>
      <sheetName val="M-Book_for_FW7"/>
      <sheetName val="final_abstract6"/>
      <sheetName val="E_&amp;_R2"/>
      <sheetName val="Activity_List9"/>
      <sheetName val="SHOPLIST_xls10"/>
      <sheetName val="2_Div_14_11"/>
      <sheetName val="Dubai_golf10"/>
      <sheetName val="Invoice_Summary10"/>
      <sheetName val="PROJECT_BRIEF11"/>
      <sheetName val="C_(3)11"/>
      <sheetName val="Softscape_Buildup9"/>
      <sheetName val="Mat'l_Rate9"/>
      <sheetName val="WITHOUT_C&amp;I_PROFIT_(3)9"/>
      <sheetName val="PointNo_54"/>
      <sheetName val="TRIAL_BALANCE1"/>
      <sheetName val="Ave_wtd_rates1"/>
      <sheetName val="Labour_&amp;_Plant1"/>
      <sheetName val="Ra__stair7"/>
      <sheetName val="BILL_COV7"/>
      <sheetName val="Day_work6"/>
      <sheetName val="Eq__Mobilization5"/>
      <sheetName val="Working_for_RCC5"/>
      <sheetName val="VALVE_CHAMBERS6"/>
      <sheetName val="Fire_Hydrants6"/>
      <sheetName val="B_GATE_VALVE6"/>
      <sheetName val="Sub_G1_Fire6"/>
      <sheetName val="Sub_G12_Fire6"/>
      <sheetName val="Div__025"/>
      <sheetName val="Div__035"/>
      <sheetName val="Div__045"/>
      <sheetName val="Div__055"/>
      <sheetName val="Div__065"/>
      <sheetName val="Div__075"/>
      <sheetName val="Div__085"/>
      <sheetName val="Div__095"/>
      <sheetName val="Div__105"/>
      <sheetName val="Div__115"/>
      <sheetName val="Div__125"/>
      <sheetName val="Div_135"/>
      <sheetName val="EXTERNAL_WORKS5"/>
      <sheetName val="PRODUCTIVITY_RATE5"/>
      <sheetName val="U_R_A_-_MASONRY5"/>
      <sheetName val="U_R_A_-_PLASTERING5"/>
      <sheetName val="U_R_A_-_TILING5"/>
      <sheetName val="U_R_A_-_GRANITE5"/>
      <sheetName val="V_C_2_-_EARTHWORK5"/>
      <sheetName val="V_C_9_-_CERAMIC5"/>
      <sheetName val="V_C_9_-_FINISHES5"/>
      <sheetName val="B09_15"/>
      <sheetName val="PMWeb_data5"/>
      <sheetName val="Debits_as_on_12_04_081"/>
      <sheetName val="Item-_Compact2"/>
      <sheetName val="STAFFSCHED_1"/>
      <sheetName val="bill_nb2-Plumbing_&amp;_Drainag4"/>
      <sheetName val="Pl_&amp;_Dr_B4"/>
      <sheetName val="Pl_&amp;_Dr_G4"/>
      <sheetName val="Pl_&amp;_Dr_M4"/>
      <sheetName val="Pl_&amp;_Dr_14"/>
      <sheetName val="Pl_&amp;_Dr_24"/>
      <sheetName val="Pl_&amp;_Dr_34"/>
      <sheetName val="Pl_&amp;_Dr_44"/>
      <sheetName val="Pl_&amp;_Dr_54"/>
      <sheetName val="Pl_&amp;_Dr_64"/>
      <sheetName val="Pl_&amp;_Dr_74"/>
      <sheetName val="Pl_&amp;_Dr_84"/>
      <sheetName val="Pl_&amp;_Dr_R4"/>
      <sheetName val="FF_B4"/>
      <sheetName val="FF_G4"/>
      <sheetName val="FF_M4"/>
      <sheetName val="FF_14"/>
      <sheetName val="FF_2_4"/>
      <sheetName val="FF_34"/>
      <sheetName val="FF_44"/>
      <sheetName val="FF_54"/>
      <sheetName val="FF_6_4"/>
      <sheetName val="FF_74"/>
      <sheetName val="FF_84"/>
      <sheetName val="FF_R4"/>
      <sheetName val="bill_nb3-FF4"/>
      <sheetName val="HVAC_B4"/>
      <sheetName val="HVAC_G4"/>
      <sheetName val="HVAC_M4"/>
      <sheetName val="HVAC_14"/>
      <sheetName val="HVAC_24"/>
      <sheetName val="HVAC_34"/>
      <sheetName val="HVAC_44"/>
      <sheetName val="HVAC_54"/>
      <sheetName val="HVAC_64"/>
      <sheetName val="HVAC_74"/>
      <sheetName val="HVAC_84"/>
      <sheetName val="HVAC_R4"/>
      <sheetName val="bill_nb4-HVAC4"/>
      <sheetName val="SC_B4"/>
      <sheetName val="SC_G4"/>
      <sheetName val="SC_M4"/>
      <sheetName val="SC_14"/>
      <sheetName val="SC_24"/>
      <sheetName val="SC_34"/>
      <sheetName val="SC_44"/>
      <sheetName val="SC_54"/>
      <sheetName val="SC_64"/>
      <sheetName val="SC_74"/>
      <sheetName val="SC_84"/>
      <sheetName val="SC_R4"/>
      <sheetName val="AV_B4"/>
      <sheetName val="AV_G4"/>
      <sheetName val="AV_M4"/>
      <sheetName val="AV_14"/>
      <sheetName val="AV_24"/>
      <sheetName val="AV_34"/>
      <sheetName val="AV_44"/>
      <sheetName val="AV_54"/>
      <sheetName val="AV_64"/>
      <sheetName val="AV_74"/>
      <sheetName val="AV_84"/>
      <sheetName val="EL_B4"/>
      <sheetName val="EL_M4"/>
      <sheetName val="EL_14"/>
      <sheetName val="EL_24"/>
      <sheetName val="EL_34"/>
      <sheetName val="EL_44"/>
      <sheetName val="EL_54"/>
      <sheetName val="EL_64"/>
      <sheetName val="EL_74"/>
      <sheetName val="EL_84"/>
      <sheetName val="EL_R4"/>
      <sheetName val="EL_TR4"/>
      <sheetName val="8-_EL4"/>
      <sheetName val="FA_B4"/>
      <sheetName val="FA_G4"/>
      <sheetName val="FA_M4"/>
      <sheetName val="FA_14"/>
      <sheetName val="FA_24"/>
      <sheetName val="FA_34"/>
      <sheetName val="FA_44"/>
      <sheetName val="FA_54"/>
      <sheetName val="FA_64"/>
      <sheetName val="FA_74"/>
      <sheetName val="FA_84"/>
      <sheetName val="FA_R4"/>
      <sheetName val="9-_FA4"/>
      <sheetName val="CHART_OF_ACCOUNTS5"/>
      <sheetName val="E-Bill_No_6_A-O5"/>
      <sheetName val="B185-B-9_15"/>
      <sheetName val="B185-B-9_25"/>
      <sheetName val="w't_table4"/>
      <sheetName val="Chiet_t4"/>
      <sheetName val="Staffing_and_Rates_IA4"/>
      <sheetName val="Elemental_Buildup4"/>
      <sheetName val="2_2)Revised_Cash_Flow4"/>
      <sheetName val="SS_MH5"/>
      <sheetName val="Material_List_4"/>
      <sheetName val="INDIGINEOUS_ITEMS_1"/>
      <sheetName val="Index_List4"/>
      <sheetName val="Type_List4"/>
      <sheetName val="File_Types4"/>
      <sheetName val="Staff_Acco_2"/>
      <sheetName val="TBAL9697_-group_wise__sdpl2"/>
      <sheetName val="SITE_WORK1"/>
      <sheetName val="입찰내역_발주처_양식4"/>
      <sheetName val="Division_210"/>
      <sheetName val="Division_44"/>
      <sheetName val="Division_54"/>
      <sheetName val="Division_64"/>
      <sheetName val="Division_74"/>
      <sheetName val="Division_84"/>
      <sheetName val="Division_94"/>
      <sheetName val="Division_104"/>
      <sheetName val="Division_124"/>
      <sheetName val="Division_144"/>
      <sheetName val="Division_214"/>
      <sheetName val="Division_224"/>
      <sheetName val="Division_234"/>
      <sheetName val="Division_264"/>
      <sheetName val="Division_274"/>
      <sheetName val="Division_284"/>
      <sheetName val="Division_314"/>
      <sheetName val="Division_324"/>
      <sheetName val="Division_334"/>
      <sheetName val="LIST_DO_NOT_REMOVE3"/>
      <sheetName val="/VWVU))tÏØ0__4"/>
      <sheetName val="Project_Cost_Breakdown2"/>
      <sheetName val="Summary_of_Work2"/>
      <sheetName val="B6_2_3"/>
      <sheetName val="Rate_summary1"/>
      <sheetName val="Employee_List2"/>
      <sheetName val="Рабочий_лист1"/>
      <sheetName val="Back_up1"/>
      <sheetName val="Labor_abs-PW"/>
      <sheetName val="Labor_abs-NMR"/>
      <sheetName val="Geneí¬i_x0"/>
      <sheetName val="70,_0s«i_x"/>
      <sheetName val="_x0"/>
      <sheetName val="Gra¦)_x0"/>
      <sheetName val="_VWVU)_x"/>
      <sheetName val="Risk_Breakdown_Structure1"/>
      <sheetName val="precast_RC_element"/>
      <sheetName val="pile_Fabrication"/>
      <sheetName val="Combined_Results_"/>
      <sheetName val="Form_6"/>
      <sheetName val="Annex_1_Sect_3a2"/>
      <sheetName val="Annex_1_Sect_3a_12"/>
      <sheetName val="Annex_1_Sect_3b2"/>
      <sheetName val="Annex_1_Sect_3c2"/>
      <sheetName val="HOURLY_RATES2"/>
      <sheetName val="RAB_AR&amp;STR1"/>
      <sheetName val="Cashflow_projection"/>
      <sheetName val="????_???_??"/>
      <sheetName val="Duct_Accesories"/>
      <sheetName val="ConferenceCentre?옰ʒ䄂ʒ鵠ʐ䄂ʒ閐̐脭め"/>
      <sheetName val="train_cash"/>
      <sheetName val="accom_cash"/>
      <sheetName val="[SHOPLIST_xls]70,/0s«iÆøí¬"/>
      <sheetName val="[SHOPLIST_xls]70,/0s«iÆøí¬i"/>
      <sheetName val="[SHOPLIST_xls][SHOPLIST_xls]701"/>
      <sheetName val="AREA_OF_APPLICATION"/>
      <sheetName val="GPL_Revenu_Update"/>
      <sheetName val="DO_NOT_TOUCH"/>
      <sheetName val="Work_Type"/>
      <sheetName val="Basic_Rate"/>
      <sheetName val="MASTER_RATE_ANALYSIS"/>
      <sheetName val="BOQ_(2)"/>
      <sheetName val="Floor_Box_"/>
      <sheetName val="New_Bld"/>
      <sheetName val="1_2_Staff_Schedule"/>
      <sheetName val="PROJECT_BRIEF(EX_NEW)"/>
      <sheetName val="Geneí¬_i"/>
      <sheetName val="Equipment_Rates"/>
      <sheetName val="[SHOPLIST_xls]/VW"/>
      <sheetName val="[SHOPLIST_xls]/VWVU))tÏØ0__"/>
      <sheetName val="[SHOPLIST_xls]/VWVU))tÏØ0__1"/>
      <sheetName val="[SHOPLIST_xls]/VWVU))tÏØ0__11"/>
      <sheetName val="[SHOPLIST_xls]/VWVU))tÏØ0__2"/>
      <sheetName val="[SHOPLIST_xls]/VWVU))tÏØ0__3"/>
      <sheetName val="P-Ins_&amp;_Bonds"/>
      <sheetName val="SO"/>
      <sheetName val="Spacing of Delineators"/>
      <sheetName val="% prog figs -u5 and total"/>
      <sheetName val="rc01"/>
      <sheetName val="Selections"/>
      <sheetName val="[SHOPLIST.xls]70_x0000_,/0_x0000_s« i_x0000_Æø í¬"/>
      <sheetName val="Resumo Empreitadas"/>
      <sheetName val="Qtys ZamZam (Del. before)"/>
      <sheetName val="Qtys Relocation (Del before)"/>
      <sheetName val=" Qtys Sub &amp; Tents (Del. before)"/>
      <sheetName val="Qtys  Signages (Del. before)"/>
      <sheetName val="Qtys Temporary Passages (Del)"/>
      <sheetName val=" Qtys Ser. Rooms (Del before)"/>
      <sheetName val="instructions"/>
      <sheetName val="steel total"/>
      <sheetName val="ELE BOQ"/>
      <sheetName val="70,"/>
      <sheetName val="ConferenceCentre?옰ʒ䄂ʒ鵠ʐ䄂ʒ閐̐脭め_x0005_"/>
      <sheetName val="[SHOPLIST.xls]70"/>
      <sheetName val="[SHOPLIST.xls]70,"/>
      <sheetName val="Status Summary"/>
      <sheetName val="DATI_CONS"/>
      <sheetName val="Steel-Circular"/>
      <sheetName val="Vendors"/>
      <sheetName val="AOP Summary-2"/>
      <sheetName val="Home"/>
      <sheetName val="[SHOPLIST.xls]/VWVU))tÏØ0__4"/>
      <sheetName val="[SHOPLIST.xls]70,/0s«_iÆø_í¬_i"/>
      <sheetName val="[SHOPLIST.xls]70?,/0?s«i?Æøí¬i?"/>
      <sheetName val="Backup"/>
      <sheetName val="[SHOPLIST.xls][SHOPLIST.xls]70_"/>
      <sheetName val="[SHOPLIST.xls]/VW_x0000_VU_x0000_)_x0000__x0000__x0000_)_x0000__x0000__x0000_"/>
      <sheetName val="calculation_LC"/>
      <sheetName val="Internet"/>
      <sheetName val="Z- GENERAL PRICE SUMMARY"/>
      <sheetName val="Z-_GENERAL_PRICE_SUMMARY"/>
      <sheetName val="superseded"/>
      <sheetName val="opstat"/>
      <sheetName val="costs"/>
      <sheetName val="Confidential"/>
      <sheetName val="Summ"/>
      <sheetName val="E H - H. W.P."/>
      <sheetName val="E. H. Treatment for pile cap"/>
      <sheetName val="Auswahl"/>
      <sheetName val="Areas_with_SF"/>
      <sheetName val="Area Breakdown PER LEVEL_LINK"/>
      <sheetName val="Lagerhalle"/>
      <sheetName val="Basisdaten"/>
      <sheetName val="CF Input"/>
      <sheetName val="Certificates"/>
      <sheetName val="DATA INPUT"/>
      <sheetName val="Vordruck-Nr. 7.1.3_D"/>
      <sheetName val="Ersatzteile"/>
      <sheetName val="C"/>
      <sheetName val="D"/>
      <sheetName val="E"/>
      <sheetName val="G"/>
      <sheetName val="H"/>
      <sheetName val="I"/>
      <sheetName val="K"/>
      <sheetName val="L"/>
      <sheetName val="M"/>
      <sheetName val="N"/>
      <sheetName val="O"/>
      <sheetName val="T"/>
      <sheetName val="U"/>
      <sheetName val="M&amp;A D"/>
      <sheetName val="M&amp;A E"/>
      <sheetName val="M&amp;A G"/>
      <sheetName val="SRC-B3U2"/>
      <sheetName val="Projects"/>
      <sheetName val="Base BM-rebar"/>
      <sheetName val="Dropdowns"/>
      <sheetName val="door"/>
      <sheetName val="window"/>
      <sheetName val="Food"/>
      <sheetName val="CostPlan"/>
      <sheetName val="Database"/>
      <sheetName val="ￒlￒmￒnￒaￒSￒmￒaￒy"/>
      <sheetName val="금융비용"/>
      <sheetName val="Rates"/>
      <sheetName val="dv_info"/>
      <sheetName val="Payment"/>
      <sheetName val="Input"/>
      <sheetName val="Final"/>
      <sheetName val="[SHOPLIST.xls][SHOPLIST.xls][SH"/>
      <sheetName val="CSC"/>
      <sheetName val="Materials "/>
      <sheetName val="MAchinery(R1)"/>
      <sheetName val="HIRED_LABOUR_CODE8"/>
      <sheetName val="PA-_Consutant_8"/>
      <sheetName val="foot-slab_reinft8"/>
      <sheetName val="DETAILED__BOQ8"/>
      <sheetName val="M-Book_for_Conc8"/>
      <sheetName val="M-Book_for_FW8"/>
      <sheetName val="VALVE_CHAMBERS7"/>
      <sheetName val="Fire_Hydrants7"/>
      <sheetName val="B_GATE_VALVE7"/>
      <sheetName val="Sub_G1_Fire7"/>
      <sheetName val="Sub_G12_Fire7"/>
      <sheetName val="bill_nb2-Plumbing_&amp;_Drainag5"/>
      <sheetName val="Pl_&amp;_Dr_B5"/>
      <sheetName val="Pl_&amp;_Dr_G5"/>
      <sheetName val="Pl_&amp;_Dr_M5"/>
      <sheetName val="Pl_&amp;_Dr_15"/>
      <sheetName val="Pl_&amp;_Dr_25"/>
      <sheetName val="Pl_&amp;_Dr_35"/>
      <sheetName val="Pl_&amp;_Dr_45"/>
      <sheetName val="Pl_&amp;_Dr_55"/>
      <sheetName val="Pl_&amp;_Dr_65"/>
      <sheetName val="Pl_&amp;_Dr_75"/>
      <sheetName val="Pl_&amp;_Dr_85"/>
      <sheetName val="Pl_&amp;_Dr_R5"/>
      <sheetName val="FF_B5"/>
      <sheetName val="FF_G5"/>
      <sheetName val="FF_M5"/>
      <sheetName val="FF_15"/>
      <sheetName val="FF_2_5"/>
      <sheetName val="FF_35"/>
      <sheetName val="FF_45"/>
      <sheetName val="FF_55"/>
      <sheetName val="FF_6_5"/>
      <sheetName val="FF_75"/>
      <sheetName val="FF_85"/>
      <sheetName val="FF_R5"/>
      <sheetName val="bill_nb3-FF5"/>
      <sheetName val="HVAC_B5"/>
      <sheetName val="HVAC_G5"/>
      <sheetName val="HVAC_M5"/>
      <sheetName val="HVAC_15"/>
      <sheetName val="HVAC_25"/>
      <sheetName val="HVAC_35"/>
      <sheetName val="HVAC_45"/>
      <sheetName val="HVAC_55"/>
      <sheetName val="HVAC_65"/>
      <sheetName val="HVAC_75"/>
      <sheetName val="HVAC_85"/>
      <sheetName val="HVAC_R5"/>
      <sheetName val="bill_nb4-HVAC5"/>
      <sheetName val="SC_B5"/>
      <sheetName val="SC_G5"/>
      <sheetName val="SC_M5"/>
      <sheetName val="SC_15"/>
      <sheetName val="SC_25"/>
      <sheetName val="SC_35"/>
      <sheetName val="SC_45"/>
      <sheetName val="SC_55"/>
      <sheetName val="SC_65"/>
      <sheetName val="SC_75"/>
      <sheetName val="SC_85"/>
      <sheetName val="SC_R5"/>
      <sheetName val="AV_B5"/>
      <sheetName val="AV_G5"/>
      <sheetName val="AV_M5"/>
      <sheetName val="AV_15"/>
      <sheetName val="AV_25"/>
      <sheetName val="AV_35"/>
      <sheetName val="AV_45"/>
      <sheetName val="AV_55"/>
      <sheetName val="AV_65"/>
      <sheetName val="AV_75"/>
      <sheetName val="AV_85"/>
      <sheetName val="EL_B5"/>
      <sheetName val="EL_M5"/>
      <sheetName val="EL_15"/>
      <sheetName val="EL_25"/>
      <sheetName val="EL_35"/>
      <sheetName val="EL_45"/>
      <sheetName val="EL_55"/>
      <sheetName val="EL_65"/>
      <sheetName val="EL_75"/>
      <sheetName val="EL_85"/>
      <sheetName val="EL_R5"/>
      <sheetName val="EL_TR5"/>
      <sheetName val="8-_EL5"/>
      <sheetName val="FA_B5"/>
      <sheetName val="FA_G5"/>
      <sheetName val="FA_M5"/>
      <sheetName val="FA_15"/>
      <sheetName val="FA_25"/>
      <sheetName val="FA_35"/>
      <sheetName val="FA_45"/>
      <sheetName val="FA_55"/>
      <sheetName val="FA_65"/>
      <sheetName val="FA_75"/>
      <sheetName val="FA_85"/>
      <sheetName val="FA_R5"/>
      <sheetName val="9-_FA5"/>
      <sheetName val="Material_List_5"/>
      <sheetName val="w't_table5"/>
      <sheetName val="Elemental_Buildup5"/>
      <sheetName val="BLOCK-A (MEA.SHEET)"/>
      <sheetName val="Architect"/>
      <sheetName val="PT_141-_Site_A_Landscape1"/>
      <sheetName val="d-safe_DELUXE1"/>
      <sheetName val="Mall_waterproofing1"/>
      <sheetName val="MSCP_waterproofing1"/>
      <sheetName val="Duct_Accesories1"/>
      <sheetName val="????_???_??1"/>
      <sheetName val="train_cash1"/>
      <sheetName val="accom_cash1"/>
      <sheetName val="C1ㅇ"/>
      <sheetName val="Base_Data"/>
      <sheetName val="P-100.MRF.DB.R1"/>
      <sheetName val="Attach 4-18"/>
      <sheetName val="TTL"/>
      <sheetName val="gen"/>
      <sheetName val="Agenda"/>
      <sheetName val="Risks&amp;issues"/>
      <sheetName val="IMS_RiskAssess"/>
      <sheetName val="Risk Register"/>
      <sheetName val="ROAE"/>
      <sheetName val="Revised Front Page"/>
      <sheetName val="Diff Run01&amp;Run02"/>
      <sheetName val="ProvSums"/>
      <sheetName val="CCS Summary"/>
      <sheetName val="1 Carillion Staff"/>
      <sheetName val=" 2 Staff &amp; Gen labour"/>
      <sheetName val="3 Offices"/>
      <sheetName val="4 TempServ"/>
      <sheetName val="  5 Temp Wks"/>
      <sheetName val=" 6 Addn Plant"/>
      <sheetName val=" 7  Transport"/>
      <sheetName val=" 8 Testing"/>
      <sheetName val="9  Miscellaneous"/>
      <sheetName val="10  Design"/>
      <sheetName val=" 11 Insurances"/>
      <sheetName val=" 12 Client Req."/>
      <sheetName val="Risk List"/>
      <sheetName val="Track of Changes"/>
      <sheetName val="Bill 8 Doors &amp; Windows"/>
      <sheetName val="Bill 9 Finishes "/>
      <sheetName val="Bill 10 Specialities"/>
      <sheetName val="SubS2"/>
      <sheetName val="LMP"/>
      <sheetName val="PC"/>
      <sheetName val="[SHOPLIST_xls]70,/0s«_iÆø_í¬"/>
      <sheetName val="[SHOPLIST_xls][SHOPLIST_xls]70_"/>
      <sheetName val="E_H_-_H__W_P_"/>
      <sheetName val="E__H__Treatment_for_pile_cap"/>
      <sheetName val="Risk_Register"/>
      <sheetName val="Revised_Front_Page"/>
      <sheetName val="Diff_Run01&amp;Run02"/>
      <sheetName val="CCS_Summary"/>
      <sheetName val="1_Carillion_Staff"/>
      <sheetName val="_2_Staff_&amp;_Gen_labour"/>
      <sheetName val="3_Offices"/>
      <sheetName val="4_TempServ"/>
      <sheetName val="__5_Temp_Wks"/>
      <sheetName val="_6_Addn_Plant"/>
      <sheetName val="_7__Transport"/>
      <sheetName val="_8_Testing"/>
      <sheetName val="9__Miscellaneous"/>
      <sheetName val="10__Design"/>
      <sheetName val="_11_Insurances"/>
      <sheetName val="_12_Client_Req_"/>
      <sheetName val="Risk_List"/>
      <sheetName val="Track_of_Changes"/>
      <sheetName val="Bill_8_Doors_&amp;_Windows"/>
      <sheetName val="Bill_9_Finishes_"/>
      <sheetName val="Bill_10_Specialities"/>
      <sheetName val="mw"/>
      <sheetName val="GFA_HQ_Building17"/>
      <sheetName val="GFA_Conference16"/>
      <sheetName val="StattCo_yCharges15"/>
      <sheetName val="BQ_External16"/>
      <sheetName val="Penthouse_Apartment15"/>
      <sheetName val="LABOUR_HISTOGRAM16"/>
      <sheetName val="Chiet_tinh_dz2215"/>
      <sheetName val="Chiet_tinh_dz3515"/>
      <sheetName val="@risk_rents_and_incentives15"/>
      <sheetName val="Car_park_lease15"/>
      <sheetName val="Net_rent_analysis15"/>
      <sheetName val="Poz-1_15"/>
      <sheetName val="Lab_Cum_Hist15"/>
      <sheetName val="Graph_Data_(DO_NOT_PRINT)15"/>
      <sheetName val="Raw_Data15"/>
      <sheetName val="CT_Thang_Mo15"/>
      <sheetName val="LEVEL_SHEET15"/>
      <sheetName val="SPT_vs_PHI15"/>
      <sheetName val="Projet,_methodes_&amp;_couts14"/>
      <sheetName val="Risques_majeurs_&amp;_Frais_Ind_14"/>
      <sheetName val="Bill_No__215"/>
      <sheetName val="FOL_-_Bar15"/>
      <sheetName val="CT__PL14"/>
      <sheetName val="budget_summary_(2)14"/>
      <sheetName val="Budget_Analysis_Summary14"/>
      <sheetName val="Customize_Your_Invoice15"/>
      <sheetName val="HVAC_BoQ15"/>
      <sheetName val="intr_stool_brkup14"/>
      <sheetName val="Tender_Summary15"/>
      <sheetName val="Insurance_Ext15"/>
      <sheetName val="Body_Sheet14"/>
      <sheetName val="1_0_Executive_Summary14"/>
      <sheetName val="Top_sheet14"/>
      <sheetName val="Bill_213"/>
      <sheetName val="2_Div_14_12"/>
      <sheetName val="SHOPLIST_xls11"/>
      <sheetName val="PROJECT_BRIEF12"/>
      <sheetName val="Ap_A12"/>
      <sheetName val="Bill_112"/>
      <sheetName val="Bill_312"/>
      <sheetName val="Bill_412"/>
      <sheetName val="Bill_512"/>
      <sheetName val="Bill_612"/>
      <sheetName val="Bill_712"/>
      <sheetName val="beam-reinft-IIInd_floor11"/>
      <sheetName val="Dubai_golf11"/>
      <sheetName val="Invoice_Summary11"/>
      <sheetName val="beam-reinft-machine_rm11"/>
      <sheetName val="POWER_ASSUMPTIONS11"/>
      <sheetName val="C_(3)12"/>
      <sheetName val="Civil_Boq10"/>
      <sheetName val="WITHOUT_C&amp;I_PROFIT_(3)10"/>
      <sheetName val="Activity_List10"/>
      <sheetName val="Softscape_Buildup10"/>
      <sheetName val="Mat'l_Rate10"/>
      <sheetName val="Day_work7"/>
      <sheetName val="BILL_COV8"/>
      <sheetName val="Ra__stair8"/>
      <sheetName val="Div__026"/>
      <sheetName val="Div__036"/>
      <sheetName val="Div__046"/>
      <sheetName val="Div__056"/>
      <sheetName val="Div__066"/>
      <sheetName val="Div__076"/>
      <sheetName val="Div__086"/>
      <sheetName val="Div__096"/>
      <sheetName val="Div__106"/>
      <sheetName val="Div__116"/>
      <sheetName val="Div__126"/>
      <sheetName val="Div_136"/>
      <sheetName val="EXTERNAL_WORKS6"/>
      <sheetName val="PRODUCTIVITY_RATE6"/>
      <sheetName val="U_R_A_-_MASONRY6"/>
      <sheetName val="U_R_A_-_PLASTERING6"/>
      <sheetName val="U_R_A_-_TILING6"/>
      <sheetName val="U_R_A_-_GRANITE6"/>
      <sheetName val="V_C_2_-_EARTHWORK6"/>
      <sheetName val="V_C_9_-_CERAMIC6"/>
      <sheetName val="V_C_9_-_FINISHES6"/>
      <sheetName val="Eq__Mobilization6"/>
      <sheetName val="PointNo_55"/>
      <sheetName val="B09_16"/>
      <sheetName val="CHART_OF_ACCOUNTS6"/>
      <sheetName val="B185-B-9_16"/>
      <sheetName val="B185-B-9_26"/>
      <sheetName val="E-Bill_No_6_A-O6"/>
      <sheetName val="Working_for_RCC6"/>
      <sheetName val="PMWeb_data6"/>
      <sheetName val="Project_Cost_Breakdown3"/>
      <sheetName val="Index_List5"/>
      <sheetName val="Type_List5"/>
      <sheetName val="File_Types5"/>
      <sheetName val="SS_MH6"/>
      <sheetName val="2_2)Revised_Cash_Flow5"/>
      <sheetName val="입찰내역_발주처_양식5"/>
      <sheetName val="Division_215"/>
      <sheetName val="Division_45"/>
      <sheetName val="Division_55"/>
      <sheetName val="Division_65"/>
      <sheetName val="Division_75"/>
      <sheetName val="Division_85"/>
      <sheetName val="Division_95"/>
      <sheetName val="Division_105"/>
      <sheetName val="Division_125"/>
      <sheetName val="Division_145"/>
      <sheetName val="Division_216"/>
      <sheetName val="Division_225"/>
      <sheetName val="Division_235"/>
      <sheetName val="Division_265"/>
      <sheetName val="Division_275"/>
      <sheetName val="Division_285"/>
      <sheetName val="Division_315"/>
      <sheetName val="Division_325"/>
      <sheetName val="Division_335"/>
      <sheetName val="LIST_DO_NOT_REMOVE4"/>
      <sheetName val="Rate_summary2"/>
      <sheetName val="/VWVU))tÏØ0__5"/>
      <sheetName val="Summary_of_Work3"/>
      <sheetName val="Staffing_and_Rates_IA5"/>
      <sheetName val="Chiet_t5"/>
      <sheetName val="B6_2_4"/>
      <sheetName val="Employee_List3"/>
      <sheetName val="Item-_Compact3"/>
      <sheetName val="E_&amp;_R3"/>
      <sheetName val="Staff_Acco_3"/>
      <sheetName val="TBAL9697_-group_wise__sdpl3"/>
      <sheetName val="RAB_AR&amp;STR2"/>
      <sheetName val="Рабочий_лист2"/>
      <sheetName val="SITE_WORK2"/>
      <sheetName val="Annex_1_Sect_3a3"/>
      <sheetName val="Annex_1_Sect_3a_13"/>
      <sheetName val="Annex_1_Sect_3b3"/>
      <sheetName val="Annex_1_Sect_3c3"/>
      <sheetName val="HOURLY_RATES3"/>
      <sheetName val="INDIGINEOUS_ITEMS_2"/>
      <sheetName val="train_cash2"/>
      <sheetName val="accom_cash2"/>
      <sheetName val="PT_141-_Site_A_Landscape2"/>
      <sheetName val="d-safe_DELUXE2"/>
      <sheetName val="Back_up2"/>
      <sheetName val="Mall_waterproofing2"/>
      <sheetName val="MSCP_waterproofing2"/>
      <sheetName val="Duct_Accesories2"/>
      <sheetName val="GPL_Revenu_Update1"/>
      <sheetName val="DO_NOT_TOUCH1"/>
      <sheetName val="Work_Type1"/>
      <sheetName val="Common_Variables1"/>
      <sheetName val="[SHOPLIST_xls]70,/0s«iÆøí¬i1"/>
      <sheetName val="????_???_??2"/>
      <sheetName val="Geneí¬_i1"/>
      <sheetName val="PROJECT_BRIEF(EX_NEW)1"/>
      <sheetName val="AREA_OF_APPLICATION1"/>
      <sheetName val="Floor_Box_1"/>
      <sheetName val="Materials_Cost(PCC)7"/>
      <sheetName val="India_F&amp;S_Template7"/>
      <sheetName val="IO_LIST7"/>
      <sheetName val="Material_7"/>
      <sheetName val="Quote_Sheet7"/>
      <sheetName val="BOQ_Direct_selling_cost7"/>
      <sheetName val="PRECAST_lightconc-II7"/>
      <sheetName val="final_abstract7"/>
      <sheetName val="Common_Variables2"/>
      <sheetName val="[SHOPLIST_xls]70,/0s«iÆøí¬i2"/>
      <sheetName val="GPL_Revenu_Update2"/>
      <sheetName val="DO_NOT_TOUCH2"/>
      <sheetName val="Work_Type2"/>
      <sheetName val="Labour_&amp;_Plant2"/>
      <sheetName val="Ave_wtd_rates2"/>
      <sheetName val="Debits_as_on_12_04_082"/>
      <sheetName val="STAFFSCHED_2"/>
      <sheetName val="TRIAL_BALANCE2"/>
      <sheetName val="[SHOPLIST_xls][SHOPLIST_xls]702"/>
      <sheetName val="PROJECT_BRIEF(EX_NEW)2"/>
      <sheetName val="steel_total1"/>
      <sheetName val="ELE_BOQ1"/>
      <sheetName val="steel_total"/>
      <sheetName val="ELE_BOQ"/>
      <sheetName val="11"/>
      <sheetName val="Bill.10"/>
      <sheetName val="70_x0000_,/0_x0000_s«_x0008_i_x"/>
      <sheetName val="[SHOPLIST.xls][SHOPLIST.xls]70"/>
      <sheetName val="ACC"/>
      <sheetName val="BaseWeight"/>
      <sheetName val="VIABILITY"/>
      <sheetName val="Site Dev BOQ"/>
      <sheetName val="Hic_150EOffice"/>
      <sheetName val="Service Type"/>
      <sheetName val="Contract Division"/>
      <sheetName val="SubContract Type"/>
      <sheetName val="做法表"/>
      <sheetName val="_SHOPLIST.xls_70"/>
      <sheetName val="_SHOPLIST.xls_70,_0s«iÆøí¬i"/>
      <sheetName val="Results"/>
      <sheetName val="BOQp4"/>
      <sheetName val="Trade Summary"/>
      <sheetName val="Bill-1"/>
      <sheetName val="GFA_HQ_Building18"/>
      <sheetName val="GFA_Conference17"/>
      <sheetName val="BQ_External17"/>
      <sheetName val="Graph_Data_(DO_NOT_PRINT)16"/>
      <sheetName val="StattCo_yCharges16"/>
      <sheetName val="Penthouse_Apartment16"/>
      <sheetName val="LABOUR_HISTOGRAM17"/>
      <sheetName val="Chiet_tinh_dz2216"/>
      <sheetName val="Chiet_tinh_dz3516"/>
      <sheetName val="@risk_rents_and_incentives16"/>
      <sheetName val="Car_park_lease16"/>
      <sheetName val="Net_rent_analysis16"/>
      <sheetName val="Poz-1_16"/>
      <sheetName val="Lab_Cum_Hist16"/>
      <sheetName val="Raw_Data16"/>
      <sheetName val="Bill_No__216"/>
      <sheetName val="CT_Thang_Mo16"/>
      <sheetName val="budget_summary_(2)15"/>
      <sheetName val="Budget_Analysis_Summary15"/>
      <sheetName val="LEVEL_SHEET16"/>
      <sheetName val="SPT_vs_PHI16"/>
      <sheetName val="CT__PL15"/>
      <sheetName val="Projet,_methodes_&amp;_couts15"/>
      <sheetName val="Risques_majeurs_&amp;_Frais_Ind_15"/>
      <sheetName val="FOL_-_Bar16"/>
      <sheetName val="intr_stool_brkup15"/>
      <sheetName val="Tender_Summary16"/>
      <sheetName val="Insurance_Ext16"/>
      <sheetName val="Customize_Your_Invoice16"/>
      <sheetName val="HVAC_BoQ16"/>
      <sheetName val="Body_Sheet15"/>
      <sheetName val="1_0_Executive_Summary15"/>
      <sheetName val="Top_sheet15"/>
      <sheetName val="Ap_A13"/>
      <sheetName val="SHOPLIST_xls12"/>
      <sheetName val="Bill_214"/>
      <sheetName val="2_Div_14_13"/>
      <sheetName val="beam-reinft-IIInd_floor12"/>
      <sheetName val="beam-reinft-machine_rm12"/>
      <sheetName val="Bill_113"/>
      <sheetName val="Bill_313"/>
      <sheetName val="Bill_413"/>
      <sheetName val="Bill_513"/>
      <sheetName val="Bill_613"/>
      <sheetName val="Bill_713"/>
      <sheetName val="POWER_ASSUMPTIONS12"/>
      <sheetName val="Invoice_Summary12"/>
      <sheetName val="PROJECT_BRIEF13"/>
      <sheetName val="Civil_Boq11"/>
      <sheetName val="C_(3)13"/>
      <sheetName val="Dubai_golf12"/>
      <sheetName val="WITHOUT_C&amp;I_PROFIT_(3)11"/>
      <sheetName val="HIRED_LABOUR_CODE9"/>
      <sheetName val="PA-_Consutant_9"/>
      <sheetName val="foot-slab_reinft9"/>
      <sheetName val="Softscape_Buildup11"/>
      <sheetName val="Mat'l_Rate11"/>
      <sheetName val="VALVE_CHAMBERS8"/>
      <sheetName val="Fire_Hydrants8"/>
      <sheetName val="B_GATE_VALVE8"/>
      <sheetName val="Sub_G1_Fire8"/>
      <sheetName val="Sub_G12_Fire8"/>
      <sheetName val="Activity_List11"/>
      <sheetName val="BILL_COV9"/>
      <sheetName val="Ra__stair9"/>
      <sheetName val="DETAILED__BOQ9"/>
      <sheetName val="M-Book_for_Conc9"/>
      <sheetName val="M-Book_for_FW9"/>
      <sheetName val="Materials_Cost(PCC)8"/>
      <sheetName val="India_F&amp;S_Template8"/>
      <sheetName val="IO_LIST8"/>
      <sheetName val="Material_8"/>
      <sheetName val="Quote_Sheet8"/>
      <sheetName val="Day_work8"/>
      <sheetName val="Working_for_RCC7"/>
      <sheetName val="Div__027"/>
      <sheetName val="Div__037"/>
      <sheetName val="Div__047"/>
      <sheetName val="Div__057"/>
      <sheetName val="Div__067"/>
      <sheetName val="Div__077"/>
      <sheetName val="Div__087"/>
      <sheetName val="Div__097"/>
      <sheetName val="Div__107"/>
      <sheetName val="Div__117"/>
      <sheetName val="Div__127"/>
      <sheetName val="Div_137"/>
      <sheetName val="EXTERNAL_WORKS7"/>
      <sheetName val="PRODUCTIVITY_RATE7"/>
      <sheetName val="U_R_A_-_MASONRY7"/>
      <sheetName val="U_R_A_-_PLASTERING7"/>
      <sheetName val="U_R_A_-_TILING7"/>
      <sheetName val="U_R_A_-_GRANITE7"/>
      <sheetName val="V_C_2_-_EARTHWORK7"/>
      <sheetName val="V_C_9_-_CERAMIC7"/>
      <sheetName val="V_C_9_-_FINISHES7"/>
      <sheetName val="Elemental_Buildup6"/>
      <sheetName val="Eq__Mobilization7"/>
      <sheetName val="w't_table6"/>
      <sheetName val="bill_nb2-Plumbing_&amp;_Drainag6"/>
      <sheetName val="Pl_&amp;_Dr_B6"/>
      <sheetName val="Pl_&amp;_Dr_G6"/>
      <sheetName val="Pl_&amp;_Dr_M6"/>
      <sheetName val="Pl_&amp;_Dr_16"/>
      <sheetName val="Pl_&amp;_Dr_26"/>
      <sheetName val="Pl_&amp;_Dr_36"/>
      <sheetName val="Pl_&amp;_Dr_46"/>
      <sheetName val="Pl_&amp;_Dr_56"/>
      <sheetName val="Pl_&amp;_Dr_66"/>
      <sheetName val="Pl_&amp;_Dr_76"/>
      <sheetName val="Pl_&amp;_Dr_86"/>
      <sheetName val="Pl_&amp;_Dr_R6"/>
      <sheetName val="FF_B6"/>
      <sheetName val="FF_G6"/>
      <sheetName val="FF_M6"/>
      <sheetName val="FF_16"/>
      <sheetName val="FF_2_6"/>
      <sheetName val="FF_36"/>
      <sheetName val="FF_46"/>
      <sheetName val="FF_56"/>
      <sheetName val="FF_6_6"/>
      <sheetName val="FF_76"/>
      <sheetName val="FF_86"/>
      <sheetName val="FF_R6"/>
      <sheetName val="bill_nb3-FF6"/>
      <sheetName val="HVAC_B6"/>
      <sheetName val="HVAC_G6"/>
      <sheetName val="HVAC_M6"/>
      <sheetName val="HVAC_16"/>
      <sheetName val="HVAC_26"/>
      <sheetName val="HVAC_36"/>
      <sheetName val="HVAC_46"/>
      <sheetName val="HVAC_56"/>
      <sheetName val="HVAC_66"/>
      <sheetName val="HVAC_76"/>
      <sheetName val="HVAC_86"/>
      <sheetName val="HVAC_R6"/>
      <sheetName val="bill_nb4-HVAC6"/>
      <sheetName val="SC_B6"/>
      <sheetName val="SC_G6"/>
      <sheetName val="SC_M6"/>
      <sheetName val="SC_16"/>
      <sheetName val="SC_26"/>
      <sheetName val="SC_36"/>
      <sheetName val="SC_46"/>
      <sheetName val="SC_56"/>
      <sheetName val="SC_66"/>
      <sheetName val="SC_76"/>
      <sheetName val="SC_86"/>
      <sheetName val="SC_R6"/>
      <sheetName val="AV_B6"/>
      <sheetName val="AV_G6"/>
      <sheetName val="AV_M6"/>
      <sheetName val="AV_16"/>
      <sheetName val="AV_26"/>
      <sheetName val="AV_36"/>
      <sheetName val="AV_46"/>
      <sheetName val="AV_56"/>
      <sheetName val="AV_66"/>
      <sheetName val="AV_76"/>
      <sheetName val="AV_86"/>
      <sheetName val="EL_B6"/>
      <sheetName val="EL_M6"/>
      <sheetName val="EL_16"/>
      <sheetName val="EL_26"/>
      <sheetName val="EL_36"/>
      <sheetName val="EL_46"/>
      <sheetName val="EL_56"/>
      <sheetName val="EL_66"/>
      <sheetName val="EL_76"/>
      <sheetName val="EL_86"/>
      <sheetName val="EL_R6"/>
      <sheetName val="EL_TR6"/>
      <sheetName val="8-_EL6"/>
      <sheetName val="FA_B6"/>
      <sheetName val="FA_G6"/>
      <sheetName val="FA_M6"/>
      <sheetName val="FA_16"/>
      <sheetName val="FA_26"/>
      <sheetName val="FA_36"/>
      <sheetName val="FA_46"/>
      <sheetName val="FA_56"/>
      <sheetName val="FA_66"/>
      <sheetName val="FA_76"/>
      <sheetName val="FA_86"/>
      <sheetName val="FA_R6"/>
      <sheetName val="9-_FA6"/>
      <sheetName val="BOQ_Direct_selling_cost8"/>
      <sheetName val="CHART_OF_ACCOUNTS7"/>
      <sheetName val="B185-B-9_17"/>
      <sheetName val="B185-B-9_27"/>
      <sheetName val="Material_List_6"/>
      <sheetName val="E-Bill_No_6_A-O7"/>
      <sheetName val="B09_17"/>
      <sheetName val="Division_217"/>
      <sheetName val="Division_46"/>
      <sheetName val="Division_56"/>
      <sheetName val="Division_66"/>
      <sheetName val="Division_76"/>
      <sheetName val="Division_86"/>
      <sheetName val="Division_96"/>
      <sheetName val="Division_106"/>
      <sheetName val="Division_126"/>
      <sheetName val="Division_146"/>
      <sheetName val="Division_218"/>
      <sheetName val="Division_226"/>
      <sheetName val="Division_236"/>
      <sheetName val="Division_266"/>
      <sheetName val="Division_276"/>
      <sheetName val="Division_286"/>
      <sheetName val="Division_316"/>
      <sheetName val="Division_326"/>
      <sheetName val="Division_336"/>
      <sheetName val="PMWeb_data7"/>
      <sheetName val="PointNo_56"/>
      <sheetName val="SS_MH7"/>
      <sheetName val="2_2)Revised_Cash_Flow6"/>
      <sheetName val="입찰내역_발주처_양식6"/>
      <sheetName val="/VWVU))tÏØ0__6"/>
      <sheetName val="LIST_DO_NOT_REMOVE5"/>
      <sheetName val="Index_List6"/>
      <sheetName val="Type_List6"/>
      <sheetName val="File_Types6"/>
      <sheetName val="Chiet_t6"/>
      <sheetName val="Staffing_and_Rates_IA6"/>
      <sheetName val="B6_2_5"/>
      <sheetName val="PRECAST_lightconc-II8"/>
      <sheetName val="final_abstract8"/>
      <sheetName val="Summary_of_Work4"/>
      <sheetName val="Staff_Acco_4"/>
      <sheetName val="TBAL9697_-group_wise__sdpl4"/>
      <sheetName val="Employee_List4"/>
      <sheetName val="Project_Cost_Breakdown4"/>
      <sheetName val="Item-_Compact4"/>
      <sheetName val="E_&amp;_R4"/>
      <sheetName val="Рабочий_лист3"/>
      <sheetName val="SITE_WORK3"/>
      <sheetName val="Annex_1_Sect_3a4"/>
      <sheetName val="Annex_1_Sect_3a_14"/>
      <sheetName val="Annex_1_Sect_3b4"/>
      <sheetName val="Annex_1_Sect_3c4"/>
      <sheetName val="HOURLY_RATES4"/>
      <sheetName val="Rate_summary3"/>
      <sheetName val="PT_141-_Site_A_Landscape3"/>
      <sheetName val="RAB_AR&amp;STR3"/>
      <sheetName val="d-safe_DELUXE3"/>
      <sheetName val="Back_up3"/>
      <sheetName val="train_cash3"/>
      <sheetName val="accom_cash3"/>
      <sheetName val="INDIGINEOUS_ITEMS_3"/>
      <sheetName val="Duct_Accesories3"/>
      <sheetName val="Mall_waterproofing3"/>
      <sheetName val="MSCP_waterproofing3"/>
      <sheetName val="????_???_??3"/>
      <sheetName val="Common_Variables3"/>
      <sheetName val="[SHOPLIST_xls]70,/0s«iÆøí¬i3"/>
      <sheetName val="GPL_Revenu_Update3"/>
      <sheetName val="DO_NOT_TOUCH3"/>
      <sheetName val="Work_Type3"/>
      <sheetName val="Labour_&amp;_Plant3"/>
      <sheetName val="Ave_wtd_rates3"/>
      <sheetName val="Debits_as_on_12_04_083"/>
      <sheetName val="STAFFSCHED_3"/>
      <sheetName val="TRIAL_BALANCE3"/>
      <sheetName val="[SHOPLIST_xls][SHOPLIST_xls]703"/>
      <sheetName val="PROJECT_BRIEF(EX_NEW)3"/>
      <sheetName val="AREA_OF_APPLICATION2"/>
      <sheetName val="Risk_Breakdown_Structure2"/>
      <sheetName val="Geneí¬_i2"/>
      <sheetName val="steel_total2"/>
      <sheetName val="ELE_BOQ2"/>
      <sheetName val="Labour Costs"/>
      <sheetName val="Dash board"/>
      <sheetName val="GFA_HQ_Building19"/>
      <sheetName val="GFA_Conference18"/>
      <sheetName val="BQ_External18"/>
      <sheetName val="Penthouse_Apartment17"/>
      <sheetName val="Raw_Data17"/>
      <sheetName val="StattCo_yCharges17"/>
      <sheetName val="LEVEL_SHEET17"/>
      <sheetName val="SPT_vs_PHI17"/>
      <sheetName val="LABOUR_HISTOGRAM18"/>
      <sheetName val="Chiet_tinh_dz2217"/>
      <sheetName val="Chiet_tinh_dz3517"/>
      <sheetName val="@risk_rents_and_incentives17"/>
      <sheetName val="Car_park_lease17"/>
      <sheetName val="Net_rent_analysis17"/>
      <sheetName val="Poz-1_17"/>
      <sheetName val="Graph_Data_(DO_NOT_PRINT)17"/>
      <sheetName val="Bill_No__217"/>
      <sheetName val="CT_Thang_Mo17"/>
      <sheetName val="Lab_Cum_Hist17"/>
      <sheetName val="CT__PL16"/>
      <sheetName val="Projet,_methodes_&amp;_couts16"/>
      <sheetName val="Risques_majeurs_&amp;_Frais_Ind_16"/>
      <sheetName val="FOL_-_Bar17"/>
      <sheetName val="budget_summary_(2)16"/>
      <sheetName val="Budget_Analysis_Summary16"/>
      <sheetName val="intr_stool_brkup16"/>
      <sheetName val="Tender_Summary17"/>
      <sheetName val="Insurance_Ext17"/>
      <sheetName val="Customize_Your_Invoice17"/>
      <sheetName val="HVAC_BoQ17"/>
      <sheetName val="Body_Sheet16"/>
      <sheetName val="1_0_Executive_Summary16"/>
      <sheetName val="Top_sheet16"/>
      <sheetName val="Bill_215"/>
      <sheetName val="Ap_A14"/>
      <sheetName val="2_Div_14_14"/>
      <sheetName val="SHOPLIST_xls13"/>
      <sheetName val="beam-reinft-IIInd_floor13"/>
      <sheetName val="beam-reinft-machine_rm13"/>
      <sheetName val="Bill_114"/>
      <sheetName val="Bill_314"/>
      <sheetName val="Bill_414"/>
      <sheetName val="Bill_514"/>
      <sheetName val="Bill_614"/>
      <sheetName val="Bill_714"/>
      <sheetName val="POWER_ASSUMPTIONS13"/>
      <sheetName val="Civil_Boq12"/>
      <sheetName val="PROJECT_BRIEF14"/>
      <sheetName val="Invoice_Summary13"/>
      <sheetName val="C_(3)14"/>
      <sheetName val="Dubai_golf13"/>
      <sheetName val="Softscape_Buildup12"/>
      <sheetName val="Mat'l_Rate12"/>
      <sheetName val="WITHOUT_C&amp;I_PROFIT_(3)12"/>
      <sheetName val="Activity_List12"/>
      <sheetName val="HIRED_LABOUR_CODE10"/>
      <sheetName val="PA-_Consutant_10"/>
      <sheetName val="foot-slab_reinft10"/>
      <sheetName val="DETAILED__BOQ10"/>
      <sheetName val="M-Book_for_Conc10"/>
      <sheetName val="M-Book_for_FW10"/>
      <sheetName val="BILL_COV10"/>
      <sheetName val="Ra__stair10"/>
      <sheetName val="VALVE_CHAMBERS9"/>
      <sheetName val="Fire_Hydrants9"/>
      <sheetName val="B_GATE_VALVE9"/>
      <sheetName val="Sub_G1_Fire9"/>
      <sheetName val="Sub_G12_Fire9"/>
      <sheetName val="Eq__Mobilization8"/>
      <sheetName val="w't_table7"/>
      <sheetName val="Materials_Cost(PCC)9"/>
      <sheetName val="India_F&amp;S_Template9"/>
      <sheetName val="IO_LIST9"/>
      <sheetName val="Material_9"/>
      <sheetName val="Quote_Sheet9"/>
      <sheetName val="Day_work9"/>
      <sheetName val="bill_nb2-Plumbing_&amp;_Drainag7"/>
      <sheetName val="Pl_&amp;_Dr_B7"/>
      <sheetName val="Pl_&amp;_Dr_G7"/>
      <sheetName val="Pl_&amp;_Dr_M7"/>
      <sheetName val="Pl_&amp;_Dr_17"/>
      <sheetName val="Pl_&amp;_Dr_27"/>
      <sheetName val="Pl_&amp;_Dr_37"/>
      <sheetName val="Pl_&amp;_Dr_47"/>
      <sheetName val="Pl_&amp;_Dr_57"/>
      <sheetName val="Pl_&amp;_Dr_67"/>
      <sheetName val="Pl_&amp;_Dr_77"/>
      <sheetName val="Pl_&amp;_Dr_87"/>
      <sheetName val="Pl_&amp;_Dr_R7"/>
      <sheetName val="FF_B7"/>
      <sheetName val="FF_G7"/>
      <sheetName val="FF_M7"/>
      <sheetName val="FF_17"/>
      <sheetName val="FF_2_7"/>
      <sheetName val="FF_37"/>
      <sheetName val="FF_47"/>
      <sheetName val="FF_57"/>
      <sheetName val="FF_6_7"/>
      <sheetName val="FF_77"/>
      <sheetName val="FF_87"/>
      <sheetName val="FF_R7"/>
      <sheetName val="bill_nb3-FF7"/>
      <sheetName val="HVAC_B7"/>
      <sheetName val="HVAC_G7"/>
      <sheetName val="HVAC_M7"/>
      <sheetName val="HVAC_17"/>
      <sheetName val="HVAC_27"/>
      <sheetName val="HVAC_37"/>
      <sheetName val="HVAC_47"/>
      <sheetName val="HVAC_57"/>
      <sheetName val="HVAC_67"/>
      <sheetName val="HVAC_77"/>
      <sheetName val="HVAC_87"/>
      <sheetName val="HVAC_R7"/>
      <sheetName val="bill_nb4-HVAC7"/>
      <sheetName val="SC_B7"/>
      <sheetName val="SC_G7"/>
      <sheetName val="SC_M7"/>
      <sheetName val="SC_17"/>
      <sheetName val="SC_27"/>
      <sheetName val="SC_37"/>
      <sheetName val="SC_47"/>
      <sheetName val="SC_57"/>
      <sheetName val="SC_67"/>
      <sheetName val="SC_77"/>
      <sheetName val="SC_87"/>
      <sheetName val="SC_R7"/>
      <sheetName val="AV_B7"/>
      <sheetName val="AV_G7"/>
      <sheetName val="AV_M7"/>
      <sheetName val="AV_17"/>
      <sheetName val="AV_27"/>
      <sheetName val="AV_37"/>
      <sheetName val="AV_47"/>
      <sheetName val="AV_57"/>
      <sheetName val="AV_67"/>
      <sheetName val="AV_77"/>
      <sheetName val="AV_87"/>
      <sheetName val="EL_B7"/>
      <sheetName val="EL_M7"/>
      <sheetName val="EL_17"/>
      <sheetName val="EL_27"/>
      <sheetName val="EL_37"/>
      <sheetName val="EL_47"/>
      <sheetName val="EL_57"/>
      <sheetName val="EL_67"/>
      <sheetName val="EL_77"/>
      <sheetName val="EL_87"/>
      <sheetName val="EL_R7"/>
      <sheetName val="EL_TR7"/>
      <sheetName val="8-_EL7"/>
      <sheetName val="FA_B7"/>
      <sheetName val="FA_G7"/>
      <sheetName val="FA_M7"/>
      <sheetName val="FA_17"/>
      <sheetName val="FA_27"/>
      <sheetName val="FA_37"/>
      <sheetName val="FA_47"/>
      <sheetName val="FA_57"/>
      <sheetName val="FA_67"/>
      <sheetName val="FA_77"/>
      <sheetName val="FA_87"/>
      <sheetName val="FA_R7"/>
      <sheetName val="9-_FA7"/>
      <sheetName val="B09_18"/>
      <sheetName val="BOQ_Direct_selling_cost9"/>
      <sheetName val="CHART_OF_ACCOUNTS8"/>
      <sheetName val="Working_for_RCC8"/>
      <sheetName val="B185-B-9_18"/>
      <sheetName val="B185-B-9_28"/>
      <sheetName val="E-Bill_No_6_A-O8"/>
      <sheetName val="Div__028"/>
      <sheetName val="Div__038"/>
      <sheetName val="Div__048"/>
      <sheetName val="Div__058"/>
      <sheetName val="Div__068"/>
      <sheetName val="Div__078"/>
      <sheetName val="Div__088"/>
      <sheetName val="Div__098"/>
      <sheetName val="Div__108"/>
      <sheetName val="Div__118"/>
      <sheetName val="Div__128"/>
      <sheetName val="Div_138"/>
      <sheetName val="EXTERNAL_WORKS8"/>
      <sheetName val="PRODUCTIVITY_RATE8"/>
      <sheetName val="U_R_A_-_MASONRY8"/>
      <sheetName val="U_R_A_-_PLASTERING8"/>
      <sheetName val="U_R_A_-_TILING8"/>
      <sheetName val="U_R_A_-_GRANITE8"/>
      <sheetName val="V_C_2_-_EARTHWORK8"/>
      <sheetName val="V_C_9_-_CERAMIC8"/>
      <sheetName val="V_C_9_-_FINISHES8"/>
      <sheetName val="Division_219"/>
      <sheetName val="Division_47"/>
      <sheetName val="Division_57"/>
      <sheetName val="Division_67"/>
      <sheetName val="Division_77"/>
      <sheetName val="Division_87"/>
      <sheetName val="Division_97"/>
      <sheetName val="Division_107"/>
      <sheetName val="Division_127"/>
      <sheetName val="Division_147"/>
      <sheetName val="Division_2110"/>
      <sheetName val="Division_227"/>
      <sheetName val="Division_237"/>
      <sheetName val="Division_267"/>
      <sheetName val="Division_277"/>
      <sheetName val="Division_287"/>
      <sheetName val="Division_317"/>
      <sheetName val="Division_327"/>
      <sheetName val="Division_337"/>
      <sheetName val="PMWeb_data8"/>
      <sheetName val="Elemental_Buildup7"/>
      <sheetName val="PointNo_57"/>
      <sheetName val="2_2)Revised_Cash_Flow7"/>
      <sheetName val="SS_MH8"/>
      <sheetName val="입찰내역_발주처_양식7"/>
      <sheetName val="Material_List_7"/>
      <sheetName val="/VWVU))tÏØ0__7"/>
      <sheetName val="LIST_DO_NOT_REMOVE6"/>
      <sheetName val="Index_List7"/>
      <sheetName val="Type_List7"/>
      <sheetName val="File_Types7"/>
      <sheetName val="Chiet_t7"/>
      <sheetName val="Staffing_and_Rates_IA7"/>
      <sheetName val="Project_Cost_Breakdown5"/>
      <sheetName val="PRECAST_lightconc-II9"/>
      <sheetName val="final_abstract9"/>
      <sheetName val="Staff_Acco_5"/>
      <sheetName val="TBAL9697_-group_wise__sdpl5"/>
      <sheetName val="Summary_of_Work5"/>
      <sheetName val="Employee_List5"/>
      <sheetName val="Рабочий_лист4"/>
      <sheetName val="B6_2_6"/>
      <sheetName val="Item-_Compact5"/>
      <sheetName val="E_&amp;_R5"/>
      <sheetName val="Annex_1_Sect_3a5"/>
      <sheetName val="Annex_1_Sect_3a_15"/>
      <sheetName val="Annex_1_Sect_3b5"/>
      <sheetName val="Annex_1_Sect_3c5"/>
      <sheetName val="HOURLY_RATES5"/>
      <sheetName val="SITE_WORK4"/>
      <sheetName val="d-safe_DELUXE4"/>
      <sheetName val="PT_141-_Site_A_Landscape4"/>
      <sheetName val="Rate_summary4"/>
      <sheetName val="RAB_AR&amp;STR4"/>
      <sheetName val="Back_up4"/>
      <sheetName val="train_cash4"/>
      <sheetName val="accom_cash4"/>
      <sheetName val="INDIGINEOUS_ITEMS_4"/>
      <sheetName val="Duct_Accesories4"/>
      <sheetName val="Mall_waterproofing4"/>
      <sheetName val="MSCP_waterproofing4"/>
      <sheetName val="????_???_??4"/>
      <sheetName val="Labour_&amp;_Plant4"/>
      <sheetName val="Ave_wtd_rates4"/>
      <sheetName val="Debits_as_on_12_04_084"/>
      <sheetName val="STAFFSCHED_4"/>
      <sheetName val="TRIAL_BALANCE4"/>
      <sheetName val="[SHOPLIST_xls][SHOPLIST_xls]704"/>
      <sheetName val="[SHOPLIST_xls]70,/0s«iÆøí¬i4"/>
      <sheetName val="Common_Variables4"/>
      <sheetName val="GPL_Revenu_Update4"/>
      <sheetName val="DO_NOT_TOUCH4"/>
      <sheetName val="Work_Type4"/>
      <sheetName val="PROJECT_BRIEF(EX_NEW)4"/>
      <sheetName val="AREA_OF_APPLICATION3"/>
      <sheetName val="Risk_Breakdown_Structure3"/>
      <sheetName val="Geneí¬_i3"/>
      <sheetName val="steel_total3"/>
      <sheetName val="ELE_BOQ3"/>
      <sheetName val="Resumo_Empreitadas"/>
      <sheetName val="Mix_Design"/>
      <sheetName val="%_prog_figs_-u5_and_total"/>
      <sheetName val="_VWVU))tÏØ0__1"/>
      <sheetName val="Project"/>
      <sheetName val="PRICE INFO"/>
      <sheetName val="RC SUMMARY"/>
      <sheetName val="LABOUR PRODUCTIVITY-TAV"/>
      <sheetName val="MATERIAL PRICES"/>
      <sheetName val="allowances"/>
      <sheetName val="tender allowances"/>
      <sheetName val=" Summary BKG 034"/>
      <sheetName val="BILL 3R"/>
      <sheetName val="anti-termite"/>
      <sheetName val="Cost Heading"/>
      <sheetName val="Ewaan Show Kitchen (2)"/>
      <sheetName val="Cash Flow Working"/>
      <sheetName val="MN T.B."/>
      <sheetName val="COMPLEXALL"/>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sheetData sheetId="142" refreshError="1"/>
      <sheetData sheetId="143" refreshError="1"/>
      <sheetData sheetId="144" refreshError="1"/>
      <sheetData sheetId="145"/>
      <sheetData sheetId="146"/>
      <sheetData sheetId="147"/>
      <sheetData sheetId="148" refreshError="1"/>
      <sheetData sheetId="149"/>
      <sheetData sheetId="150"/>
      <sheetData sheetId="151"/>
      <sheetData sheetId="152"/>
      <sheetData sheetId="153"/>
      <sheetData sheetId="154"/>
      <sheetData sheetId="155" refreshError="1"/>
      <sheetData sheetId="156" refreshError="1"/>
      <sheetData sheetId="157" refreshError="1"/>
      <sheetData sheetId="158"/>
      <sheetData sheetId="159" refreshError="1"/>
      <sheetData sheetId="160" refreshError="1"/>
      <sheetData sheetId="161" refreshError="1"/>
      <sheetData sheetId="162" refreshError="1"/>
      <sheetData sheetId="163" refreshError="1"/>
      <sheetData sheetId="164" refreshError="1"/>
      <sheetData sheetId="165" refreshError="1"/>
      <sheetData sheetId="166"/>
      <sheetData sheetId="167"/>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sheetData sheetId="492"/>
      <sheetData sheetId="493" refreshError="1"/>
      <sheetData sheetId="494"/>
      <sheetData sheetId="495"/>
      <sheetData sheetId="496"/>
      <sheetData sheetId="497" refreshError="1"/>
      <sheetData sheetId="498" refreshError="1"/>
      <sheetData sheetId="499" refreshError="1"/>
      <sheetData sheetId="500" refreshError="1"/>
      <sheetData sheetId="501" refreshError="1"/>
      <sheetData sheetId="502"/>
      <sheetData sheetId="503"/>
      <sheetData sheetId="504"/>
      <sheetData sheetId="505"/>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sheetData sheetId="535"/>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sheetData sheetId="569" refreshError="1"/>
      <sheetData sheetId="570"/>
      <sheetData sheetId="571" refreshError="1"/>
      <sheetData sheetId="572" refreshError="1"/>
      <sheetData sheetId="573" refreshError="1"/>
      <sheetData sheetId="574"/>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sheetData sheetId="596"/>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sheetData sheetId="607"/>
      <sheetData sheetId="608"/>
      <sheetData sheetId="609"/>
      <sheetData sheetId="610"/>
      <sheetData sheetId="611"/>
      <sheetData sheetId="612"/>
      <sheetData sheetId="613"/>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sheetData sheetId="629"/>
      <sheetData sheetId="630" refreshError="1"/>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refreshError="1"/>
      <sheetData sheetId="645" refreshError="1"/>
      <sheetData sheetId="646" refreshError="1"/>
      <sheetData sheetId="647" refreshError="1"/>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refreshError="1"/>
      <sheetData sheetId="746" refreshError="1"/>
      <sheetData sheetId="747"/>
      <sheetData sheetId="748"/>
      <sheetData sheetId="749"/>
      <sheetData sheetId="750"/>
      <sheetData sheetId="751" refreshError="1"/>
      <sheetData sheetId="752" refreshError="1"/>
      <sheetData sheetId="753" refreshError="1"/>
      <sheetData sheetId="754"/>
      <sheetData sheetId="755"/>
      <sheetData sheetId="756" refreshError="1"/>
      <sheetData sheetId="757" refreshError="1"/>
      <sheetData sheetId="758" refreshError="1"/>
      <sheetData sheetId="759"/>
      <sheetData sheetId="760"/>
      <sheetData sheetId="761"/>
      <sheetData sheetId="762"/>
      <sheetData sheetId="763"/>
      <sheetData sheetId="764"/>
      <sheetData sheetId="765"/>
      <sheetData sheetId="766"/>
      <sheetData sheetId="767"/>
      <sheetData sheetId="768"/>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sheetData sheetId="789" refreshError="1"/>
      <sheetData sheetId="790" refreshError="1"/>
      <sheetData sheetId="791" refreshError="1"/>
      <sheetData sheetId="792" refreshError="1"/>
      <sheetData sheetId="793" refreshError="1"/>
      <sheetData sheetId="794"/>
      <sheetData sheetId="795" refreshError="1"/>
      <sheetData sheetId="796"/>
      <sheetData sheetId="797"/>
      <sheetData sheetId="798" refreshError="1"/>
      <sheetData sheetId="799" refreshError="1"/>
      <sheetData sheetId="800"/>
      <sheetData sheetId="801"/>
      <sheetData sheetId="802"/>
      <sheetData sheetId="803"/>
      <sheetData sheetId="804"/>
      <sheetData sheetId="805"/>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sheetData sheetId="817" refreshError="1"/>
      <sheetData sheetId="818" refreshError="1"/>
      <sheetData sheetId="819"/>
      <sheetData sheetId="820" refreshError="1"/>
      <sheetData sheetId="821" refreshError="1"/>
      <sheetData sheetId="822" refreshError="1"/>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refreshError="1"/>
      <sheetData sheetId="875"/>
      <sheetData sheetId="876"/>
      <sheetData sheetId="877"/>
      <sheetData sheetId="878"/>
      <sheetData sheetId="879"/>
      <sheetData sheetId="880"/>
      <sheetData sheetId="881"/>
      <sheetData sheetId="882" refreshError="1"/>
      <sheetData sheetId="883" refreshError="1"/>
      <sheetData sheetId="884" refreshError="1"/>
      <sheetData sheetId="885" refreshError="1"/>
      <sheetData sheetId="886" refreshError="1"/>
      <sheetData sheetId="887"/>
      <sheetData sheetId="888"/>
      <sheetData sheetId="889" refreshError="1"/>
      <sheetData sheetId="890" refreshError="1"/>
      <sheetData sheetId="89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refreshError="1"/>
      <sheetData sheetId="923" refreshError="1"/>
      <sheetData sheetId="924" refreshError="1"/>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sheetData sheetId="957"/>
      <sheetData sheetId="958"/>
      <sheetData sheetId="959"/>
      <sheetData sheetId="960"/>
      <sheetData sheetId="961"/>
      <sheetData sheetId="962"/>
      <sheetData sheetId="963"/>
      <sheetData sheetId="964"/>
      <sheetData sheetId="965"/>
      <sheetData sheetId="966"/>
      <sheetData sheetId="967" refreshError="1"/>
      <sheetData sheetId="968" refreshError="1"/>
      <sheetData sheetId="969" refreshError="1"/>
      <sheetData sheetId="970" refreshError="1"/>
      <sheetData sheetId="971"/>
      <sheetData sheetId="972"/>
      <sheetData sheetId="973"/>
      <sheetData sheetId="974"/>
      <sheetData sheetId="975"/>
      <sheetData sheetId="976"/>
      <sheetData sheetId="977"/>
      <sheetData sheetId="978"/>
      <sheetData sheetId="979"/>
      <sheetData sheetId="980"/>
      <sheetData sheetId="98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sheetData sheetId="991" refreshError="1"/>
      <sheetData sheetId="992"/>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refreshError="1"/>
      <sheetData sheetId="1052" refreshError="1"/>
      <sheetData sheetId="1053" refreshError="1"/>
      <sheetData sheetId="1054" refreshError="1"/>
      <sheetData sheetId="1055" refreshError="1"/>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refreshError="1"/>
      <sheetData sheetId="1177"/>
      <sheetData sheetId="1178"/>
      <sheetData sheetId="1179"/>
      <sheetData sheetId="1180" refreshError="1"/>
      <sheetData sheetId="1181" refreshError="1"/>
      <sheetData sheetId="1182" refreshError="1"/>
      <sheetData sheetId="1183" refreshError="1"/>
      <sheetData sheetId="1184" refreshError="1"/>
      <sheetData sheetId="1185" refreshError="1"/>
      <sheetData sheetId="1186" refreshError="1"/>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sheetData sheetId="1414" refreshError="1"/>
      <sheetData sheetId="1415" refreshError="1"/>
      <sheetData sheetId="1416" refreshError="1"/>
      <sheetData sheetId="1417"/>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sheetData sheetId="1457" refreshError="1"/>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refreshError="1"/>
      <sheetData sheetId="1772" refreshError="1"/>
      <sheetData sheetId="1773" refreshError="1"/>
      <sheetData sheetId="1774" refreshError="1"/>
      <sheetData sheetId="1775"/>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sheetData sheetId="1797" refreshError="1"/>
      <sheetData sheetId="1798"/>
      <sheetData sheetId="1799"/>
      <sheetData sheetId="1800"/>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refreshError="1"/>
      <sheetData sheetId="2090"/>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sheetData sheetId="2114"/>
      <sheetData sheetId="2115"/>
      <sheetData sheetId="2116"/>
      <sheetData sheetId="2117"/>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sheetData sheetId="2454" refreshError="1"/>
      <sheetData sheetId="2455" refreshError="1"/>
      <sheetData sheetId="2456" refreshError="1"/>
      <sheetData sheetId="2457" refreshError="1"/>
      <sheetData sheetId="2458" refreshError="1"/>
      <sheetData sheetId="2459" refreshError="1"/>
      <sheetData sheetId="2460"/>
      <sheetData sheetId="2461"/>
      <sheetData sheetId="2462"/>
      <sheetData sheetId="2463"/>
      <sheetData sheetId="2464"/>
      <sheetData sheetId="2465"/>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sheetData sheetId="2535" refreshError="1"/>
      <sheetData sheetId="2536" refreshError="1"/>
      <sheetData sheetId="2537" refreshError="1"/>
      <sheetData sheetId="2538" refreshError="1"/>
      <sheetData sheetId="2539" refreshError="1"/>
      <sheetData sheetId="2540" refreshError="1"/>
      <sheetData sheetId="2541" refreshError="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sheetData sheetId="2660"/>
      <sheetData sheetId="2661"/>
      <sheetData sheetId="2662" refreshError="1"/>
      <sheetData sheetId="2663" refreshError="1"/>
      <sheetData sheetId="2664"/>
      <sheetData sheetId="2665"/>
      <sheetData sheetId="2666"/>
      <sheetData sheetId="2667"/>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refreshError="1"/>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sheetData sheetId="3216"/>
      <sheetData sheetId="3217"/>
      <sheetData sheetId="3218"/>
      <sheetData sheetId="3219"/>
      <sheetData sheetId="3220"/>
      <sheetData sheetId="3221"/>
      <sheetData sheetId="3222"/>
      <sheetData sheetId="3223"/>
      <sheetData sheetId="3224"/>
      <sheetData sheetId="3225"/>
      <sheetData sheetId="3226"/>
      <sheetData sheetId="3227"/>
      <sheetData sheetId="3228"/>
      <sheetData sheetId="3229"/>
      <sheetData sheetId="3230"/>
      <sheetData sheetId="3231"/>
      <sheetData sheetId="3232"/>
      <sheetData sheetId="3233"/>
      <sheetData sheetId="3234"/>
      <sheetData sheetId="3235"/>
      <sheetData sheetId="3236"/>
      <sheetData sheetId="3237"/>
      <sheetData sheetId="3238"/>
      <sheetData sheetId="3239"/>
      <sheetData sheetId="3240"/>
      <sheetData sheetId="3241"/>
      <sheetData sheetId="3242"/>
      <sheetData sheetId="3243"/>
      <sheetData sheetId="3244"/>
      <sheetData sheetId="3245"/>
      <sheetData sheetId="3246"/>
      <sheetData sheetId="3247"/>
      <sheetData sheetId="3248"/>
      <sheetData sheetId="3249"/>
      <sheetData sheetId="3250"/>
      <sheetData sheetId="3251"/>
      <sheetData sheetId="3252"/>
      <sheetData sheetId="3253"/>
      <sheetData sheetId="3254"/>
      <sheetData sheetId="3255"/>
      <sheetData sheetId="3256"/>
      <sheetData sheetId="3257"/>
      <sheetData sheetId="3258"/>
      <sheetData sheetId="3259"/>
      <sheetData sheetId="3260"/>
      <sheetData sheetId="3261"/>
      <sheetData sheetId="3262"/>
      <sheetData sheetId="3263"/>
      <sheetData sheetId="3264"/>
      <sheetData sheetId="3265"/>
      <sheetData sheetId="3266"/>
      <sheetData sheetId="3267"/>
      <sheetData sheetId="3268"/>
      <sheetData sheetId="3269"/>
      <sheetData sheetId="3270"/>
      <sheetData sheetId="3271"/>
      <sheetData sheetId="3272"/>
      <sheetData sheetId="3273"/>
      <sheetData sheetId="3274"/>
      <sheetData sheetId="3275"/>
      <sheetData sheetId="3276"/>
      <sheetData sheetId="3277"/>
      <sheetData sheetId="3278"/>
      <sheetData sheetId="3279"/>
      <sheetData sheetId="3280"/>
      <sheetData sheetId="3281"/>
      <sheetData sheetId="3282"/>
      <sheetData sheetId="3283"/>
      <sheetData sheetId="3284"/>
      <sheetData sheetId="3285"/>
      <sheetData sheetId="3286"/>
      <sheetData sheetId="3287"/>
      <sheetData sheetId="3288"/>
      <sheetData sheetId="3289"/>
      <sheetData sheetId="3290"/>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sheetData sheetId="3445"/>
      <sheetData sheetId="3446" refreshError="1"/>
      <sheetData sheetId="3447"/>
      <sheetData sheetId="3448"/>
      <sheetData sheetId="3449" refreshError="1"/>
      <sheetData sheetId="3450" refreshError="1"/>
      <sheetData sheetId="3451"/>
      <sheetData sheetId="3452"/>
      <sheetData sheetId="3453"/>
      <sheetData sheetId="3454"/>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6"/>
      <sheetName val="Partic"/>
      <sheetName val="Sheet2"/>
      <sheetName val="Sheet3 (2)"/>
      <sheetName val="DKPL9811"/>
      <sheetName val="summ"/>
      <sheetName val="sheet1"/>
      <sheetName val="sheet4"/>
      <sheetName val="Sheet4a"/>
      <sheetName val="sheet5"/>
      <sheetName val="sheet7"/>
      <sheetName val="sheet8"/>
      <sheetName val="sheet9"/>
      <sheetName val="sheet10"/>
      <sheetName val="sheet11"/>
      <sheetName val="sheet12"/>
      <sheetName val="sheet13"/>
      <sheetName val="Sheet14"/>
      <sheetName val="Sheet15"/>
      <sheetName val="Sheet16"/>
      <sheetName val="02"/>
      <sheetName val="03"/>
      <sheetName val="04"/>
      <sheetName val="01"/>
      <sheetName val="girder"/>
      <sheetName val="Rocker"/>
      <sheetName val="C"/>
      <sheetName val="Grand"/>
      <sheetName val="FitOutConfCentre"/>
      <sheetName val="FINDRDEC"/>
      <sheetName val="CASHFLOWS"/>
      <sheetName val="SUMMARY"/>
      <sheetName val="Estimate for approval"/>
      <sheetName val="Lab"/>
      <sheetName val="LBO"/>
      <sheetName val="Main"/>
      <sheetName val="Rate Analysis"/>
      <sheetName val="BLK2"/>
      <sheetName val="BLK3"/>
      <sheetName val="E &amp; R"/>
      <sheetName val="radar"/>
      <sheetName val="UG"/>
      <sheetName val="Design"/>
      <sheetName val="98Price"/>
      <sheetName val="Monthly"/>
      <sheetName val="Stacking Plan &amp; LEP"/>
      <sheetName val="extra"/>
      <sheetName val="#REF"/>
      <sheetName val="Earnings model"/>
      <sheetName val="Sheet3_(2)"/>
      <sheetName val="% Collection Schedule"/>
      <sheetName val="Hot"/>
      <sheetName val="INI"/>
      <sheetName val="Assumptions"/>
      <sheetName val="Output"/>
      <sheetName val="BHANDUP"/>
      <sheetName val="Set"/>
      <sheetName val="Code"/>
      <sheetName val="Legend"/>
      <sheetName val="pldt"/>
      <sheetName val="results"/>
      <sheetName val="P&amp;LDEC99"/>
      <sheetName val="Sheet18"/>
      <sheetName val="Sheet17"/>
      <sheetName val="SUMM1"/>
      <sheetName val="Sheet3"/>
      <sheetName val="Sheet31"/>
      <sheetName val="Sheet30"/>
      <sheetName val="Sheet29"/>
      <sheetName val="Sheet28"/>
      <sheetName val="Sheet27"/>
      <sheetName val="Sheet26"/>
      <sheetName val="Sheet25"/>
      <sheetName val="Sheet24"/>
      <sheetName val="Sheet23"/>
      <sheetName val="Sheet22"/>
      <sheetName val="Sheet21"/>
      <sheetName val="Sheet20"/>
      <sheetName val="Sheet19"/>
      <sheetName val="Excess Calc"/>
      <sheetName val="Grouping Master"/>
      <sheetName val="1 Market"/>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A-D"/>
      <sheetName val="H"/>
      <sheetName val="BWR"/>
      <sheetName val="CRITERIA3"/>
      <sheetName val="CRITERIA1"/>
      <sheetName val="Costcal"/>
      <sheetName val="Material List "/>
      <sheetName val="STAFFSCHED "/>
      <sheetName val="SPT vs PHI"/>
      <sheetName val="upa"/>
      <sheetName val="office"/>
      <sheetName val="concrete"/>
      <sheetName val="beam-reinft-IIInd floor"/>
      <sheetName val="Materials Cost"/>
      <sheetName val="KG-DWN"/>
      <sheetName val="Estimate_for_approval"/>
      <sheetName val="Sheet3_(2)1"/>
      <sheetName val="Estimate_for_approval1"/>
      <sheetName val="Sheet3_(2)2"/>
      <sheetName val="Estimate_for_approval2"/>
      <sheetName val="Sheet3_(2)3"/>
      <sheetName val="Estimate_for_approval3"/>
      <sheetName val="Sheet3_(2)4"/>
      <sheetName val="Estimate_for_approval4"/>
      <sheetName val="Materials Cost(PCC)"/>
      <sheetName val="beam-reinft-machine rm"/>
      <sheetName val="jobhist"/>
      <sheetName val="R20_R30_work"/>
      <sheetName val="DPR"/>
      <sheetName val="TB"/>
      <sheetName val="hist&amp;proj"/>
      <sheetName val="ESCON"/>
      <sheetName val="MN T.B."/>
      <sheetName val="INDIGINEOUS ITEMS "/>
      <sheetName val="Fee Rate Summary"/>
      <sheetName val="11-hsd"/>
      <sheetName val="13-septic"/>
      <sheetName val="7-ug"/>
      <sheetName val="2-utility"/>
      <sheetName val="Bin"/>
      <sheetName val="Main School Building"/>
      <sheetName val="Earnings_model"/>
      <sheetName val="Rate_Analysis"/>
      <sheetName val="E_&amp;_R"/>
      <sheetName val="Commission and Volume MOM(Chart"/>
      <sheetName val="Labour Rate "/>
      <sheetName val="(M+L)"/>
      <sheetName val="BKCSTOCKVAL"/>
      <sheetName val="A5.201 Consol Profit &amp; Loss "/>
      <sheetName val="Consolidated Monthly"/>
      <sheetName val="Balance Sheet"/>
      <sheetName val="A5.202 Consol Balance Sheet "/>
      <sheetName val="BS"/>
      <sheetName val="Consolidated"/>
      <sheetName val="PB"/>
      <sheetName val="Fixed Assets"/>
      <sheetName val="Receivables"/>
      <sheetName val="Sheet 2"/>
      <sheetName val="Key assumption"/>
      <sheetName val="Occ"/>
      <sheetName val="Demand"/>
      <sheetName val="Apartments - 1st Mar"/>
      <sheetName val="JCF"/>
      <sheetName val="Multiple output"/>
      <sheetName val="Chembur 1"/>
      <sheetName val="CGOI"/>
      <sheetName val="vb 9&amp;10"/>
      <sheetName val="Schedules"/>
      <sheetName val="B S-31-3-2006"/>
      <sheetName val="132417"/>
      <sheetName val="35 D Annex2"/>
      <sheetName val="CMA_Calculations"/>
      <sheetName val="H.O"/>
      <sheetName val="営業収益"/>
      <sheetName val="TRIAL BALANCE"/>
      <sheetName val="Keyratios"/>
      <sheetName val="Card nos."/>
      <sheetName val="YE-SW2"/>
      <sheetName val="Statistics {pbc}"/>
      <sheetName val="関係会社貸付金データ"/>
      <sheetName val="末残計画(四半期ベース)"/>
      <sheetName val="MISBS"/>
      <sheetName val="BOD PL NEW"/>
      <sheetName val="AFFI内訳"/>
      <sheetName val="Assumptions (2)"/>
      <sheetName val="Cntrl Sheet"/>
      <sheetName val="B S"/>
      <sheetName val="Project Cost"/>
      <sheetName val="CAS P"/>
      <sheetName val="194C"/>
      <sheetName val="ﾏﾁｭﾘﾃｨﾗﾀﾞｰ（月次ベース）"/>
      <sheetName val="ﾏﾁｭﾘﾃｨﾗﾀﾞｰ（四半期ベース）"/>
      <sheetName val="EXPENDITURE CYCLE"/>
      <sheetName val="Inputs"/>
      <sheetName val="海外WORK"/>
      <sheetName val="Facility"/>
      <sheetName val="Lrnet_Inftch"/>
      <sheetName val="Input"/>
      <sheetName val="deb"/>
      <sheetName val="FIN_EXPENSE"/>
      <sheetName val="43B"/>
      <sheetName val="DTPL"/>
      <sheetName val="Fixed Assets Top Sheet- Consol"/>
      <sheetName val="VIR CG"/>
      <sheetName val="業種小分類"/>
      <sheetName val="業種大分類"/>
      <sheetName val="Weighted Avg"/>
      <sheetName val="Interest"/>
      <sheetName val="Links"/>
      <sheetName val="m3&amp;4"/>
      <sheetName val="Assumptions (W)"/>
      <sheetName val="Misc"/>
      <sheetName val="PAP"/>
      <sheetName val="Masters"/>
      <sheetName val="P L"/>
      <sheetName val="総括（1～3Q）"/>
      <sheetName val="NKEL O&amp;M"/>
      <sheetName val="Data"/>
      <sheetName val="192"/>
      <sheetName val="GLED"/>
      <sheetName val="IRR"/>
      <sheetName val="CAPEX"/>
      <sheetName val="国内work"/>
      <sheetName val="その他"/>
      <sheetName val="SPR"/>
      <sheetName val="COMPUTATION"/>
      <sheetName val="ASSUMPTIONS 2"/>
      <sheetName val=" TARIFFS POST PCOD"/>
      <sheetName val="Valuation"/>
      <sheetName val="Workings"/>
      <sheetName val="TAX"/>
      <sheetName val="DCF Valuation - FCFF"/>
      <sheetName val="FAR"/>
      <sheetName val="FA Leadsheet &amp; Movement"/>
      <sheetName val="Profit &amp; Loss"/>
      <sheetName val="Summary - USD"/>
      <sheetName val="Yield-COB"/>
      <sheetName val="全体"/>
      <sheetName val="NFF"/>
      <sheetName val="1"/>
      <sheetName val="再ﾘｰｽ収益"/>
      <sheetName val="利息連結"/>
      <sheetName val="受取手数料"/>
      <sheetName val="有価証券残高（仮提出）"/>
      <sheetName val="発生連結"/>
      <sheetName val="関連会社明細"/>
      <sheetName val="売却可能公債"/>
      <sheetName val="3部提出用累計"/>
      <sheetName val="繰入連結"/>
      <sheetName val="諸原価連結"/>
      <sheetName val="四半期毎MICﾃﾞｰﾀ転記"/>
      <sheetName val="単体SGA"/>
      <sheetName val="販管連結"/>
      <sheetName val="平残連結"/>
      <sheetName val="BOQ-1"/>
      <sheetName val="유통망계획"/>
      <sheetName val="EXPENSES"/>
      <sheetName val="Currency"/>
      <sheetName val="JE10310X"/>
      <sheetName val="tngst1"/>
      <sheetName val="Summary_Local"/>
      <sheetName val="MAHSTOCKVAL"/>
      <sheetName val="Index"/>
      <sheetName val="FOIL"/>
      <sheetName val="Accounts"/>
      <sheetName val="sdrs_mar"/>
      <sheetName val="FY16-17 Cashflow"/>
      <sheetName val="List"/>
      <sheetName val="RR"/>
      <sheetName val="Ten"/>
      <sheetName val="ES"/>
      <sheetName val="Felix Street Summary"/>
      <sheetName val="Newspapers"/>
      <sheetName val="AccDil"/>
      <sheetName val="segment_topsheet"/>
      <sheetName val="Roster"/>
      <sheetName val="SCHE-MARCH'04"/>
      <sheetName val="For_Trav-01"/>
      <sheetName val="Rent -01"/>
      <sheetName val="AV"/>
      <sheetName val="Sukuki CDR"/>
      <sheetName val="BQMPALOC"/>
      <sheetName val="FINAL"/>
      <sheetName val="Mar-06"/>
      <sheetName val="Jul-05"/>
      <sheetName val="입찰내역 발주처 양식"/>
      <sheetName val="Customize Your Purchase Order"/>
      <sheetName val="VARIABLE"/>
      <sheetName val="NPV"/>
      <sheetName val="Bs_dft"/>
      <sheetName val="P&amp;l_dft"/>
      <sheetName val="Sch_dft"/>
      <sheetName val="Wall"/>
      <sheetName val="TRX ADDITION"/>
      <sheetName val="RATE ANALYSIS."/>
      <sheetName val="B-SHEET"/>
      <sheetName val="GrossMgn 98"/>
      <sheetName val="TDS Certificate-Format"/>
      <sheetName val="Sheet3_(2)5"/>
      <sheetName val="%_Collection_Schedule"/>
      <sheetName val="Rate_Analysis1"/>
      <sheetName val="Estimate_for_approval5"/>
      <sheetName val="E_&amp;_R1"/>
      <sheetName val="Earnings_model1"/>
      <sheetName val="Stacking_Plan_&amp;_LEP"/>
      <sheetName val="Materials_Cost(PCC)"/>
      <sheetName val="Excess_Calc"/>
      <sheetName val="beam-reinft-IIInd_floor"/>
      <sheetName val="SPT_vs_PHI"/>
      <sheetName val="Materials_Cost"/>
      <sheetName val="beam-reinft-machine_rm"/>
      <sheetName val="Grouping_Master"/>
      <sheetName val="Commission_and_Volume_MOM(Chart"/>
      <sheetName val="A5_201_Consol_Profit_&amp;_Loss_"/>
      <sheetName val="Consolidated_Monthly"/>
      <sheetName val="Balance_Sheet"/>
      <sheetName val="A5_202_Consol_Balance_Sheet_"/>
      <sheetName val="Fixed_Assets"/>
      <sheetName val="Sheet_2"/>
      <sheetName val="Key_assumption"/>
      <sheetName val="MN_T_B_"/>
      <sheetName val="INDIGINEOUS_ITEMS_"/>
      <sheetName val="Apartments_-_1st_Mar"/>
      <sheetName val="1_Market"/>
      <sheetName val="Material_List_"/>
      <sheetName val="STAFFSCHED_"/>
      <sheetName val="Fee_Rate_Summary"/>
      <sheetName val="Main_School_Building"/>
      <sheetName val="MFG"/>
      <sheetName val="Current Bill MB ref"/>
      <sheetName val="SC"/>
      <sheetName val="priority analysis"/>
      <sheetName val="standards trend"/>
      <sheetName val="service timing"/>
      <sheetName val="Product Problems"/>
      <sheetName val="Parts"/>
      <sheetName val="score trends"/>
      <sheetName val="Fix it First Time"/>
      <sheetName val="dashboard"/>
      <sheetName val="TOC"/>
      <sheetName val="Range"/>
      <sheetName val="Sample India"/>
      <sheetName val="Sample Indo"/>
      <sheetName val="Sample MY"/>
      <sheetName val="Sample PH"/>
      <sheetName val="Sample TH"/>
      <sheetName val="Income Statements"/>
      <sheetName val="Rates"/>
      <sheetName val="Kontensalden"/>
      <sheetName val="CTbe tong"/>
      <sheetName val="CTDZ 0.4+cto"/>
      <sheetName val=" "/>
      <sheetName val="450 x 350"/>
      <sheetName val="Fill this out first..."/>
      <sheetName val="Approved MTD Proj #'s"/>
      <sheetName val="Mix Design"/>
      <sheetName val="std-rates"/>
      <sheetName val="Ins &amp; Bonds"/>
      <sheetName val="COLUMN"/>
      <sheetName val="dyes"/>
      <sheetName val="Costing"/>
      <sheetName val=" Vivante MAIN  INFRA  MAR 18"/>
      <sheetName val="col-reinft1"/>
      <sheetName val="Form 6"/>
      <sheetName val="Source Ref."/>
      <sheetName val="COMPLEXALL"/>
      <sheetName val="Settings"/>
      <sheetName val="Raw DCF"/>
      <sheetName val="DCF_PPS"/>
      <sheetName val="DCF"/>
      <sheetName val="Sch 1,2,3"/>
      <sheetName val="Sch 14,15,16"/>
      <sheetName val="profit &amp; loss account"/>
      <sheetName val="Movement of Mutual Funds"/>
      <sheetName val="References"/>
      <sheetName val="M-Book for Conc"/>
      <sheetName val="M-Book for FW"/>
      <sheetName val="Schedules PL"/>
      <sheetName val="Schedules BS"/>
      <sheetName val="DF"/>
      <sheetName val="pcQueryData"/>
      <sheetName val="_pcSlicerSheet1"/>
      <sheetName val="RA 1"/>
      <sheetName val="CC APR04"/>
      <sheetName val="CC MAY04"/>
      <sheetName val="CC JUNE04"/>
      <sheetName val="A"/>
      <sheetName val="Outline Cost - Five star Hotel"/>
      <sheetName val="Preside"/>
      <sheetName val="SP Break Up"/>
      <sheetName val="Div"/>
      <sheetName val="ER10_Old"/>
      <sheetName val="C1C2"/>
      <sheetName val="LIFE &amp; REP PROVN"/>
      <sheetName val="O&amp;M CREW"/>
      <sheetName val="Intro"/>
      <sheetName val="Exp"/>
      <sheetName val="18-misc"/>
      <sheetName val="5-pipe"/>
      <sheetName val="Direct cost shed A-2 "/>
      <sheetName val="Elect."/>
      <sheetName val="glsrpt129909e"/>
      <sheetName val="RF Vol"/>
      <sheetName val="ASP"/>
      <sheetName val="Ins_&amp;_Bonds"/>
      <sheetName val="Labour_Rate_"/>
      <sheetName val="Source_Ref_"/>
      <sheetName val="vb_9&amp;10"/>
      <sheetName val="입찰내역_발주처_양식"/>
      <sheetName val="Direct_cost_shed_A-2_"/>
      <sheetName val="costing_ESDV"/>
      <sheetName val="costing_FE"/>
      <sheetName val="costing_Misc"/>
      <sheetName val="costing_MOV"/>
      <sheetName val="costing_Press"/>
      <sheetName val="Price Comparison"/>
      <sheetName val="final abstract"/>
      <sheetName val="Product Details"/>
      <sheetName val="Cash2"/>
      <sheetName val="Z"/>
      <sheetName val="Cover"/>
      <sheetName val="Leg 1-1"/>
      <sheetName val="2007-01"/>
      <sheetName val="BS SCH A-D"/>
      <sheetName val="RA-markate"/>
      <sheetName val="PROCTOR"/>
      <sheetName val="ANAL"/>
      <sheetName val="Pur"/>
      <sheetName val="opstat"/>
      <sheetName val="costs"/>
      <sheetName val="Note 9-13"/>
      <sheetName val="Config"/>
      <sheetName val="B_S-31-3-2006"/>
      <sheetName val="35_D_Annex2"/>
      <sheetName val="H_O"/>
      <sheetName val="TRIAL_BALANCE"/>
      <sheetName val="Card_nos_"/>
      <sheetName val="Statistics_{pbc}"/>
      <sheetName val="BOD_PL_NEW"/>
      <sheetName val="Assumptions_(2)"/>
      <sheetName val="Cntrl_Sheet"/>
      <sheetName val="B_S"/>
      <sheetName val="Project_Cost"/>
      <sheetName val="CAS_P"/>
      <sheetName val="EXPENDITURE_CYCLE"/>
      <sheetName val="Fixed_Assets_Top_Sheet-_Consol"/>
      <sheetName val="VIR_CG"/>
      <sheetName val="Weighted_Avg"/>
      <sheetName val="Assumptions_(W)"/>
      <sheetName val="P_L"/>
      <sheetName val="NKEL_O&amp;M"/>
      <sheetName val="ASSUMPTIONS_2"/>
      <sheetName val="_TARIFFS_POST_PCOD"/>
      <sheetName val="DCF_Valuation_-_FCFF"/>
      <sheetName val="FA_Leadsheet_&amp;_Movement"/>
      <sheetName val="Profit_&amp;_Loss"/>
      <sheetName val="Summary_-_USD"/>
      <sheetName val="Rent_-01"/>
      <sheetName val="Rate analysis civil"/>
      <sheetName val="gen ledger data"/>
      <sheetName val="Instructions"/>
      <sheetName val="Basic Rate"/>
      <sheetName val="INFLUENCES ON GM"/>
      <sheetName val="ADD092001_Final"/>
      <sheetName val="TBEAM"/>
      <sheetName val="Sheet3_(2)7"/>
      <sheetName val="%_Collection_Schedule2"/>
      <sheetName val="Rate_Analysis3"/>
      <sheetName val="Estimate_for_approval7"/>
      <sheetName val="E_&amp;_R3"/>
      <sheetName val="Earnings_model3"/>
      <sheetName val="Stacking_Plan_&amp;_LEP2"/>
      <sheetName val="Materials_Cost(PCC)2"/>
      <sheetName val="Excess_Calc2"/>
      <sheetName val="beam-reinft-IIInd_floor2"/>
      <sheetName val="SPT_vs_PHI2"/>
      <sheetName val="Materials_Cost2"/>
      <sheetName val="beam-reinft-machine_rm2"/>
      <sheetName val="Grouping_Master2"/>
      <sheetName val="Commission_and_Volume_MOM(Char2"/>
      <sheetName val="A5_201_Consol_Profit_&amp;_Loss_2"/>
      <sheetName val="Consolidated_Monthly2"/>
      <sheetName val="Balance_Sheet2"/>
      <sheetName val="A5_202_Consol_Balance_Sheet_2"/>
      <sheetName val="Fixed_Assets2"/>
      <sheetName val="Sheet_22"/>
      <sheetName val="Key_assumption2"/>
      <sheetName val="MN_T_B_2"/>
      <sheetName val="INDIGINEOUS_ITEMS_2"/>
      <sheetName val="Apartments_-_1st_Mar2"/>
      <sheetName val="1_Market2"/>
      <sheetName val="Material_List_2"/>
      <sheetName val="STAFFSCHED_2"/>
      <sheetName val="Fee_Rate_Summary2"/>
      <sheetName val="Main_School_Building2"/>
      <sheetName val="Sheet3_(2)6"/>
      <sheetName val="%_Collection_Schedule1"/>
      <sheetName val="Rate_Analysis2"/>
      <sheetName val="Estimate_for_approval6"/>
      <sheetName val="E_&amp;_R2"/>
      <sheetName val="Earnings_model2"/>
      <sheetName val="Stacking_Plan_&amp;_LEP1"/>
      <sheetName val="Materials_Cost(PCC)1"/>
      <sheetName val="Excess_Calc1"/>
      <sheetName val="beam-reinft-IIInd_floor1"/>
      <sheetName val="SPT_vs_PHI1"/>
      <sheetName val="Materials_Cost1"/>
      <sheetName val="beam-reinft-machine_rm1"/>
      <sheetName val="Grouping_Master1"/>
      <sheetName val="Commission_and_Volume_MOM(Char1"/>
      <sheetName val="A5_201_Consol_Profit_&amp;_Loss_1"/>
      <sheetName val="Consolidated_Monthly1"/>
      <sheetName val="Balance_Sheet1"/>
      <sheetName val="A5_202_Consol_Balance_Sheet_1"/>
      <sheetName val="Fixed_Assets1"/>
      <sheetName val="Sheet_21"/>
      <sheetName val="Key_assumption1"/>
      <sheetName val="MN_T_B_1"/>
      <sheetName val="INDIGINEOUS_ITEMS_1"/>
      <sheetName val="Apartments_-_1st_Mar1"/>
      <sheetName val="1_Market1"/>
      <sheetName val="Material_List_1"/>
      <sheetName val="STAFFSCHED_1"/>
      <sheetName val="Fee_Rate_Summary1"/>
      <sheetName val="Main_School_Building1"/>
      <sheetName val="Sheet3_(2)8"/>
      <sheetName val="%_Collection_Schedule3"/>
      <sheetName val="Rate_Analysis4"/>
      <sheetName val="Estimate_for_approval8"/>
      <sheetName val="E_&amp;_R4"/>
      <sheetName val="Earnings_model4"/>
      <sheetName val="Stacking_Plan_&amp;_LEP3"/>
      <sheetName val="Materials_Cost(PCC)3"/>
      <sheetName val="Excess_Calc3"/>
      <sheetName val="beam-reinft-IIInd_floor3"/>
      <sheetName val="SPT_vs_PHI3"/>
      <sheetName val="Materials_Cost3"/>
      <sheetName val="beam-reinft-machine_rm3"/>
      <sheetName val="Grouping_Master3"/>
      <sheetName val="Commission_and_Volume_MOM(Char3"/>
      <sheetName val="A5_201_Consol_Profit_&amp;_Loss_3"/>
      <sheetName val="Consolidated_Monthly3"/>
      <sheetName val="Balance_Sheet3"/>
      <sheetName val="A5_202_Consol_Balance_Sheet_3"/>
      <sheetName val="Fixed_Assets3"/>
      <sheetName val="Sheet_23"/>
      <sheetName val="Key_assumption3"/>
      <sheetName val="MN_T_B_3"/>
      <sheetName val="INDIGINEOUS_ITEMS_3"/>
      <sheetName val="Apartments_-_1st_Mar3"/>
      <sheetName val="1_Market3"/>
      <sheetName val="Material_List_3"/>
      <sheetName val="STAFFSCHED_3"/>
      <sheetName val="Fee_Rate_Summary3"/>
      <sheetName val="Main_School_Building3"/>
      <sheetName val="Annex - 8"/>
      <sheetName val="6 TRS"/>
      <sheetName val="PM"/>
      <sheetName val="Database"/>
      <sheetName val="SCHEDULE"/>
      <sheetName val="schedule nos"/>
      <sheetName val="Item Master"/>
      <sheetName val="Control"/>
      <sheetName val="Blore"/>
      <sheetName val="factors"/>
      <sheetName val="VCH-SLC"/>
      <sheetName val="Supplier"/>
      <sheetName val="Reconciliation of GL &amp; FAR"/>
      <sheetName val="validation"/>
      <sheetName val="Names&amp;Cases"/>
      <sheetName val="Headings"/>
      <sheetName val="All Components Report"/>
      <sheetName val="Severity"/>
      <sheetName val="April'00"/>
      <sheetName val="A.O.R."/>
      <sheetName val="2nd "/>
      <sheetName val="Boq"/>
      <sheetName val="TBAL9697 -group wise  sdpl"/>
      <sheetName val="csd1"/>
      <sheetName val="csd2"/>
      <sheetName val="SAP EMP"/>
      <sheetName val="WBS"/>
      <sheetName val="Labor abs-NMR"/>
      <sheetName val="check"/>
      <sheetName val="main1"/>
      <sheetName val="Dep - SAP"/>
      <sheetName val="RF_Vol"/>
      <sheetName val="Assum"/>
      <sheetName val="wacc"/>
      <sheetName val="wdr bldg"/>
      <sheetName val="Admin "/>
      <sheetName val="Chembur_1"/>
      <sheetName val="Multiple_output"/>
      <sheetName val="Felix_Street_Summary"/>
      <sheetName val="FY16-17_Cashflow"/>
      <sheetName val="GrossMgn_98"/>
      <sheetName val="Sukuki_CDR"/>
      <sheetName val="TRX_ADDITION"/>
      <sheetName val="TDS_Certificate-Format"/>
      <sheetName val="priority_analysis"/>
      <sheetName val="standards_trend"/>
      <sheetName val="service_timing"/>
      <sheetName val="Product_Problems"/>
      <sheetName val="score_trends"/>
      <sheetName val="Fix_it_First_Time"/>
      <sheetName val="Sample_India"/>
      <sheetName val="Sample_Indo"/>
      <sheetName val="Sample_MY"/>
      <sheetName val="Sample_PH"/>
      <sheetName val="Sample_TH"/>
      <sheetName val="Income_Statements"/>
      <sheetName val="CTbe_tong"/>
      <sheetName val="CTDZ_0_4+cto"/>
      <sheetName val="_"/>
      <sheetName val="450_x_350"/>
      <sheetName val="Fill_this_out_first___"/>
      <sheetName val="Approved_MTD_Proj_#'s"/>
      <sheetName val="Customize_Your_Purchase_Order"/>
      <sheetName val="RATE_ANALYSIS_"/>
      <sheetName val="Raw_DCF"/>
      <sheetName val="Sch_1,2,3"/>
      <sheetName val="Sch_14,15,16"/>
      <sheetName val="profit_&amp;_loss_account"/>
      <sheetName val="Movement_of_Mutual_Funds"/>
      <sheetName val="Mix_Design"/>
      <sheetName val="_Vivante_MAIN__INFRA__MAR_18"/>
      <sheetName val="Current_Bill_MB_ref"/>
      <sheetName val="Form_6"/>
      <sheetName val="M-Book_for_Conc"/>
      <sheetName val="M-Book_for_FW"/>
      <sheetName val="Schedules_PL"/>
      <sheetName val="Schedules_BS"/>
      <sheetName val="RA_1"/>
      <sheetName val="Outline_Cost_-_Five_star_Hotel"/>
      <sheetName val="CC_APR04"/>
      <sheetName val="CC_MAY04"/>
      <sheetName val="CC_JUNE04"/>
      <sheetName val="LIFE_&amp;_REP_PROVN"/>
      <sheetName val="O&amp;M_CREW"/>
      <sheetName val="fixd1"/>
      <sheetName val="fixd2"/>
      <sheetName val="Project Budget Worksheet"/>
      <sheetName val="Builtup Area"/>
      <sheetName val="P&amp;L"/>
      <sheetName val="BALANCE-SHEET"/>
      <sheetName val="DIVBUD99"/>
      <sheetName val="Cap"/>
      <sheetName val="C_flow 95"/>
      <sheetName val="1201"/>
      <sheetName val="Capital leases"/>
      <sheetName val="FA TB 28-2-2006"/>
      <sheetName val="data 3A|6A"/>
      <sheetName val="B"/>
      <sheetName val="TB WORLI"/>
      <sheetName val="TB APJ"/>
      <sheetName val="H.O."/>
      <sheetName val="Oct'19-Feb'20 base file"/>
      <sheetName val="Mar'20-base file"/>
      <sheetName val="April'20-Dec'20 Base File"/>
      <sheetName val="BUDLDD"/>
      <sheetName val="ICB"/>
      <sheetName val="Recovered_Sheet4"/>
      <sheetName val="Recovered_Sheet36"/>
      <sheetName val="Recovered_Sheet37"/>
      <sheetName val="Recovered_Sheet30"/>
      <sheetName val="Recovered_Sheet10"/>
      <sheetName val="Recovered_Sheet13"/>
      <sheetName val="Recovered_Sheet19"/>
      <sheetName val="Recovered_Sheet28"/>
      <sheetName val="Recovered_Sheet20"/>
      <sheetName val="Recovered_Sheet21"/>
      <sheetName val="Recovered_Sheet22"/>
      <sheetName val="Recovered_Sheet17"/>
      <sheetName val="Recovered_Sheet39"/>
      <sheetName val="Recovered_Sheet35"/>
      <sheetName val="Recovered_Sheet40"/>
      <sheetName val="Recovered_Sheet1"/>
      <sheetName val="Recovered_Sheet31"/>
      <sheetName val="Recovered_Sheet14"/>
      <sheetName val="Recovered_Sheet38"/>
      <sheetName val="Recovered_Sheet27"/>
      <sheetName val="Recovered_Sheet32"/>
      <sheetName val="Recovered_Sheet6"/>
      <sheetName val="Recovered_Sheet5"/>
      <sheetName val="Recovered_Sheet3"/>
      <sheetName val="Recovered_Sheet18"/>
      <sheetName val="rent paid details"/>
      <sheetName val="DGP-2002"/>
      <sheetName val="Provision base"/>
      <sheetName val="D.D"/>
      <sheetName val="Assmp"/>
      <sheetName val="BS-R"/>
      <sheetName val="Billing"/>
      <sheetName val="MNP"/>
      <sheetName val="ITT-R"/>
      <sheetName val="BSSchedules"/>
      <sheetName val="_REF"/>
      <sheetName val="MASTER_RATE ANALYSIS"/>
      <sheetName val="Data Summary"/>
      <sheetName val="IO"/>
      <sheetName val="SCH4"/>
      <sheetName val="31 July 20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refreshError="1"/>
      <sheetData sheetId="461" refreshError="1"/>
      <sheetData sheetId="462" refreshError="1"/>
      <sheetData sheetId="463" refreshError="1"/>
      <sheetData sheetId="464" refreshError="1"/>
      <sheetData sheetId="465" refreshError="1"/>
      <sheetData sheetId="466" refreshError="1"/>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sheetData sheetId="589" refreshError="1"/>
      <sheetData sheetId="590" refreshError="1"/>
      <sheetData sheetId="591" refreshError="1"/>
      <sheetData sheetId="592" refreshError="1"/>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sheetData sheetId="70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SUMMARY"/>
      <sheetName val="CASHFLOWS"/>
      <sheetName val="VARIATIONS"/>
      <sheetName val="PROV SUMS"/>
      <sheetName val="PROV QUANTITIES"/>
      <sheetName val="97_207COSRP11"/>
      <sheetName val="RES STEEL TO"/>
      <sheetName val="Data sheet"/>
      <sheetName val="Door"/>
      <sheetName val="Per Unit"/>
      <sheetName val="Window"/>
      <sheetName val="Fin Sum"/>
      <sheetName val="MG"/>
      <sheetName val="SPT vs PHI"/>
      <sheetName val="girder"/>
      <sheetName val="analysis"/>
      <sheetName val="PROV_SUMS"/>
      <sheetName val="PROV_QUANTITIES"/>
      <sheetName val="RES_STEEL_TO"/>
      <sheetName val="Fin_Sum"/>
      <sheetName val="EB2"/>
      <sheetName val="CABLES"/>
      <sheetName val="Switch &amp; Sockets"/>
      <sheetName val="25mm PVC Conduit"/>
      <sheetName val="FLOOR JB"/>
      <sheetName val="Light Fittings"/>
      <sheetName val="CABLE TRAY"/>
      <sheetName val="32MM PVC CONDUIT"/>
      <sheetName val="Point Wiring"/>
      <sheetName val="3RX2.5SQMM WIRE"/>
      <sheetName val="3CX2.5SQMM WIRES"/>
      <sheetName val="3CX4.00SQMM"/>
      <sheetName val="FitOutConfCentre"/>
      <sheetName val="PROCTOR"/>
      <sheetName val="concrete"/>
      <sheetName val="Pay_Sep06"/>
      <sheetName val="Rate analysis"/>
      <sheetName val="Rocker"/>
      <sheetName val="Wire"/>
      <sheetName val="Assumptions"/>
      <sheetName val="PPA Summary"/>
      <sheetName val="98Price"/>
      <sheetName val="beam-reinft-IIInd floor"/>
      <sheetName val="Main-Material"/>
      <sheetName val="upa"/>
      <sheetName val="R20_R30_work"/>
      <sheetName val="India F&amp;S Template"/>
      <sheetName val="Materials Cost(PCC)"/>
      <sheetName val="Design"/>
      <sheetName val="PROV_SUMS1"/>
      <sheetName val="PROV_QUANTITIES1"/>
      <sheetName val="RES_STEEL_TO1"/>
      <sheetName val="Data_sheet"/>
      <sheetName val="Per_Unit"/>
      <sheetName val="Fin_Sum1"/>
      <sheetName val="SPT_vs_PHI"/>
      <sheetName val="Switch_&amp;_Sockets"/>
      <sheetName val="25mm_PVC_Conduit"/>
      <sheetName val="FLOOR_JB"/>
      <sheetName val="Light_Fittings"/>
      <sheetName val="CABLE_TRAY"/>
      <sheetName val="32MM_PVC_CONDUIT"/>
      <sheetName val="Point_Wiring"/>
      <sheetName val="3RX2_5SQMM_WIRE"/>
      <sheetName val="3CX2_5SQMM_WIRES"/>
      <sheetName val="3CX4_00SQMM"/>
      <sheetName val="Rate_analysis"/>
      <sheetName val="PPA_Summary"/>
      <sheetName val="beam-reinft-IIInd_floor"/>
      <sheetName val="India_F&amp;S_Template"/>
      <sheetName val="Materials_Cost(PCC)"/>
      <sheetName val="COLUMN"/>
      <sheetName val="MASTER_RATE ANALYSIS"/>
      <sheetName val="PRECAST lightconc-II"/>
      <sheetName val="Sheet2"/>
      <sheetName val="Synergy Sales Budget"/>
      <sheetName val="Break up Sheet"/>
      <sheetName val="Paym. Recom"/>
      <sheetName val="DC - DB &amp; MCB"/>
      <sheetName val="inst. - Pt Wr (cl-2)"/>
      <sheetName val="Su. - Pt Wr"/>
      <sheetName val="Su. Pwr Wr"/>
      <sheetName val="Inst. Pwr Wr (cl-2)"/>
      <sheetName val="Su. - Cor"/>
      <sheetName val="Ins - Cor "/>
      <sheetName val="Earth strip&amp; fittings"/>
      <sheetName val="DC. S &amp; So"/>
      <sheetName val="Install.LIFT SHAFT "/>
      <sheetName val="Su.solar.pt"/>
      <sheetName val="SU.LIFT SHAFT"/>
      <sheetName val="DC -Conduit"/>
      <sheetName val="DC.wiring"/>
      <sheetName val="PA- Consutant "/>
      <sheetName val="細目"/>
      <sheetName val="BLK3"/>
      <sheetName val="radar"/>
      <sheetName val="beam-reinft-machine rm"/>
      <sheetName val="Voucher"/>
      <sheetName val="Sheet3"/>
      <sheetName val="Data"/>
      <sheetName val="TB"/>
      <sheetName val="BLK2"/>
      <sheetName val="E &amp; R"/>
      <sheetName val="UG"/>
      <sheetName val="Parametry"/>
      <sheetName val="Appendix -3- Rcov. Mat.supplie"/>
      <sheetName val="factors"/>
      <sheetName val="gen"/>
      <sheetName val="WORK TABLE"/>
      <sheetName val="ABP inputs"/>
      <sheetName val="Detail"/>
      <sheetName val="Pacakges_split"/>
      <sheetName val="Project_Budget_Worksheet1"/>
      <sheetName val="9__Package_split_-_Cost_"/>
      <sheetName val="10__&amp;_11__Rate_Code_&amp;_BQ"/>
      <sheetName val="List of contractors"/>
      <sheetName val="Debits as on 12.04.08"/>
      <sheetName val="Assmpns"/>
      <sheetName val="Boq"/>
      <sheetName val="Costing"/>
      <sheetName val="foot-slab reinft"/>
      <sheetName val="col-reinft1"/>
      <sheetName val="Change Order Log"/>
      <sheetName val="Wall"/>
      <sheetName val="LTG-STG"/>
      <sheetName val="Material List "/>
      <sheetName val="A"/>
      <sheetName val="CONC. &amp; STEEL - PILES"/>
      <sheetName val="공사비집계"/>
      <sheetName val="sheet6"/>
      <sheetName val="GR.slab-reinft"/>
      <sheetName val="APPENDIX-I"/>
      <sheetName val="Corr-spt"/>
      <sheetName val="Obs-spt"/>
      <sheetName val="Indices"/>
      <sheetName val="reinft"/>
      <sheetName val="glass project concrete"/>
      <sheetName val="glass project reift"/>
      <sheetName val="glass project indices"/>
      <sheetName val="Lab"/>
      <sheetName val="office"/>
      <sheetName val="Material&amp;equipment"/>
      <sheetName val="SBC-BH-1"/>
      <sheetName val="SBC-BH 19"/>
      <sheetName val="SBC-BH-16"/>
      <sheetName val="BH-20"/>
      <sheetName val="BH-15"/>
      <sheetName val="BH-14"/>
      <sheetName val="BH-16"/>
      <sheetName val="BH-17"/>
      <sheetName val="sbc-ABH-1"/>
      <sheetName val="ABH-1"/>
      <sheetName val="BH-19"/>
      <sheetName val="BH-1"/>
      <sheetName val="SBC-BH-3"/>
      <sheetName val="BH-3"/>
      <sheetName val="Sheet4"/>
      <sheetName val="Table10"/>
      <sheetName val="Table11"/>
      <sheetName val="Table12"/>
      <sheetName val="Table9"/>
      <sheetName val="sept-plan"/>
      <sheetName val="Spt-BH"/>
      <sheetName val="Other"/>
      <sheetName val="glass_project_concrete"/>
      <sheetName val="glass_project_reift"/>
      <sheetName val="glass_project_indices"/>
      <sheetName val="#REF!"/>
      <sheetName val="Summary 0506"/>
      <sheetName val="Summary 0607- 31.MAR"/>
      <sheetName val="Qty"/>
      <sheetName val="Civil Boq"/>
      <sheetName val="Pile cap"/>
      <sheetName val="Sheet1"/>
      <sheetName val="BH 12-11-10-13"/>
      <sheetName val="BH 12-11-10-9"/>
      <sheetName val="BH 36-15-37"/>
      <sheetName val="BH 16-35-25-17"/>
      <sheetName val="BH 35-25-17"/>
      <sheetName val="Sheet1 (2)"/>
      <sheetName val="SPT_vs_PHI1"/>
      <sheetName val="glass_project_concrete1"/>
      <sheetName val="glass_project_reift1"/>
      <sheetName val="glass_project_indices1"/>
      <sheetName val="SBC-BH_19"/>
      <sheetName val="BH_12-11-10-13"/>
      <sheetName val="BH_12-11-10-9"/>
      <sheetName val="BH_36-15-37"/>
      <sheetName val="BH_16-35-25-17"/>
      <sheetName val="BH_35-25-17"/>
      <sheetName val="Sheet1_(2)"/>
      <sheetName val="d-safe DELUXE"/>
      <sheetName val="V.O.4 - PCC Qty"/>
      <sheetName val="TBAL9697 -group wise  sdpl"/>
      <sheetName val="Abstract Sheet"/>
      <sheetName val="Mix Design"/>
      <sheetName val="std-rates"/>
      <sheetName val="RCC,Ret. Wall"/>
      <sheetName val="Form 6"/>
      <sheetName val="PointNo.5"/>
      <sheetName val="Legal Risk Analysis"/>
      <sheetName val="Load Details-220kV"/>
      <sheetName val="WWR"/>
      <sheetName val="Fill this out first..."/>
      <sheetName val="LABOUR"/>
      <sheetName val="REVISED4A PROG PERF-SITE 1"/>
      <sheetName val="GBW"/>
      <sheetName val="8"/>
      <sheetName val="SANJAY PAL"/>
      <sheetName val="P A SELVAM"/>
      <sheetName val="ANSARI "/>
      <sheetName val="abdesh pal"/>
      <sheetName val="sujay bagchi"/>
      <sheetName val="S.K.SINHA BASU"/>
      <sheetName val="NEDUNCHEZHIYAN"/>
      <sheetName val="RAJARAM"/>
      <sheetName val="KRISHNA PRASAD"/>
      <sheetName val="BARATH &amp; CO"/>
      <sheetName val="L B YADAV"/>
      <sheetName val="DEEPAK KUMAR"/>
      <sheetName val="MUKLAL YADAV"/>
      <sheetName val="MADHU SUDHAN"/>
      <sheetName val="SAUD ALAM "/>
      <sheetName val="RAMESH BABU"/>
      <sheetName val="SUKHENDUPAL"/>
      <sheetName val="SAILEN SARKAR"/>
      <sheetName val="elongovan"/>
      <sheetName val="SANJAY JENA1"/>
      <sheetName val="upendra saw "/>
      <sheetName val="ALLOK KUMAR "/>
      <sheetName val="except wiring"/>
      <sheetName val="BOQ_Direct_selling cost"/>
      <sheetName val="BOQ (2)"/>
      <sheetName val="CABLE DATA"/>
      <sheetName val="Stock-II"/>
      <sheetName val="Flight-1"/>
      <sheetName val="Publicbuilding"/>
      <sheetName val="FT-05-02IsoBOM"/>
      <sheetName val="Input"/>
      <sheetName val="Activity"/>
      <sheetName val="Staff Acco."/>
      <sheetName val="Crew"/>
      <sheetName val="Piping"/>
      <sheetName val="Pipe Supports"/>
      <sheetName val="A-General"/>
      <sheetName val="dummy"/>
      <sheetName val="RA"/>
      <sheetName val="11-hsd"/>
      <sheetName val="13-septic"/>
      <sheetName val="7-ug"/>
      <sheetName val="2-utility"/>
      <sheetName val="18-misc"/>
      <sheetName val="5-pipe"/>
      <sheetName val="Supplier"/>
      <sheetName val="final abstract"/>
      <sheetName val=""/>
      <sheetName val="Abstract"/>
      <sheetName val="INPUT SHEET"/>
      <sheetName val="RES-PLANNING"/>
      <sheetName val="Rev S1 Abstract"/>
      <sheetName val="Quantity Abstract"/>
      <sheetName val="1"/>
      <sheetName val="M-Book for Conc"/>
      <sheetName val="M-Book for FW"/>
      <sheetName val="VCH-SLC"/>
      <sheetName val="Parapet"/>
      <sheetName val="RA-markate"/>
      <sheetName val="Footings"/>
      <sheetName val="Sump"/>
      <sheetName val="cubes_M20"/>
      <sheetName val="Summary_0506"/>
      <sheetName val="Summary_0607-_31_MAR"/>
      <sheetName val="Form_6"/>
      <sheetName val="B@_"/>
      <sheetName val="B@___x0004_@_____$__"/>
      <sheetName val="B@__x005f_x0000__x005f_x0004_@_x005f_x0000__x0000"/>
      <sheetName val="Project Budget Worksheet"/>
      <sheetName val="BS1"/>
      <sheetName val="#REF"/>
      <sheetName val="BOQ -II ph 2"/>
      <sheetName val="d-safe specs"/>
      <sheetName val="DADAN-1"/>
      <sheetName val="Lead"/>
      <sheetName val="class &amp; category"/>
      <sheetName val="SSR &amp; NSSR Market final"/>
      <sheetName val="p&amp;m"/>
      <sheetName val="switch"/>
      <sheetName val="Fee Rate Summary"/>
      <sheetName val="Macro1"/>
      <sheetName val="STAFFSCHED "/>
      <sheetName val="SUMM"/>
      <sheetName val="220 11  BS "/>
      <sheetName val="Cost_any"/>
      <sheetName val="Process"/>
      <sheetName val="pt_cw"/>
      <sheetName val="Metso - Forth &amp; Slurry 11.02.10"/>
      <sheetName val="SPT_vs_PHI2"/>
      <sheetName val="glass_project_concrete2"/>
      <sheetName val="glass_project_reift2"/>
      <sheetName val="glass_project_indices2"/>
      <sheetName val="BH_12-11-10-131"/>
      <sheetName val="BH_12-11-10-91"/>
      <sheetName val="BH_36-15-371"/>
      <sheetName val="BH_16-35-25-171"/>
      <sheetName val="BH_35-25-171"/>
      <sheetName val="Sheet1_(2)1"/>
      <sheetName val="SBC-BH_191"/>
      <sheetName val="Rate_Analysis1"/>
      <sheetName val="Civil_Boq"/>
      <sheetName val="Pile_cap"/>
      <sheetName val="PRECAST_lightconc-II"/>
      <sheetName val="d-safe_DELUXE"/>
      <sheetName val="Mix_Design"/>
      <sheetName val="RCC,Ret__Wall"/>
      <sheetName val="PointNo_5"/>
      <sheetName val="TBAL9697_-group_wise__sdpl"/>
      <sheetName val="Abstract_Sheet"/>
      <sheetName val="E_&amp;_R"/>
      <sheetName val="Legal_Risk_Analysis"/>
      <sheetName val="Break_up_Sheet"/>
      <sheetName val="V_O_4_-_PCC_Qty"/>
      <sheetName val="maingirder"/>
      <sheetName val="basic-data"/>
      <sheetName val="precast RC element"/>
      <sheetName val="12"/>
      <sheetName val="15"/>
      <sheetName val="Anx-M"/>
      <sheetName val="vb 9&amp;10"/>
      <sheetName val="CGOI"/>
      <sheetName val="Schedules PL"/>
      <sheetName val="Schedules BS"/>
      <sheetName val="BS"/>
      <sheetName val="TRIAL BALANCE"/>
      <sheetName val="Bed Class"/>
      <sheetName val="Cd"/>
      <sheetName val="Mat.Cost"/>
      <sheetName val="FINOLEX"/>
      <sheetName val="BORDGC"/>
      <sheetName val="A1-Continuous"/>
      <sheetName val="Measurements"/>
      <sheetName val="Tables"/>
      <sheetName val="Flooring"/>
      <sheetName val="Ceilings"/>
      <sheetName val="ACAD Finishes"/>
      <sheetName val="Site Details"/>
      <sheetName val="Chair"/>
      <sheetName val="Site Area Statement"/>
      <sheetName val="Doors"/>
      <sheetName val="Estimate"/>
      <sheetName val="입찰내역 발주처 양식"/>
      <sheetName val="PROV_SUMS2"/>
      <sheetName val="PROV_QUANTITIES2"/>
      <sheetName val="RES_STEEL_TO2"/>
      <sheetName val="Fin_Sum2"/>
      <sheetName val="Data_sheet1"/>
      <sheetName val="Per_Unit1"/>
      <sheetName val="Switch_&amp;_Sockets1"/>
      <sheetName val="25mm_PVC_Conduit1"/>
      <sheetName val="FLOOR_JB1"/>
      <sheetName val="Light_Fittings1"/>
      <sheetName val="CABLE_TRAY1"/>
      <sheetName val="32MM_PVC_CONDUIT1"/>
      <sheetName val="Point_Wiring1"/>
      <sheetName val="3RX2_5SQMM_WIRE1"/>
      <sheetName val="3CX2_5SQMM_WIRES1"/>
      <sheetName val="3CX4_00SQMM1"/>
      <sheetName val="PPA_Summary1"/>
      <sheetName val="beam-reinft-IIInd_floor1"/>
      <sheetName val="India_F&amp;S_Template1"/>
      <sheetName val="Materials_Cost(PCC)1"/>
      <sheetName val="MASTER_RATE_ANALYSIS"/>
      <sheetName val="Synergy_Sales_Budget"/>
      <sheetName val="Paym__Recom"/>
      <sheetName val="DC_-_DB_&amp;_MCB"/>
      <sheetName val="inst__-_Pt_Wr_(cl-2)"/>
      <sheetName val="Su__-_Pt_Wr"/>
      <sheetName val="Su__Pwr_Wr"/>
      <sheetName val="Inst__Pwr_Wr_(cl-2)"/>
      <sheetName val="Su__-_Cor"/>
      <sheetName val="Ins_-_Cor_"/>
      <sheetName val="Earth_strip&amp;_fittings"/>
      <sheetName val="DC__S_&amp;_So"/>
      <sheetName val="Install_LIFT_SHAFT_"/>
      <sheetName val="Su_solar_pt"/>
      <sheetName val="SU_LIFT_SHAFT"/>
      <sheetName val="DC_-Conduit"/>
      <sheetName val="DC_wiring"/>
      <sheetName val="PA-_Consutant_"/>
      <sheetName val="beam-reinft-machine_rm"/>
      <sheetName val="Headings"/>
      <sheetName val="Basement Budget"/>
      <sheetName val="PROV_SUMS3"/>
      <sheetName val="PROV_QUANTITIES3"/>
      <sheetName val="RES_STEEL_TO3"/>
      <sheetName val="Data_sheet2"/>
      <sheetName val="Per_Unit2"/>
      <sheetName val="Fin_Sum3"/>
      <sheetName val="Switch_&amp;_Sockets2"/>
      <sheetName val="25mm_PVC_Conduit2"/>
      <sheetName val="FLOOR_JB2"/>
      <sheetName val="Light_Fittings2"/>
      <sheetName val="CABLE_TRAY2"/>
      <sheetName val="32MM_PVC_CONDUIT2"/>
      <sheetName val="Point_Wiring2"/>
      <sheetName val="3RX2_5SQMM_WIRE2"/>
      <sheetName val="3CX2_5SQMM_WIRES2"/>
      <sheetName val="3CX4_00SQMM2"/>
      <sheetName val="Rate_analysis2"/>
      <sheetName val="PPA_Summary2"/>
      <sheetName val="beam-reinft-IIInd_floor2"/>
      <sheetName val="India_F&amp;S_Template2"/>
      <sheetName val="Materials_Cost(PCC)2"/>
      <sheetName val="MASTER_RATE_ANALYSIS1"/>
      <sheetName val="PRECAST_lightconc-II1"/>
      <sheetName val="Synergy_Sales_Budget1"/>
      <sheetName val="Break_up_Sheet1"/>
      <sheetName val="Paym__Recom1"/>
      <sheetName val="DC_-_DB_&amp;_MCB1"/>
      <sheetName val="inst__-_Pt_Wr_(cl-2)1"/>
      <sheetName val="Su__-_Pt_Wr1"/>
      <sheetName val="Su__Pwr_Wr1"/>
      <sheetName val="Inst__Pwr_Wr_(cl-2)1"/>
      <sheetName val="Su__-_Cor1"/>
      <sheetName val="Ins_-_Cor_1"/>
      <sheetName val="Earth_strip&amp;_fittings1"/>
      <sheetName val="DC__S_&amp;_So1"/>
      <sheetName val="Install_LIFT_SHAFT_1"/>
      <sheetName val="Su_solar_pt1"/>
      <sheetName val="SU_LIFT_SHAFT1"/>
      <sheetName val="DC_-Conduit1"/>
      <sheetName val="DC_wiring1"/>
      <sheetName val="_97_207COSRP11.xls__97_207COSRP"/>
      <sheetName val="B@__x0000__x0004_@_x0000__x0000"/>
      <sheetName val="_97_207COSRP11.xls_B@_"/>
      <sheetName val="_97_207COSRP11.xls_B@___x0004_@_____$"/>
      <sheetName val="[97_207COSRP11.xls][97_207COSRP"/>
      <sheetName val="총괄표"/>
    </sheetNames>
    <sheetDataSet>
      <sheetData sheetId="0">
        <row r="15">
          <cell r="B15" t="str">
            <v>To Jun 98</v>
          </cell>
        </row>
      </sheetData>
      <sheetData sheetId="1"/>
      <sheetData sheetId="2" refreshError="1">
        <row r="15">
          <cell r="B15" t="str">
            <v>To Jun 98</v>
          </cell>
        </row>
        <row r="16">
          <cell r="B16">
            <v>35977</v>
          </cell>
        </row>
        <row r="17">
          <cell r="B17">
            <v>36008</v>
          </cell>
        </row>
        <row r="18">
          <cell r="B18">
            <v>36039</v>
          </cell>
        </row>
        <row r="19">
          <cell r="B19">
            <v>36070</v>
          </cell>
        </row>
        <row r="20">
          <cell r="B20">
            <v>36101</v>
          </cell>
        </row>
        <row r="21">
          <cell r="B21">
            <v>36132</v>
          </cell>
        </row>
        <row r="22">
          <cell r="B22">
            <v>36163</v>
          </cell>
        </row>
        <row r="23">
          <cell r="B23">
            <v>36194</v>
          </cell>
        </row>
        <row r="24">
          <cell r="B24">
            <v>36225</v>
          </cell>
        </row>
        <row r="25">
          <cell r="B25">
            <v>36256</v>
          </cell>
        </row>
        <row r="26">
          <cell r="B26">
            <v>36287</v>
          </cell>
        </row>
        <row r="27">
          <cell r="B27">
            <v>36318</v>
          </cell>
        </row>
        <row r="28">
          <cell r="B28">
            <v>36348</v>
          </cell>
        </row>
        <row r="29">
          <cell r="B29">
            <v>36379</v>
          </cell>
        </row>
      </sheetData>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ow r="1">
          <cell r="J1">
            <v>1.7453292519943295E-2</v>
          </cell>
        </row>
      </sheetData>
      <sheetData sheetId="132">
        <row r="1">
          <cell r="J1">
            <v>1.7453292519943295E-2</v>
          </cell>
        </row>
      </sheetData>
      <sheetData sheetId="133">
        <row r="2">
          <cell r="B2">
            <v>1</v>
          </cell>
        </row>
      </sheetData>
      <sheetData sheetId="134">
        <row r="1">
          <cell r="J1">
            <v>1.7453292519943295E-2</v>
          </cell>
        </row>
      </sheetData>
      <sheetData sheetId="135">
        <row r="1">
          <cell r="J1">
            <v>1.7453292519943295E-2</v>
          </cell>
        </row>
      </sheetData>
      <sheetData sheetId="136">
        <row r="2">
          <cell r="B2">
            <v>1</v>
          </cell>
        </row>
      </sheetData>
      <sheetData sheetId="137">
        <row r="2">
          <cell r="B2">
            <v>1</v>
          </cell>
        </row>
      </sheetData>
      <sheetData sheetId="138"/>
      <sheetData sheetId="139" refreshError="1"/>
      <sheetData sheetId="140" refreshError="1"/>
      <sheetData sheetId="141" refreshError="1"/>
      <sheetData sheetId="142" refreshError="1"/>
      <sheetData sheetId="143" refreshError="1"/>
      <sheetData sheetId="144">
        <row r="2">
          <cell r="B2">
            <v>1</v>
          </cell>
        </row>
      </sheetData>
      <sheetData sheetId="145">
        <row r="2">
          <cell r="B2">
            <v>1</v>
          </cell>
        </row>
      </sheetData>
      <sheetData sheetId="146">
        <row r="2">
          <cell r="B2">
            <v>1</v>
          </cell>
        </row>
      </sheetData>
      <sheetData sheetId="147">
        <row r="2">
          <cell r="B2">
            <v>1</v>
          </cell>
        </row>
      </sheetData>
      <sheetData sheetId="148">
        <row r="2">
          <cell r="B2">
            <v>1</v>
          </cell>
        </row>
      </sheetData>
      <sheetData sheetId="149">
        <row r="2">
          <cell r="B2">
            <v>1</v>
          </cell>
        </row>
      </sheetData>
      <sheetData sheetId="150">
        <row r="2">
          <cell r="B2">
            <v>1</v>
          </cell>
        </row>
      </sheetData>
      <sheetData sheetId="151">
        <row r="2">
          <cell r="B2">
            <v>1</v>
          </cell>
        </row>
      </sheetData>
      <sheetData sheetId="152">
        <row r="2">
          <cell r="B2">
            <v>1</v>
          </cell>
        </row>
      </sheetData>
      <sheetData sheetId="153">
        <row r="2">
          <cell r="B2">
            <v>1</v>
          </cell>
        </row>
      </sheetData>
      <sheetData sheetId="154">
        <row r="2">
          <cell r="B2">
            <v>1</v>
          </cell>
        </row>
      </sheetData>
      <sheetData sheetId="155">
        <row r="2">
          <cell r="B2">
            <v>1</v>
          </cell>
        </row>
      </sheetData>
      <sheetData sheetId="156">
        <row r="2">
          <cell r="B2">
            <v>1</v>
          </cell>
        </row>
      </sheetData>
      <sheetData sheetId="157">
        <row r="2">
          <cell r="B2">
            <v>1</v>
          </cell>
        </row>
      </sheetData>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ow r="2">
          <cell r="B2">
            <v>1</v>
          </cell>
        </row>
      </sheetData>
      <sheetData sheetId="178" refreshError="1"/>
      <sheetData sheetId="179" refreshError="1"/>
      <sheetData sheetId="180" refreshError="1"/>
      <sheetData sheetId="181">
        <row r="2">
          <cell r="B2">
            <v>1</v>
          </cell>
        </row>
      </sheetData>
      <sheetData sheetId="182">
        <row r="2">
          <cell r="B2">
            <v>1</v>
          </cell>
        </row>
      </sheetData>
      <sheetData sheetId="183">
        <row r="2">
          <cell r="B2">
            <v>1</v>
          </cell>
        </row>
      </sheetData>
      <sheetData sheetId="184">
        <row r="2">
          <cell r="B2">
            <v>1</v>
          </cell>
        </row>
      </sheetData>
      <sheetData sheetId="185">
        <row r="2">
          <cell r="B2">
            <v>1</v>
          </cell>
        </row>
      </sheetData>
      <sheetData sheetId="186">
        <row r="2">
          <cell r="B2">
            <v>1</v>
          </cell>
        </row>
      </sheetData>
      <sheetData sheetId="187">
        <row r="2">
          <cell r="B2">
            <v>1</v>
          </cell>
        </row>
      </sheetData>
      <sheetData sheetId="188">
        <row r="2">
          <cell r="B2">
            <v>1</v>
          </cell>
        </row>
      </sheetData>
      <sheetData sheetId="189">
        <row r="2">
          <cell r="B2">
            <v>1</v>
          </cell>
        </row>
      </sheetData>
      <sheetData sheetId="190">
        <row r="2">
          <cell r="B2">
            <v>1</v>
          </cell>
        </row>
      </sheetData>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F"/>
      <sheetName val="Comp Sum"/>
      <sheetName val="Comp Item"/>
      <sheetName val="Cons Sum"/>
      <sheetName val="PA- Consutant "/>
      <sheetName val="Cons- Boq"/>
      <sheetName val="Mega BOQ-Sum"/>
      <sheetName val="Mega"/>
      <sheetName val="Powersol-Sum"/>
      <sheetName val="Powersol BOQ"/>
      <sheetName val="Vachan Rev"/>
      <sheetName val="Vachan Rev 1 BOQ"/>
      <sheetName val="Sheet8"/>
      <sheetName val="Materials Cost(PCC)"/>
      <sheetName val="girder"/>
      <sheetName val="Track level Slab &amp; Beam"/>
      <sheetName val="Platform level Slab &amp; Beam"/>
      <sheetName val="Plinth Bearing"/>
      <sheetName val="Summary Sheet"/>
      <sheetName val="Scaffolding-MB"/>
      <sheetName val="Summary Hand Railing"/>
      <sheetName val="ELastometric Bearing-MB"/>
      <sheetName val="CASHFLOWS"/>
      <sheetName val="SUMMARY"/>
      <sheetName val="sheet6"/>
      <sheetName val="Schedules PL"/>
      <sheetName val="Schedules BS"/>
      <sheetName val="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6"/>
      <sheetName val="DKPL9811"/>
      <sheetName val="summ"/>
      <sheetName val="sheet1"/>
      <sheetName val="sheet2"/>
      <sheetName val="sheet4"/>
      <sheetName val="Sheet4a"/>
      <sheetName val="sheet5"/>
      <sheetName val="sheet7"/>
      <sheetName val="sheet8"/>
      <sheetName val="sheet9"/>
      <sheetName val="sheet10"/>
      <sheetName val="sheet11"/>
      <sheetName val="sheet12"/>
      <sheetName val="sheet13"/>
      <sheetName val="Sheet14"/>
      <sheetName val="Sheet15"/>
      <sheetName val="Sheet16"/>
      <sheetName val="Sheet3 (2)"/>
      <sheetName val="Set"/>
      <sheetName val="Monthly"/>
      <sheetName val="Partic"/>
      <sheetName val="02"/>
      <sheetName val="03"/>
      <sheetName val="04"/>
      <sheetName val="01"/>
      <sheetName val="C"/>
      <sheetName val="girder"/>
      <sheetName val="Rocker"/>
      <sheetName val="FitOutConfCentre"/>
      <sheetName val="CASHFLOWS"/>
      <sheetName val="SUMMARY"/>
      <sheetName val="FINDRDEC"/>
      <sheetName val="Occ"/>
      <sheetName val="Demand"/>
      <sheetName val="Sheet3_(2)"/>
      <sheetName val="BHANDUP"/>
      <sheetName val="Grand"/>
      <sheetName val="Estimate for approval"/>
      <sheetName val="Lab"/>
      <sheetName val="Design"/>
      <sheetName val="BLK2"/>
      <sheetName val="BLK3"/>
      <sheetName val="E &amp; R"/>
      <sheetName val="radar"/>
      <sheetName val="UG"/>
      <sheetName val="98Price"/>
      <sheetName val="extra"/>
      <sheetName val="% Collection Schedule"/>
      <sheetName val="MN T.B."/>
      <sheetName val="INDIGINEOUS ITEMS "/>
      <sheetName val="LBO"/>
      <sheetName val="Main"/>
      <sheetName val="Rate Analysis"/>
      <sheetName val="Estimate_for_approval"/>
      <sheetName val="Sheet3_(2)1"/>
      <sheetName val="Estimate_for_approval1"/>
      <sheetName val="Sheet3_(2)2"/>
      <sheetName val="Estimate_for_approval2"/>
      <sheetName val="Sheet3_(2)3"/>
      <sheetName val="Estimate_for_approval3"/>
      <sheetName val="Sheet3_(2)4"/>
      <sheetName val="Estimate_for_approval4"/>
      <sheetName val="concrete"/>
      <sheetName val="office"/>
      <sheetName val="#REF"/>
      <sheetName val="Earnings model"/>
      <sheetName val="Hot"/>
      <sheetName val="INI"/>
      <sheetName val="Assumptions"/>
      <sheetName val="Output"/>
      <sheetName val="pldt"/>
      <sheetName val="results"/>
      <sheetName val="P&amp;LDEC99"/>
      <sheetName val="Sheet18"/>
      <sheetName val="Sheet17"/>
      <sheetName val="SUMM1"/>
      <sheetName val="Sheet3"/>
      <sheetName val="Sheet31"/>
      <sheetName val="Sheet30"/>
      <sheetName val="Sheet29"/>
      <sheetName val="Sheet28"/>
      <sheetName val="Sheet27"/>
      <sheetName val="Sheet26"/>
      <sheetName val="Sheet25"/>
      <sheetName val="Sheet24"/>
      <sheetName val="Sheet23"/>
      <sheetName val="Sheet22"/>
      <sheetName val="Sheet21"/>
      <sheetName val="Sheet20"/>
      <sheetName val="Sheet19"/>
      <sheetName val="Materials Cost(PCC)"/>
      <sheetName val="beam-reinft-IIInd floor"/>
      <sheetName val="SPT vs PHI"/>
      <sheetName val="Materials Cost"/>
      <sheetName val="beam-reinft-machine rm"/>
      <sheetName val="jobhist"/>
      <sheetName val="R20_R30_work"/>
      <sheetName val="Excess Calc"/>
      <sheetName val="Grouping Master"/>
      <sheetName val="A5.201 Consol Profit &amp; Loss "/>
      <sheetName val="Consolidated Monthly"/>
      <sheetName val="Balance Sheet"/>
      <sheetName val="A5.202 Consol Balance Sheet "/>
      <sheetName val="BS"/>
      <sheetName val="Consolidated"/>
      <sheetName val="PB"/>
      <sheetName val="Fixed Assets"/>
      <sheetName val="Receivables"/>
      <sheetName val="Sheet 2"/>
      <sheetName val="CGOI"/>
      <sheetName val="Code"/>
      <sheetName val="Legend"/>
      <sheetName val="Stacking Plan &amp; LEP"/>
      <sheetName val="A-D"/>
      <sheetName val="H"/>
      <sheetName val="BWR"/>
      <sheetName val="CRITERIA3"/>
      <sheetName val="CRITERIA1"/>
      <sheetName val="KG-DWN"/>
      <sheetName val="Commission and Volume MOM(Chart"/>
      <sheetName val="1 Market"/>
      <sheetName val="vb 9&amp;10"/>
      <sheetName val="Key assumption"/>
      <sheetName val="Apartments - 1st Mar"/>
      <sheetName val="BKCSTOCKVAL"/>
      <sheetName val="Fee Rate Summary"/>
      <sheetName val="Sch 1,2,3"/>
      <sheetName val="Sch 14,15,16"/>
      <sheetName val="profit &amp; loss account"/>
      <sheetName val="Summary_Local"/>
      <sheetName val="Preside"/>
      <sheetName val="RR"/>
      <sheetName val="Ten"/>
      <sheetName val="ES"/>
      <sheetName val="SP Break Up"/>
      <sheetName val="Income Statements"/>
      <sheetName val="Rates"/>
      <sheetName val="Data"/>
      <sheetName val="Kontensalden"/>
      <sheetName val="CTbe tong"/>
      <sheetName val="CTDZ 0.4+cto"/>
      <sheetName val="M-Book for Conc"/>
      <sheetName val="M-Book for FW"/>
      <sheetName val=" "/>
      <sheetName val="450 x 350"/>
      <sheetName val="Fill this out first..."/>
      <sheetName val="Approved MTD Proj #'s"/>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Material List "/>
      <sheetName val="STAFFSCHED "/>
      <sheetName val="upa"/>
      <sheetName val="Earnings_model"/>
      <sheetName val="tngst1"/>
      <sheetName val="Schedules"/>
      <sheetName val="B S-31-3-2006"/>
      <sheetName val="132417"/>
      <sheetName val="35 D Annex2"/>
      <sheetName val="CMA_Calculations"/>
      <sheetName val="H.O"/>
      <sheetName val="営業収益"/>
      <sheetName val="TRIAL BALANCE"/>
      <sheetName val="Keyratios"/>
      <sheetName val="Card nos."/>
      <sheetName val="YE-SW2"/>
      <sheetName val="Statistics {pbc}"/>
      <sheetName val="関係会社貸付金データ"/>
      <sheetName val="末残計画(四半期ベース)"/>
      <sheetName val="MISBS"/>
      <sheetName val="BOD PL NEW"/>
      <sheetName val="AFFI内訳"/>
      <sheetName val="Assumptions (2)"/>
      <sheetName val="Cntrl Sheet"/>
      <sheetName val="B S"/>
      <sheetName val="Project Cost"/>
      <sheetName val="CAS P"/>
      <sheetName val="194C"/>
      <sheetName val="ﾏﾁｭﾘﾃｨﾗﾀﾞｰ（月次ベース）"/>
      <sheetName val="ﾏﾁｭﾘﾃｨﾗﾀﾞｰ（四半期ベース）"/>
      <sheetName val="EXPENDITURE CYCLE"/>
      <sheetName val="Inputs"/>
      <sheetName val="海外WORK"/>
      <sheetName val="Facility"/>
      <sheetName val="Lrnet_Inftch"/>
      <sheetName val="Input"/>
      <sheetName val="deb"/>
      <sheetName val="FIN_EXPENSE"/>
      <sheetName val="43B"/>
      <sheetName val="DTPL"/>
      <sheetName val="Fixed Assets Top Sheet- Consol"/>
      <sheetName val="VIR CG"/>
      <sheetName val="業種小分類"/>
      <sheetName val="業種大分類"/>
      <sheetName val="Weighted Avg"/>
      <sheetName val="Interest"/>
      <sheetName val="Links"/>
      <sheetName val="m3&amp;4"/>
      <sheetName val="Assumptions (W)"/>
      <sheetName val="Misc"/>
      <sheetName val="PAP"/>
      <sheetName val="Masters"/>
      <sheetName val="P L"/>
      <sheetName val="総括（1～3Q）"/>
      <sheetName val="NKEL O&amp;M"/>
      <sheetName val="192"/>
      <sheetName val="GLED"/>
      <sheetName val="IRR"/>
      <sheetName val="CAPEX"/>
      <sheetName val="国内work"/>
      <sheetName val="その他"/>
      <sheetName val="SPR"/>
      <sheetName val="COMPUTATION"/>
      <sheetName val="ASSUMPTIONS 2"/>
      <sheetName val=" TARIFFS POST PCOD"/>
      <sheetName val="Valuation"/>
      <sheetName val="Workings"/>
      <sheetName val="TAX"/>
      <sheetName val="DCF Valuation - FCFF"/>
      <sheetName val="FAR"/>
      <sheetName val="FA Leadsheet &amp; Movement"/>
      <sheetName val="Profit &amp; Loss"/>
      <sheetName val="Summary - USD"/>
      <sheetName val="Yield-COB"/>
      <sheetName val="全体"/>
      <sheetName val="NFF"/>
      <sheetName val="1"/>
      <sheetName val="再ﾘｰｽ収益"/>
      <sheetName val="利息連結"/>
      <sheetName val="受取手数料"/>
      <sheetName val="有価証券残高（仮提出）"/>
      <sheetName val="発生連結"/>
      <sheetName val="関連会社明細"/>
      <sheetName val="売却可能公債"/>
      <sheetName val="3部提出用累計"/>
      <sheetName val="繰入連結"/>
      <sheetName val="諸原価連結"/>
      <sheetName val="四半期毎MICﾃﾞｰﾀ転記"/>
      <sheetName val="単体SGA"/>
      <sheetName val="販管連結"/>
      <sheetName val="平残連結"/>
      <sheetName val="Raw DCF"/>
      <sheetName val="DCF_PPS"/>
      <sheetName val="DCF"/>
      <sheetName val="JCF"/>
      <sheetName val="Multiple output"/>
      <sheetName val="Control"/>
      <sheetName val="Blore"/>
      <sheetName val="factors"/>
      <sheetName val="VCH-SLC"/>
      <sheetName val="Supplier"/>
      <sheetName val="Movement of Mutual Funds"/>
      <sheetName val="References"/>
      <sheetName val="EXPENSES"/>
      <sheetName val="MN_T_B_"/>
      <sheetName val="INDIGINEOUS_ITEMS_"/>
      <sheetName val="BOQ-1"/>
      <sheetName val="유통망계획"/>
      <sheetName val="Currency"/>
      <sheetName val="Chembur 1"/>
      <sheetName val="Felix Street Summary"/>
      <sheetName val="Newspapers"/>
      <sheetName val="AccDil"/>
      <sheetName val="TB"/>
      <sheetName val="Costcal"/>
      <sheetName val="11-hsd"/>
      <sheetName val="13-septic"/>
      <sheetName val="7-ug"/>
      <sheetName val="2-utility"/>
      <sheetName val="Bin"/>
      <sheetName val="Main School Building"/>
      <sheetName val="Rate_Analysis"/>
      <sheetName val="E_&amp;_R"/>
      <sheetName val="JE10310X"/>
      <sheetName val="MAHSTOCKVAL"/>
      <sheetName val="FOIL"/>
      <sheetName val="Accounts"/>
      <sheetName val="sdrs_mar"/>
      <sheetName val="Index"/>
      <sheetName val="segment_topsheet"/>
      <sheetName val="FY16-17 Cashflow"/>
      <sheetName val="List"/>
      <sheetName val="Roster"/>
      <sheetName val="FINAL"/>
      <sheetName val="Mar-06"/>
      <sheetName val="Jul-05"/>
      <sheetName val="SCHE-MARCH'04"/>
      <sheetName val="Names&amp;Cases"/>
      <sheetName val="Fee_Rate_Summary"/>
      <sheetName val="final abstract"/>
      <sheetName val="Product Details"/>
      <sheetName val="Headings"/>
      <sheetName val="Admin "/>
      <sheetName val="Bs_dft"/>
      <sheetName val="P&amp;l_dft"/>
      <sheetName val="Sch_dft"/>
      <sheetName val="B-SHEET"/>
      <sheetName val="GrossMgn 98"/>
      <sheetName val="BQMPALOC"/>
      <sheetName val="For_Trav-01"/>
      <sheetName val="Rent -01"/>
      <sheetName val="AV"/>
      <sheetName val="Sukuki CDR"/>
      <sheetName val="TRX ADDITION"/>
      <sheetName val="Labour Rate "/>
      <sheetName val="(M+L)"/>
      <sheetName val="DPR"/>
      <sheetName val="hist&amp;proj"/>
      <sheetName val="입찰내역 발주처 양식"/>
      <sheetName val="Customize Your Purchase Order"/>
      <sheetName val="VARIABLE"/>
      <sheetName val="ESCON"/>
      <sheetName val="NPV"/>
      <sheetName val="Wall"/>
      <sheetName val="RATE ANALYSIS."/>
      <sheetName val="col-reinft1"/>
      <sheetName val="Mix Design"/>
      <sheetName val="std-rates"/>
      <sheetName val="COLUMN"/>
      <sheetName val="Ins &amp; Bonds"/>
      <sheetName val="Source Ref."/>
      <sheetName val="Intro"/>
      <sheetName val="dyes"/>
      <sheetName val="Costing"/>
      <sheetName val=" Vivante MAIN  INFRA  MAR 18"/>
      <sheetName val="MFG"/>
      <sheetName val="Current Bill MB ref"/>
      <sheetName val="Form 6"/>
      <sheetName val="COMPLEXALL"/>
      <sheetName val="18-misc"/>
      <sheetName val="5-pipe"/>
      <sheetName val="Direct cost shed A-2 "/>
      <sheetName val="Exp"/>
      <sheetName val="Elect."/>
      <sheetName val="Sheet3_(2)5"/>
      <sheetName val="Estimate_for_approval5"/>
      <sheetName val="E_&amp;_R1"/>
      <sheetName val="Rate_Analysis1"/>
      <sheetName val="beam-reinft-IIInd_floor"/>
      <sheetName val="SPT_vs_PHI"/>
      <sheetName val="Materials_Cost"/>
      <sheetName val="Earnings_model1"/>
      <sheetName val="%_Collection_Schedule"/>
      <sheetName val="Materials_Cost(PCC)"/>
      <sheetName val="Material_List_"/>
      <sheetName val="STAFFSCHED_"/>
      <sheetName val="Key_assumption"/>
      <sheetName val="A5_201_Consol_Profit_&amp;_Loss_"/>
      <sheetName val="Consolidated_Monthly"/>
      <sheetName val="Balance_Sheet"/>
      <sheetName val="A5_202_Consol_Balance_Sheet_"/>
      <sheetName val="Fixed_Assets"/>
      <sheetName val="Stacking_Plan_&amp;_LEP"/>
      <sheetName val="Ins_&amp;_Bonds"/>
      <sheetName val="beam-reinft-machine_rm"/>
      <sheetName val="Main_School_Building"/>
      <sheetName val="Excess_Calc"/>
      <sheetName val="Grouping_Master"/>
      <sheetName val="Commission_and_Volume_MOM(Chart"/>
      <sheetName val="Labour_Rate_"/>
      <sheetName val="Source_Ref_"/>
      <sheetName val="Sheet_2"/>
      <sheetName val="Apartments_-_1st_Mar"/>
      <sheetName val="1_Market"/>
      <sheetName val="vb_9&amp;10"/>
      <sheetName val="입찰내역_발주처_양식"/>
      <sheetName val="Direct_cost_shed_A-2_"/>
      <sheetName val="glsrpt129909e"/>
      <sheetName val="RF Vol"/>
      <sheetName val="ASP"/>
      <sheetName val="2nd "/>
      <sheetName val="A"/>
      <sheetName val="2007-01"/>
      <sheetName val="BS SCH A-D"/>
      <sheetName val="priority analysis"/>
      <sheetName val="standards trend"/>
      <sheetName val="service timing"/>
      <sheetName val="Product Problems"/>
      <sheetName val="Parts"/>
      <sheetName val="score trends"/>
      <sheetName val="Fix it First Time"/>
      <sheetName val="dashboard"/>
      <sheetName val="TOC"/>
      <sheetName val="Range"/>
      <sheetName val="Sample India"/>
      <sheetName val="Sample Indo"/>
      <sheetName val="Sample MY"/>
      <sheetName val="Sample PH"/>
      <sheetName val="Sample TH"/>
      <sheetName val="SC"/>
      <sheetName val="RA-markate"/>
      <sheetName val="ADD092001_Final"/>
      <sheetName val="TBEAM"/>
      <sheetName val="PROCTOR"/>
      <sheetName val="ANAL"/>
      <sheetName val="Pur"/>
      <sheetName val="opstat"/>
      <sheetName val="costs"/>
      <sheetName val="A.O.R."/>
      <sheetName val="RA 1"/>
      <sheetName val="RF_Vol"/>
      <sheetName val="Assum"/>
      <sheetName val="wacc"/>
      <sheetName val="MN_T_B_1"/>
      <sheetName val="INDIGINEOUS_ITEMS_1"/>
      <sheetName val="MN_T_B_2"/>
      <sheetName val="INDIGINEOUS_ITEMS_2"/>
      <sheetName val="wdr bld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sheetData sheetId="419" refreshError="1"/>
      <sheetData sheetId="420" refreshError="1"/>
      <sheetData sheetId="421"/>
      <sheetData sheetId="422"/>
      <sheetData sheetId="423"/>
      <sheetData sheetId="424"/>
      <sheetData sheetId="4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3.bin"/><Relationship Id="rId1" Type="http://schemas.openxmlformats.org/officeDocument/2006/relationships/hyperlink" Target="https://www.niftyindices.com/market-data/return-profile" TargetMode="External"/><Relationship Id="rId4" Type="http://schemas.openxmlformats.org/officeDocument/2006/relationships/comments" Target="../comments1.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P419"/>
  <sheetViews>
    <sheetView showGridLines="0" zoomScaleNormal="100" zoomScaleSheetLayoutView="100" workbookViewId="0"/>
  </sheetViews>
  <sheetFormatPr defaultColWidth="9.140625" defaultRowHeight="15" customHeight="1" x14ac:dyDescent="0.25"/>
  <cols>
    <col min="1" max="1" width="4.7109375" style="1" customWidth="1"/>
    <col min="2" max="2" width="43" style="1" customWidth="1"/>
    <col min="3" max="3" width="7" style="2" customWidth="1"/>
    <col min="4" max="14" width="11.85546875" style="2" customWidth="1"/>
    <col min="15" max="16" width="11" style="2" customWidth="1"/>
    <col min="17" max="16384" width="9.140625" style="1"/>
  </cols>
  <sheetData>
    <row r="1" spans="1:16" ht="15.75" customHeight="1" x14ac:dyDescent="0.25"/>
    <row r="2" spans="1:16" ht="18" customHeight="1" x14ac:dyDescent="0.25">
      <c r="B2" s="43" t="str">
        <f>"Financial Model of " &amp; B4</f>
        <v>Financial Model of 68000 Sq. Ft. Noida Location Warehouse (Cold Storage)</v>
      </c>
      <c r="C2" s="44"/>
      <c r="D2" s="44"/>
      <c r="E2" s="44"/>
      <c r="F2" s="44"/>
      <c r="G2" s="44"/>
      <c r="H2" s="44"/>
      <c r="I2" s="44"/>
      <c r="J2" s="44"/>
      <c r="K2" s="44"/>
      <c r="L2" s="44"/>
      <c r="M2" s="44"/>
      <c r="N2" s="44"/>
      <c r="O2" s="44"/>
    </row>
    <row r="3" spans="1:16" ht="9.75" customHeight="1" x14ac:dyDescent="0.25"/>
    <row r="4" spans="1:16" ht="18" customHeight="1" x14ac:dyDescent="0.25">
      <c r="B4" s="3" t="str">
        <f>'[35]Common Assumption'!B4</f>
        <v>68000 Sq. Ft. Noida Location Warehouse (Cold Storage)</v>
      </c>
      <c r="C4" s="3" t="s">
        <v>0</v>
      </c>
      <c r="D4" s="4"/>
      <c r="E4" s="4"/>
      <c r="F4" s="4"/>
      <c r="G4" s="4"/>
      <c r="H4" s="4"/>
      <c r="I4" s="4"/>
      <c r="J4" s="4"/>
      <c r="K4" s="4"/>
      <c r="L4" s="4"/>
      <c r="M4" s="4"/>
      <c r="N4" s="4"/>
      <c r="O4" s="4"/>
    </row>
    <row r="5" spans="1:16" x14ac:dyDescent="0.25">
      <c r="E5" s="1"/>
      <c r="F5" s="5"/>
      <c r="G5" s="1"/>
      <c r="H5" s="1"/>
      <c r="I5" s="1"/>
      <c r="J5" s="1"/>
      <c r="K5" s="1"/>
      <c r="L5" s="1"/>
      <c r="M5" s="1"/>
      <c r="N5" s="1"/>
      <c r="O5" s="1"/>
    </row>
    <row r="6" spans="1:16" ht="18" customHeight="1" x14ac:dyDescent="0.25">
      <c r="D6" s="159" t="s">
        <v>1</v>
      </c>
      <c r="E6" s="159"/>
      <c r="F6" s="160" t="s">
        <v>2</v>
      </c>
      <c r="G6" s="160"/>
      <c r="H6" s="160"/>
      <c r="I6" s="160"/>
      <c r="J6" s="160"/>
      <c r="K6" s="160"/>
      <c r="L6" s="160"/>
      <c r="M6" s="160"/>
      <c r="N6" s="160"/>
      <c r="O6" s="160"/>
    </row>
    <row r="7" spans="1:16" ht="18" customHeight="1" x14ac:dyDescent="0.25">
      <c r="B7" s="6" t="s">
        <v>3</v>
      </c>
      <c r="C7" s="7" t="s">
        <v>4</v>
      </c>
      <c r="D7" s="8">
        <f>EOMONTH('[35]Common Assumption'!E9,1)</f>
        <v>45747</v>
      </c>
      <c r="E7" s="8">
        <f>'[35]Common Assumption'!E11</f>
        <v>45991</v>
      </c>
      <c r="F7" s="8">
        <f>DATE(YEAR(E7),MONTH(E7)+4,DAY(E7)+1)</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1:16" s="9" customFormat="1" ht="18" customHeight="1" x14ac:dyDescent="0.25">
      <c r="B8" s="10" t="s">
        <v>5</v>
      </c>
      <c r="C8" s="11"/>
      <c r="D8" s="47">
        <v>0</v>
      </c>
      <c r="E8" s="47">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c r="P8" s="13"/>
    </row>
    <row r="9" spans="1:16" s="9" customFormat="1" ht="18" customHeight="1" x14ac:dyDescent="0.25">
      <c r="B9" s="10" t="s">
        <v>6</v>
      </c>
      <c r="C9" s="11">
        <v>9</v>
      </c>
      <c r="D9" s="47">
        <f>MONTH(D7-'[35]Common Assumption'!E9)</f>
        <v>1</v>
      </c>
      <c r="E9" s="47">
        <f>C9-D9</f>
        <v>8</v>
      </c>
      <c r="F9" s="11">
        <f>MONTH(F7-E7)</f>
        <v>4</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c r="P9" s="13"/>
    </row>
    <row r="10" spans="1:16" ht="18" customHeight="1" x14ac:dyDescent="0.25">
      <c r="B10" s="14" t="s">
        <v>7</v>
      </c>
      <c r="C10" s="1"/>
      <c r="D10" s="1"/>
      <c r="E10" s="1"/>
      <c r="F10" s="1"/>
      <c r="G10" s="1"/>
      <c r="H10" s="1"/>
      <c r="I10" s="1"/>
      <c r="J10" s="1"/>
      <c r="K10" s="1"/>
      <c r="L10" s="1"/>
      <c r="M10" s="1"/>
      <c r="N10" s="1"/>
      <c r="O10" s="1"/>
      <c r="P10" s="1"/>
    </row>
    <row r="11" spans="1:16" ht="18" customHeight="1" x14ac:dyDescent="0.25">
      <c r="A11" s="46">
        <v>0</v>
      </c>
      <c r="B11" s="15" t="s">
        <v>7</v>
      </c>
      <c r="C11" s="15"/>
      <c r="D11" s="15"/>
      <c r="E11" s="15"/>
      <c r="F11" s="16">
        <f>'[36]P &amp; L Account '!F11</f>
        <v>3.7213768384000003</v>
      </c>
      <c r="G11" s="16">
        <f>'[36]P &amp; L Account '!G11</f>
        <v>11.425299440960002</v>
      </c>
      <c r="H11" s="16">
        <f>'[36]P &amp; L Account '!H11</f>
        <v>11.903166813008001</v>
      </c>
      <c r="I11" s="16">
        <f>'[36]P &amp; L Account '!I11</f>
        <v>12.412764303658401</v>
      </c>
      <c r="J11" s="16">
        <f>'[36]P &amp; L Account '!J11</f>
        <v>12.95626617509132</v>
      </c>
      <c r="K11" s="16">
        <f>'[36]P &amp; L Account '!K11</f>
        <v>13.535999484314639</v>
      </c>
      <c r="L11" s="16">
        <f>'[36]P &amp; L Account '!L11</f>
        <v>14.154455029034278</v>
      </c>
      <c r="M11" s="16">
        <f>'[36]P &amp; L Account '!M11</f>
        <v>14.814299088777689</v>
      </c>
      <c r="N11" s="16">
        <f>'[36]P &amp; L Account '!N11</f>
        <v>15.518386019630151</v>
      </c>
      <c r="O11" s="16">
        <f>'[36]P &amp; L Account '!O11</f>
        <v>16.269771765256248</v>
      </c>
      <c r="P11" s="1"/>
    </row>
    <row r="12" spans="1:16" ht="18" customHeight="1" x14ac:dyDescent="0.25">
      <c r="B12" s="14" t="s">
        <v>8</v>
      </c>
      <c r="C12" s="1"/>
      <c r="D12" s="1"/>
      <c r="E12" s="1"/>
      <c r="F12" s="17"/>
      <c r="G12" s="17"/>
      <c r="H12" s="17"/>
      <c r="I12" s="17"/>
      <c r="J12" s="17"/>
      <c r="K12" s="17"/>
      <c r="L12" s="17"/>
      <c r="M12" s="17"/>
      <c r="N12" s="17"/>
      <c r="O12" s="17"/>
      <c r="P12" s="1"/>
    </row>
    <row r="13" spans="1:16" ht="18" customHeight="1" x14ac:dyDescent="0.25">
      <c r="B13" s="1" t="s">
        <v>9</v>
      </c>
      <c r="C13" s="1"/>
      <c r="D13" s="1"/>
      <c r="E13" s="1"/>
      <c r="F13" s="18">
        <f>'[36]P &amp; L Account '!F13</f>
        <v>0.68</v>
      </c>
      <c r="G13" s="18">
        <f>'[36]P &amp; L Account '!G13</f>
        <v>2.1419999999999999</v>
      </c>
      <c r="H13" s="18">
        <f>'[36]P &amp; L Account '!H13</f>
        <v>2.2490999999999999</v>
      </c>
      <c r="I13" s="18">
        <f>'[36]P &amp; L Account '!I13</f>
        <v>2.3615550000000001</v>
      </c>
      <c r="J13" s="18">
        <f>'[36]P &amp; L Account '!J13</f>
        <v>2.4796327500000004</v>
      </c>
      <c r="K13" s="18">
        <f>'[36]P &amp; L Account '!K13</f>
        <v>2.6036143875000008</v>
      </c>
      <c r="L13" s="18">
        <f>'[36]P &amp; L Account '!L13</f>
        <v>2.733795106875001</v>
      </c>
      <c r="M13" s="18">
        <f>'[36]P &amp; L Account '!M13</f>
        <v>2.8704848622187509</v>
      </c>
      <c r="N13" s="18">
        <f>'[36]P &amp; L Account '!N13</f>
        <v>3.0140091053296891</v>
      </c>
      <c r="O13" s="18">
        <f>'[36]P &amp; L Account '!O13</f>
        <v>3.1647095605961733</v>
      </c>
      <c r="P13" s="1"/>
    </row>
    <row r="14" spans="1:16" ht="18" customHeight="1" x14ac:dyDescent="0.25">
      <c r="B14" s="1" t="s">
        <v>10</v>
      </c>
      <c r="C14" s="19"/>
      <c r="D14" s="1"/>
      <c r="E14" s="1"/>
      <c r="F14" s="18">
        <f>'[36]P &amp; L Account '!F14</f>
        <v>1.02</v>
      </c>
      <c r="G14" s="18">
        <f>'[36]P &amp; L Account '!G14</f>
        <v>3.2894999999999999</v>
      </c>
      <c r="H14" s="18">
        <f>'[36]P &amp; L Account '!H14</f>
        <v>3.5362125</v>
      </c>
      <c r="I14" s="18">
        <f>'[36]P &amp; L Account '!I14</f>
        <v>3.8014284374999998</v>
      </c>
      <c r="J14" s="18">
        <f>'[36]P &amp; L Account '!J14</f>
        <v>4.0865355703124999</v>
      </c>
      <c r="K14" s="18">
        <f>'[36]P &amp; L Account '!K14</f>
        <v>4.3930257380859379</v>
      </c>
      <c r="L14" s="18">
        <f>'[36]P &amp; L Account '!L14</f>
        <v>4.7225026684423828</v>
      </c>
      <c r="M14" s="18">
        <f>'[36]P &amp; L Account '!M14</f>
        <v>5.0766903685755613</v>
      </c>
      <c r="N14" s="18">
        <f>'[36]P &amp; L Account '!N14</f>
        <v>5.4574421462187273</v>
      </c>
      <c r="O14" s="18">
        <f>'[36]P &amp; L Account '!O14</f>
        <v>5.866750307185133</v>
      </c>
      <c r="P14" s="1"/>
    </row>
    <row r="15" spans="1:16" ht="18" customHeight="1" x14ac:dyDescent="0.25">
      <c r="B15" s="1" t="s">
        <v>11</v>
      </c>
      <c r="C15" s="1"/>
      <c r="D15" s="1"/>
      <c r="E15" s="1"/>
      <c r="F15" s="18">
        <f>'[36]P &amp; L Account '!F15</f>
        <v>0</v>
      </c>
      <c r="G15" s="18">
        <f>'[36]P &amp; L Account '!G15</f>
        <v>0</v>
      </c>
      <c r="H15" s="18">
        <f>'[36]P &amp; L Account '!H15</f>
        <v>0.20279999999999998</v>
      </c>
      <c r="I15" s="18">
        <f>'[36]P &amp; L Account '!I15</f>
        <v>0.21293999999999999</v>
      </c>
      <c r="J15" s="18">
        <f>'[36]P &amp; L Account '!J15</f>
        <v>0.22358700000000001</v>
      </c>
      <c r="K15" s="18">
        <f>'[36]P &amp; L Account '!K15</f>
        <v>0.23476635000000001</v>
      </c>
      <c r="L15" s="18">
        <f>'[36]P &amp; L Account '!L15</f>
        <v>0.24650466750000002</v>
      </c>
      <c r="M15" s="18">
        <f>'[36]P &amp; L Account '!M15</f>
        <v>0.25882990087500002</v>
      </c>
      <c r="N15" s="18">
        <f>'[36]P &amp; L Account '!N15</f>
        <v>0.27177139591875005</v>
      </c>
      <c r="O15" s="18">
        <f>'[36]P &amp; L Account '!O15</f>
        <v>0.28535996571468758</v>
      </c>
      <c r="P15" s="1"/>
    </row>
    <row r="16" spans="1:16" ht="18" customHeight="1" x14ac:dyDescent="0.25">
      <c r="B16" s="1" t="s">
        <v>12</v>
      </c>
      <c r="C16" s="1"/>
      <c r="D16" s="1"/>
      <c r="E16" s="1"/>
      <c r="F16" s="18">
        <f>'[36]P &amp; L Account '!F16</f>
        <v>0.39884695999999997</v>
      </c>
      <c r="G16" s="18">
        <f>'[36]P &amp; L Account '!G16</f>
        <v>1.2450879240000001</v>
      </c>
      <c r="H16" s="18">
        <f>'[36]P &amp; L Account '!H16</f>
        <v>1.2960623202000001</v>
      </c>
      <c r="I16" s="18">
        <f>'[36]P &amp; L Account '!I16</f>
        <v>1.3495854362100002</v>
      </c>
      <c r="J16" s="18">
        <f>'[36]P &amp; L Account '!J16</f>
        <v>1.4057847080205004</v>
      </c>
      <c r="K16" s="18">
        <f>'[36]P &amp; L Account '!K16</f>
        <v>1.4647939434215256</v>
      </c>
      <c r="L16" s="18">
        <f>'[36]P &amp; L Account '!L16</f>
        <v>1.5267536405926017</v>
      </c>
      <c r="M16" s="18">
        <f>'[36]P &amp; L Account '!M16</f>
        <v>1.5918113226222319</v>
      </c>
      <c r="N16" s="18">
        <f>'[36]P &amp; L Account '!N16</f>
        <v>1.6601218887533435</v>
      </c>
      <c r="O16" s="18">
        <f>'[36]P &amp; L Account '!O16</f>
        <v>1.731847983191011</v>
      </c>
      <c r="P16" s="1"/>
    </row>
    <row r="17" spans="1:16" ht="18" customHeight="1" x14ac:dyDescent="0.25">
      <c r="B17" s="1" t="s">
        <v>13</v>
      </c>
      <c r="C17" s="1"/>
      <c r="D17" s="1"/>
      <c r="E17" s="1"/>
      <c r="F17" s="18">
        <f>'[36]P &amp; L Account '!F17</f>
        <v>5.5820652576000003E-2</v>
      </c>
      <c r="G17" s="18">
        <f>'[36]P &amp; L Account '!G17</f>
        <v>0.17137949161440003</v>
      </c>
      <c r="H17" s="18">
        <f>'[36]P &amp; L Account '!H17</f>
        <v>0.17854750219512</v>
      </c>
      <c r="I17" s="18">
        <f>'[36]P &amp; L Account '!I17</f>
        <v>0.18619146455487601</v>
      </c>
      <c r="J17" s="18">
        <f>'[36]P &amp; L Account '!J17</f>
        <v>0.19434399262636981</v>
      </c>
      <c r="K17" s="18">
        <f>'[36]P &amp; L Account '!K17</f>
        <v>0.20303999226471958</v>
      </c>
      <c r="L17" s="18">
        <f>'[36]P &amp; L Account '!L17</f>
        <v>0.21231682543551417</v>
      </c>
      <c r="M17" s="18">
        <f>'[36]P &amp; L Account '!M17</f>
        <v>0.22221448633166532</v>
      </c>
      <c r="N17" s="18">
        <f>'[36]P &amp; L Account '!N17</f>
        <v>0.23277579029445225</v>
      </c>
      <c r="O17" s="18">
        <f>'[36]P &amp; L Account '!O17</f>
        <v>0.2440465764788437</v>
      </c>
      <c r="P17" s="1"/>
    </row>
    <row r="18" spans="1:16" ht="18" customHeight="1" x14ac:dyDescent="0.25">
      <c r="A18" s="46">
        <v>0</v>
      </c>
      <c r="B18" s="15" t="s">
        <v>14</v>
      </c>
      <c r="C18" s="15"/>
      <c r="D18" s="15"/>
      <c r="E18" s="15"/>
      <c r="F18" s="20">
        <f t="shared" ref="F18:O18" si="3">SUM(F13:F17)*(1+$A$18)</f>
        <v>2.1546676125760005</v>
      </c>
      <c r="G18" s="20">
        <f t="shared" si="3"/>
        <v>6.8479674156143995</v>
      </c>
      <c r="H18" s="20">
        <f t="shared" si="3"/>
        <v>7.4627223223951198</v>
      </c>
      <c r="I18" s="20">
        <f t="shared" si="3"/>
        <v>7.9117003382648754</v>
      </c>
      <c r="J18" s="20">
        <f t="shared" si="3"/>
        <v>8.3898840209593715</v>
      </c>
      <c r="K18" s="20">
        <f t="shared" si="3"/>
        <v>8.8992404112721832</v>
      </c>
      <c r="L18" s="20">
        <f t="shared" si="3"/>
        <v>9.4418729088455002</v>
      </c>
      <c r="M18" s="20">
        <f t="shared" si="3"/>
        <v>10.020030940623212</v>
      </c>
      <c r="N18" s="20">
        <f t="shared" si="3"/>
        <v>10.636120326514961</v>
      </c>
      <c r="O18" s="20">
        <f t="shared" si="3"/>
        <v>11.29271439316585</v>
      </c>
      <c r="P18" s="1"/>
    </row>
    <row r="19" spans="1:16" ht="18" customHeight="1" x14ac:dyDescent="0.25">
      <c r="B19" s="1" t="s">
        <v>15</v>
      </c>
      <c r="C19" s="1"/>
      <c r="D19" s="1"/>
      <c r="E19" s="1"/>
      <c r="F19" s="17">
        <f>+F11-F18</f>
        <v>1.5667092258239999</v>
      </c>
      <c r="G19" s="17">
        <f t="shared" ref="G19:O19" si="4">+G11-G18</f>
        <v>4.5773320253456022</v>
      </c>
      <c r="H19" s="17">
        <f t="shared" si="4"/>
        <v>4.4404444906128813</v>
      </c>
      <c r="I19" s="17">
        <f t="shared" si="4"/>
        <v>4.5010639653935254</v>
      </c>
      <c r="J19" s="17">
        <f t="shared" si="4"/>
        <v>4.5663821541319489</v>
      </c>
      <c r="K19" s="17">
        <f t="shared" si="4"/>
        <v>4.6367590730424553</v>
      </c>
      <c r="L19" s="17">
        <f t="shared" si="4"/>
        <v>4.7125821201887774</v>
      </c>
      <c r="M19" s="17">
        <f t="shared" si="4"/>
        <v>4.7942681481544778</v>
      </c>
      <c r="N19" s="17">
        <f t="shared" si="4"/>
        <v>4.8822656931151904</v>
      </c>
      <c r="O19" s="17">
        <f t="shared" si="4"/>
        <v>4.9770573720903979</v>
      </c>
      <c r="P19" s="1"/>
    </row>
    <row r="20" spans="1:16" ht="18" customHeight="1" x14ac:dyDescent="0.25">
      <c r="B20" s="1" t="s">
        <v>16</v>
      </c>
      <c r="C20" s="1"/>
      <c r="D20" s="1"/>
      <c r="E20" s="1"/>
      <c r="F20" s="18">
        <f>'[36]P &amp; L Account '!F20</f>
        <v>0.30418307758200092</v>
      </c>
      <c r="G20" s="18">
        <f>'[36]P &amp; L Account '!G20</f>
        <v>0.91254923274600275</v>
      </c>
      <c r="H20" s="18">
        <f>'[36]P &amp; L Account '!H20</f>
        <v>0.91254923274600275</v>
      </c>
      <c r="I20" s="18">
        <f>'[36]P &amp; L Account '!I20</f>
        <v>0.91254923274600275</v>
      </c>
      <c r="J20" s="18">
        <f>'[36]P &amp; L Account '!J20</f>
        <v>0.91254923274600275</v>
      </c>
      <c r="K20" s="18">
        <f>'[36]P &amp; L Account '!K20</f>
        <v>0.91254923274600275</v>
      </c>
      <c r="L20" s="18">
        <f>'[36]P &amp; L Account '!L20</f>
        <v>0.91254923274600275</v>
      </c>
      <c r="M20" s="18">
        <f>'[36]P &amp; L Account '!M20</f>
        <v>0.91254923274600275</v>
      </c>
      <c r="N20" s="18">
        <f>'[36]P &amp; L Account '!N20</f>
        <v>0.91254923274600275</v>
      </c>
      <c r="O20" s="18">
        <f>'[36]P &amp; L Account '!O20</f>
        <v>0.91254923274600275</v>
      </c>
      <c r="P20" s="1"/>
    </row>
    <row r="21" spans="1:16" ht="18" customHeight="1" x14ac:dyDescent="0.25">
      <c r="B21" s="1" t="s">
        <v>17</v>
      </c>
      <c r="C21" s="1"/>
      <c r="D21" s="1"/>
      <c r="E21" s="1"/>
      <c r="F21" s="17">
        <f>F19-F20</f>
        <v>1.2625261482419989</v>
      </c>
      <c r="G21" s="17">
        <f t="shared" ref="G21:O21" si="5">G19-G20</f>
        <v>3.6647827925995995</v>
      </c>
      <c r="H21" s="17">
        <f t="shared" si="5"/>
        <v>3.5278952578668785</v>
      </c>
      <c r="I21" s="17">
        <f t="shared" si="5"/>
        <v>3.5885147326475226</v>
      </c>
      <c r="J21" s="17">
        <f t="shared" si="5"/>
        <v>3.6538329213859462</v>
      </c>
      <c r="K21" s="17">
        <f t="shared" si="5"/>
        <v>3.7242098402964525</v>
      </c>
      <c r="L21" s="17">
        <f t="shared" si="5"/>
        <v>3.8000328874427747</v>
      </c>
      <c r="M21" s="17">
        <f t="shared" si="5"/>
        <v>3.881718915408475</v>
      </c>
      <c r="N21" s="17">
        <f t="shared" si="5"/>
        <v>3.9697164603691877</v>
      </c>
      <c r="O21" s="17">
        <f t="shared" si="5"/>
        <v>4.0645081393443956</v>
      </c>
      <c r="P21" s="1"/>
    </row>
    <row r="22" spans="1:16" ht="18" customHeight="1" x14ac:dyDescent="0.25">
      <c r="B22" s="14" t="s">
        <v>18</v>
      </c>
      <c r="C22" s="1"/>
      <c r="D22" s="1"/>
      <c r="E22" s="1"/>
      <c r="F22" s="1"/>
      <c r="G22" s="1"/>
      <c r="H22" s="1"/>
      <c r="I22" s="1"/>
      <c r="J22" s="1"/>
      <c r="K22" s="1"/>
      <c r="L22" s="1"/>
      <c r="M22" s="1"/>
      <c r="N22" s="1"/>
      <c r="O22" s="1"/>
      <c r="P22" s="1"/>
    </row>
    <row r="23" spans="1:16" ht="18" customHeight="1" x14ac:dyDescent="0.25">
      <c r="B23" s="1" t="s">
        <v>19</v>
      </c>
      <c r="C23" s="1"/>
      <c r="D23" s="1"/>
      <c r="E23" s="1"/>
      <c r="F23" s="21">
        <f>'[36]P &amp; L Account '!F23</f>
        <v>0.44162078834174923</v>
      </c>
      <c r="G23" s="21">
        <f>'[36]P &amp; L Account '!G23</f>
        <v>1.2298591967379084</v>
      </c>
      <c r="H23" s="21">
        <f>'[36]P &amp; L Account '!H23</f>
        <v>1.0640354848181897</v>
      </c>
      <c r="I23" s="21">
        <f>'[36]P &amp; L Account '!I23</f>
        <v>0.89157882442168268</v>
      </c>
      <c r="J23" s="21">
        <f>'[36]P &amp; L Account '!J23</f>
        <v>0.70585626707159865</v>
      </c>
      <c r="K23" s="21">
        <f>'[36]P &amp; L Account '!K23</f>
        <v>0.51350076124472566</v>
      </c>
      <c r="L23" s="21">
        <f>'[36]P &amp; L Account '!L23</f>
        <v>0.31782878117945834</v>
      </c>
      <c r="M23" s="21">
        <f>'[36]P &amp; L Account '!M23</f>
        <v>9.9839693218329015E-2</v>
      </c>
      <c r="N23" s="21">
        <f>'[36]P &amp; L Account '!N23</f>
        <v>0</v>
      </c>
      <c r="O23" s="21">
        <f>'[36]P &amp; L Account '!O23</f>
        <v>0</v>
      </c>
      <c r="P23" s="1"/>
    </row>
    <row r="24" spans="1:16" ht="18" customHeight="1" x14ac:dyDescent="0.25">
      <c r="B24" s="1" t="s">
        <v>20</v>
      </c>
      <c r="C24" s="1"/>
      <c r="D24" s="1"/>
      <c r="E24" s="1"/>
      <c r="F24" s="21">
        <f>'[36]P &amp; L Account '!F24</f>
        <v>4.7500000000000001E-2</v>
      </c>
      <c r="G24" s="21">
        <f>'[36]P &amp; L Account '!G24</f>
        <v>4.7500000000000001E-2</v>
      </c>
      <c r="H24" s="21">
        <f>'[36]P &amp; L Account '!H24</f>
        <v>4.7500000000000001E-2</v>
      </c>
      <c r="I24" s="21">
        <f>'[36]P &amp; L Account '!I24</f>
        <v>4.7500000000000001E-2</v>
      </c>
      <c r="J24" s="21">
        <f>'[36]P &amp; L Account '!J24</f>
        <v>4.7500000000000001E-2</v>
      </c>
      <c r="K24" s="21">
        <f>'[36]P &amp; L Account '!K24</f>
        <v>4.7500000000000001E-2</v>
      </c>
      <c r="L24" s="21">
        <f>'[36]P &amp; L Account '!L24</f>
        <v>4.7500000000000001E-2</v>
      </c>
      <c r="M24" s="21">
        <f>'[36]P &amp; L Account '!M24</f>
        <v>4.7500000000000001E-2</v>
      </c>
      <c r="N24" s="21">
        <f>'[36]P &amp; L Account '!N24</f>
        <v>4.7500000000000001E-2</v>
      </c>
      <c r="O24" s="21">
        <f>'[36]P &amp; L Account '!O24</f>
        <v>4.7500000000000001E-2</v>
      </c>
      <c r="P24" s="1"/>
    </row>
    <row r="25" spans="1:16" ht="18" customHeight="1" x14ac:dyDescent="0.25">
      <c r="B25" s="1" t="s">
        <v>21</v>
      </c>
      <c r="C25" s="1"/>
      <c r="D25" s="1"/>
      <c r="E25" s="1"/>
      <c r="F25" s="17">
        <f>F23+F24</f>
        <v>0.48912078834174921</v>
      </c>
      <c r="G25" s="17">
        <f t="shared" ref="G25:O25" si="6">G23+G24</f>
        <v>1.2773591967379085</v>
      </c>
      <c r="H25" s="17">
        <f t="shared" si="6"/>
        <v>1.1115354848181898</v>
      </c>
      <c r="I25" s="17">
        <f t="shared" si="6"/>
        <v>0.93907882442168267</v>
      </c>
      <c r="J25" s="17">
        <f t="shared" si="6"/>
        <v>0.75335626707159864</v>
      </c>
      <c r="K25" s="17">
        <f t="shared" si="6"/>
        <v>0.56100076124472564</v>
      </c>
      <c r="L25" s="17">
        <f t="shared" si="6"/>
        <v>0.36532878117945833</v>
      </c>
      <c r="M25" s="17">
        <f t="shared" si="6"/>
        <v>0.14733969321832902</v>
      </c>
      <c r="N25" s="17">
        <f t="shared" si="6"/>
        <v>4.7500000000000001E-2</v>
      </c>
      <c r="O25" s="17">
        <f t="shared" si="6"/>
        <v>4.7500000000000001E-2</v>
      </c>
      <c r="P25" s="1"/>
    </row>
    <row r="26" spans="1:16" ht="18" customHeight="1" x14ac:dyDescent="0.25">
      <c r="B26" s="15" t="s">
        <v>22</v>
      </c>
      <c r="C26" s="15"/>
      <c r="D26" s="15"/>
      <c r="E26" s="15"/>
      <c r="F26" s="20">
        <f>F21-F25</f>
        <v>0.77340535990024972</v>
      </c>
      <c r="G26" s="20">
        <f t="shared" ref="G26:O26" si="7">G21-G25</f>
        <v>2.3874235958616907</v>
      </c>
      <c r="H26" s="20">
        <f t="shared" si="7"/>
        <v>2.416359773048689</v>
      </c>
      <c r="I26" s="20">
        <f t="shared" si="7"/>
        <v>2.6494359082258399</v>
      </c>
      <c r="J26" s="20">
        <f t="shared" si="7"/>
        <v>2.9004766543143474</v>
      </c>
      <c r="K26" s="20">
        <f t="shared" si="7"/>
        <v>3.1632090790517271</v>
      </c>
      <c r="L26" s="20">
        <f t="shared" si="7"/>
        <v>3.4347041062633163</v>
      </c>
      <c r="M26" s="20">
        <f t="shared" si="7"/>
        <v>3.734379222190146</v>
      </c>
      <c r="N26" s="20">
        <f t="shared" si="7"/>
        <v>3.9222164603691878</v>
      </c>
      <c r="O26" s="20">
        <f t="shared" si="7"/>
        <v>4.0170081393443953</v>
      </c>
      <c r="P26" s="1"/>
    </row>
    <row r="27" spans="1:16" ht="18" customHeight="1" x14ac:dyDescent="0.25">
      <c r="B27" s="22" t="s">
        <v>23</v>
      </c>
      <c r="C27" s="23"/>
      <c r="D27" s="1"/>
      <c r="E27" s="1"/>
      <c r="F27" s="17">
        <f>'[36]P &amp; L Account '!F27</f>
        <v>0</v>
      </c>
      <c r="G27" s="17">
        <f>'[36]P &amp; L Account '!G27</f>
        <v>0.40968188904986613</v>
      </c>
      <c r="H27" s="17">
        <f>'[36]P &amp; L Account '!H27</f>
        <v>0.41464733705515505</v>
      </c>
      <c r="I27" s="17">
        <f>'[36]P &amp; L Account '!I27</f>
        <v>0.4546432018515541</v>
      </c>
      <c r="J27" s="17">
        <f>'[36]P &amp; L Account '!J27</f>
        <v>0.49772179388034204</v>
      </c>
      <c r="K27" s="17">
        <f>'[36]P &amp; L Account '!K27</f>
        <v>0.63635196590398668</v>
      </c>
      <c r="L27" s="17">
        <f>'[36]P &amp; L Account '!L27</f>
        <v>0.8762453245592301</v>
      </c>
      <c r="M27" s="17">
        <f>'[36]P &amp; L Account '!M27</f>
        <v>0.98299782389113699</v>
      </c>
      <c r="N27" s="17">
        <f>'[36]P &amp; L Account '!N27</f>
        <v>1.0570384705496598</v>
      </c>
      <c r="O27" s="17">
        <f>'[36]P &amp; L Account '!O27</f>
        <v>1.1037680851740639</v>
      </c>
      <c r="P27" s="1"/>
    </row>
    <row r="28" spans="1:16" ht="18" customHeight="1" x14ac:dyDescent="0.25">
      <c r="B28" s="22" t="s">
        <v>24</v>
      </c>
      <c r="C28" s="23"/>
      <c r="D28" s="1"/>
      <c r="E28" s="1"/>
      <c r="F28" s="17">
        <f>'[36]P &amp; L Account '!F28</f>
        <v>-0.48033110571221066</v>
      </c>
      <c r="G28" s="17">
        <f>'[36]P &amp; L Account '!G28</f>
        <v>-0.24622542353721905</v>
      </c>
      <c r="H28" s="17">
        <f>'[36]P &amp; L Account '!H28</f>
        <v>-0.17712803881456196</v>
      </c>
      <c r="I28" s="17">
        <f>'[36]P &amp; L Account '!I28</f>
        <v>-0.11816656305604722</v>
      </c>
      <c r="J28" s="17">
        <f>'[36]P &amp; L Account '!J28</f>
        <v>-6.7843479791481309E-2</v>
      </c>
      <c r="K28" s="17">
        <f>'[36]P &amp; L Account '!K28</f>
        <v>-2.4883613033752194E-2</v>
      </c>
      <c r="L28" s="17">
        <f>'[36]P &amp; L Account '!L28</f>
        <v>1.1798995094878473E-2</v>
      </c>
      <c r="M28" s="17">
        <f>'[36]P &amp; L Account '!M28</f>
        <v>4.3129261250321349E-2</v>
      </c>
      <c r="N28" s="17">
        <f>'[36]P &amp; L Account '!N28</f>
        <v>6.9895031803942853E-2</v>
      </c>
      <c r="O28" s="17">
        <f>'[36]P &amp; L Account '!O28</f>
        <v>9.2767476663866311E-2</v>
      </c>
      <c r="P28" s="1"/>
    </row>
    <row r="29" spans="1:16" ht="20.25" customHeight="1" x14ac:dyDescent="0.25">
      <c r="B29" s="24" t="s">
        <v>25</v>
      </c>
      <c r="C29" s="25"/>
      <c r="D29" s="26"/>
      <c r="E29" s="26"/>
      <c r="F29" s="27">
        <f>F27-F28</f>
        <v>0.48033110571221066</v>
      </c>
      <c r="G29" s="27">
        <f t="shared" ref="G29:O29" si="8">G27-G28</f>
        <v>0.65590731258708512</v>
      </c>
      <c r="H29" s="27">
        <f t="shared" si="8"/>
        <v>0.59177537586971707</v>
      </c>
      <c r="I29" s="27">
        <f t="shared" si="8"/>
        <v>0.57280976490760138</v>
      </c>
      <c r="J29" s="27">
        <f t="shared" si="8"/>
        <v>0.5655652736718233</v>
      </c>
      <c r="K29" s="27">
        <f t="shared" si="8"/>
        <v>0.66123557893773888</v>
      </c>
      <c r="L29" s="27">
        <f t="shared" si="8"/>
        <v>0.86444632946435163</v>
      </c>
      <c r="M29" s="27">
        <f t="shared" si="8"/>
        <v>0.93986856264081564</v>
      </c>
      <c r="N29" s="27">
        <f t="shared" si="8"/>
        <v>0.98714343874571697</v>
      </c>
      <c r="O29" s="27">
        <f t="shared" si="8"/>
        <v>1.0110006085101975</v>
      </c>
      <c r="P29" s="1"/>
    </row>
    <row r="30" spans="1:16" ht="18" customHeight="1" x14ac:dyDescent="0.25">
      <c r="B30" s="6" t="s">
        <v>26</v>
      </c>
      <c r="C30" s="6"/>
      <c r="D30" s="6"/>
      <c r="E30" s="6"/>
      <c r="F30" s="28">
        <f>F26-F29</f>
        <v>0.29307425418803906</v>
      </c>
      <c r="G30" s="28">
        <f t="shared" ref="G30:O30" si="9">G26-G29</f>
        <v>1.7315162832746056</v>
      </c>
      <c r="H30" s="28">
        <f t="shared" si="9"/>
        <v>1.8245843971789719</v>
      </c>
      <c r="I30" s="28">
        <f t="shared" si="9"/>
        <v>2.0766261433182382</v>
      </c>
      <c r="J30" s="28">
        <f t="shared" si="9"/>
        <v>2.3349113806425241</v>
      </c>
      <c r="K30" s="28">
        <f t="shared" si="9"/>
        <v>2.501973500113988</v>
      </c>
      <c r="L30" s="28">
        <f t="shared" si="9"/>
        <v>2.5702577767989645</v>
      </c>
      <c r="M30" s="28">
        <f t="shared" si="9"/>
        <v>2.7945106595493305</v>
      </c>
      <c r="N30" s="28">
        <f t="shared" si="9"/>
        <v>2.9350730216234711</v>
      </c>
      <c r="O30" s="28">
        <f t="shared" si="9"/>
        <v>3.0060075308341978</v>
      </c>
      <c r="P30" s="1"/>
    </row>
    <row r="31" spans="1:16" ht="18" customHeight="1" x14ac:dyDescent="0.25">
      <c r="C31" s="1"/>
      <c r="D31" s="1"/>
      <c r="E31" s="1"/>
      <c r="F31" s="17"/>
      <c r="G31" s="1"/>
      <c r="H31" s="1"/>
      <c r="I31" s="1"/>
      <c r="J31" s="1"/>
      <c r="K31" s="1"/>
      <c r="L31" s="1"/>
      <c r="M31" s="1"/>
      <c r="N31" s="1"/>
      <c r="O31" s="1"/>
      <c r="P31" s="1"/>
    </row>
    <row r="32" spans="1:16" ht="18" customHeight="1" x14ac:dyDescent="0.25">
      <c r="B32" s="14" t="s">
        <v>27</v>
      </c>
      <c r="C32" s="1"/>
      <c r="D32" s="1"/>
      <c r="E32" s="1"/>
      <c r="F32" s="1"/>
      <c r="G32" s="1"/>
      <c r="H32" s="1"/>
      <c r="I32" s="1"/>
      <c r="J32" s="1"/>
      <c r="K32" s="1"/>
      <c r="L32" s="1"/>
      <c r="M32" s="1"/>
      <c r="N32" s="1"/>
      <c r="O32" s="1"/>
      <c r="P32" s="1"/>
    </row>
    <row r="33" spans="2:16" ht="18" customHeight="1" x14ac:dyDescent="0.25">
      <c r="B33" s="1" t="s">
        <v>28</v>
      </c>
      <c r="C33" s="1"/>
      <c r="D33" s="1"/>
      <c r="E33" s="1"/>
      <c r="F33" s="17">
        <f>F30</f>
        <v>0.29307425418803906</v>
      </c>
      <c r="G33" s="17">
        <f t="shared" ref="G33:O33" si="10">G30</f>
        <v>1.7315162832746056</v>
      </c>
      <c r="H33" s="17">
        <f t="shared" si="10"/>
        <v>1.8245843971789719</v>
      </c>
      <c r="I33" s="17">
        <f t="shared" si="10"/>
        <v>2.0766261433182382</v>
      </c>
      <c r="J33" s="17">
        <f t="shared" si="10"/>
        <v>2.3349113806425241</v>
      </c>
      <c r="K33" s="17">
        <f t="shared" si="10"/>
        <v>2.501973500113988</v>
      </c>
      <c r="L33" s="17">
        <f t="shared" si="10"/>
        <v>2.5702577767989645</v>
      </c>
      <c r="M33" s="17">
        <f t="shared" si="10"/>
        <v>2.7945106595493305</v>
      </c>
      <c r="N33" s="17">
        <f t="shared" si="10"/>
        <v>2.9350730216234711</v>
      </c>
      <c r="O33" s="17">
        <f t="shared" si="10"/>
        <v>3.0060075308341978</v>
      </c>
      <c r="P33" s="1"/>
    </row>
    <row r="34" spans="2:16" ht="18" customHeight="1" x14ac:dyDescent="0.25">
      <c r="B34" s="1" t="s">
        <v>29</v>
      </c>
      <c r="C34" s="1"/>
      <c r="D34" s="1"/>
      <c r="E34" s="1"/>
      <c r="F34" s="17">
        <f t="shared" ref="F34:O34" si="11">F20</f>
        <v>0.30418307758200092</v>
      </c>
      <c r="G34" s="17">
        <f t="shared" si="11"/>
        <v>0.91254923274600275</v>
      </c>
      <c r="H34" s="17">
        <f t="shared" si="11"/>
        <v>0.91254923274600275</v>
      </c>
      <c r="I34" s="17">
        <f t="shared" si="11"/>
        <v>0.91254923274600275</v>
      </c>
      <c r="J34" s="17">
        <f t="shared" si="11"/>
        <v>0.91254923274600275</v>
      </c>
      <c r="K34" s="17">
        <f t="shared" si="11"/>
        <v>0.91254923274600275</v>
      </c>
      <c r="L34" s="17">
        <f t="shared" si="11"/>
        <v>0.91254923274600275</v>
      </c>
      <c r="M34" s="17">
        <f t="shared" si="11"/>
        <v>0.91254923274600275</v>
      </c>
      <c r="N34" s="17">
        <f t="shared" si="11"/>
        <v>0.91254923274600275</v>
      </c>
      <c r="O34" s="17">
        <f t="shared" si="11"/>
        <v>0.91254923274600275</v>
      </c>
      <c r="P34" s="1"/>
    </row>
    <row r="35" spans="2:16" ht="18" customHeight="1" x14ac:dyDescent="0.25">
      <c r="B35" s="1" t="s">
        <v>30</v>
      </c>
      <c r="C35" s="1"/>
      <c r="D35" s="1"/>
      <c r="E35" s="1"/>
      <c r="F35" s="17">
        <f>-F28</f>
        <v>0.48033110571221066</v>
      </c>
      <c r="G35" s="17">
        <f t="shared" ref="G35:O35" si="12">-G28</f>
        <v>0.24622542353721905</v>
      </c>
      <c r="H35" s="17">
        <f t="shared" si="12"/>
        <v>0.17712803881456196</v>
      </c>
      <c r="I35" s="17">
        <f t="shared" si="12"/>
        <v>0.11816656305604722</v>
      </c>
      <c r="J35" s="17">
        <f t="shared" si="12"/>
        <v>6.7843479791481309E-2</v>
      </c>
      <c r="K35" s="17">
        <f t="shared" si="12"/>
        <v>2.4883613033752194E-2</v>
      </c>
      <c r="L35" s="17">
        <f t="shared" si="12"/>
        <v>-1.1798995094878473E-2</v>
      </c>
      <c r="M35" s="17">
        <f t="shared" si="12"/>
        <v>-4.3129261250321349E-2</v>
      </c>
      <c r="N35" s="17">
        <f t="shared" si="12"/>
        <v>-6.9895031803942853E-2</v>
      </c>
      <c r="O35" s="17">
        <f t="shared" si="12"/>
        <v>-9.2767476663866311E-2</v>
      </c>
      <c r="P35" s="1"/>
    </row>
    <row r="36" spans="2:16" ht="18" customHeight="1" x14ac:dyDescent="0.25">
      <c r="B36" s="15" t="s">
        <v>27</v>
      </c>
      <c r="C36" s="15"/>
      <c r="D36" s="15"/>
      <c r="E36" s="15"/>
      <c r="F36" s="20">
        <f>SUM(F33:F35)</f>
        <v>1.0775884374822506</v>
      </c>
      <c r="G36" s="20">
        <f t="shared" ref="G36:O36" si="13">SUM(G33:G35)</f>
        <v>2.8902909395578273</v>
      </c>
      <c r="H36" s="20">
        <f t="shared" si="13"/>
        <v>2.9142616687395364</v>
      </c>
      <c r="I36" s="20">
        <f t="shared" si="13"/>
        <v>3.1073419391202881</v>
      </c>
      <c r="J36" s="20">
        <f t="shared" si="13"/>
        <v>3.315304093180008</v>
      </c>
      <c r="K36" s="20">
        <f t="shared" si="13"/>
        <v>3.4394063458937429</v>
      </c>
      <c r="L36" s="20">
        <f t="shared" si="13"/>
        <v>3.4710080144500886</v>
      </c>
      <c r="M36" s="20">
        <f t="shared" si="13"/>
        <v>3.6639306310450119</v>
      </c>
      <c r="N36" s="20">
        <f t="shared" si="13"/>
        <v>3.777727222565531</v>
      </c>
      <c r="O36" s="20">
        <f t="shared" si="13"/>
        <v>3.8257892869163341</v>
      </c>
      <c r="P36" s="1"/>
    </row>
    <row r="37" spans="2:16" ht="18" customHeight="1" x14ac:dyDescent="0.25">
      <c r="B37" s="1" t="s">
        <v>31</v>
      </c>
      <c r="C37" s="1"/>
      <c r="D37" s="1"/>
      <c r="E37" s="1"/>
      <c r="F37" s="17">
        <f>'[36]P &amp; L Account '!F37</f>
        <v>0.14545939642080533</v>
      </c>
      <c r="G37" s="17">
        <f>'[36]P &amp; L Account '!G37</f>
        <v>1.7455127570496638</v>
      </c>
      <c r="H37" s="17">
        <f>'[36]P &amp; L Account '!H37</f>
        <v>1.7455127570496638</v>
      </c>
      <c r="I37" s="17">
        <f>'[36]P &amp; L Account '!I37</f>
        <v>1.8851537776136371</v>
      </c>
      <c r="J37" s="17">
        <f>'[36]P &amp; L Account '!J37</f>
        <v>2.0247947981776098</v>
      </c>
      <c r="K37" s="17">
        <f>'[36]P &amp; L Account '!K37</f>
        <v>2.0247947981776098</v>
      </c>
      <c r="L37" s="17">
        <f>'[36]P &amp; L Account '!L37</f>
        <v>2.0946153084595962</v>
      </c>
      <c r="M37" s="17">
        <f>'[36]P &amp; L Account '!M37</f>
        <v>2.2982584634487093</v>
      </c>
      <c r="N37" s="17">
        <f>'[36]P &amp; L Account '!N37</f>
        <v>0</v>
      </c>
      <c r="O37" s="17">
        <f>'[36]P &amp; L Account '!O37</f>
        <v>0</v>
      </c>
      <c r="P37" s="1"/>
    </row>
    <row r="38" spans="2:16" ht="18" customHeight="1" x14ac:dyDescent="0.25">
      <c r="B38" s="15" t="s">
        <v>32</v>
      </c>
      <c r="C38" s="15"/>
      <c r="D38" s="15"/>
      <c r="E38" s="15"/>
      <c r="F38" s="20">
        <f>F36-F37</f>
        <v>0.93212904106144534</v>
      </c>
      <c r="G38" s="20">
        <f t="shared" ref="G38:O38" si="14">G36-G37</f>
        <v>1.1447781825081635</v>
      </c>
      <c r="H38" s="20">
        <f t="shared" si="14"/>
        <v>1.1687489116898726</v>
      </c>
      <c r="I38" s="20">
        <f t="shared" si="14"/>
        <v>1.222188161506651</v>
      </c>
      <c r="J38" s="20">
        <f t="shared" si="14"/>
        <v>1.2905092950023982</v>
      </c>
      <c r="K38" s="20">
        <f t="shared" si="14"/>
        <v>1.4146115477161332</v>
      </c>
      <c r="L38" s="20">
        <f t="shared" si="14"/>
        <v>1.3763927059904923</v>
      </c>
      <c r="M38" s="20">
        <f t="shared" si="14"/>
        <v>1.3656721675963026</v>
      </c>
      <c r="N38" s="20">
        <f t="shared" si="14"/>
        <v>3.777727222565531</v>
      </c>
      <c r="O38" s="20">
        <f t="shared" si="14"/>
        <v>3.8257892869163341</v>
      </c>
      <c r="P38" s="1"/>
    </row>
    <row r="39" spans="2:16" ht="18" customHeight="1" x14ac:dyDescent="0.25">
      <c r="B39" s="29" t="s">
        <v>33</v>
      </c>
      <c r="C39" s="29"/>
      <c r="D39" s="29"/>
      <c r="E39" s="29"/>
      <c r="F39" s="30">
        <f>E39+F38</f>
        <v>0.93212904106144534</v>
      </c>
      <c r="G39" s="30">
        <f t="shared" ref="G39:O39" si="15">F39+G38</f>
        <v>2.0769072235696089</v>
      </c>
      <c r="H39" s="30">
        <f t="shared" si="15"/>
        <v>3.2456561352594813</v>
      </c>
      <c r="I39" s="30">
        <f t="shared" si="15"/>
        <v>4.467844296766132</v>
      </c>
      <c r="J39" s="30">
        <f t="shared" si="15"/>
        <v>5.7583535917685307</v>
      </c>
      <c r="K39" s="30">
        <f t="shared" si="15"/>
        <v>7.1729651394846634</v>
      </c>
      <c r="L39" s="30">
        <f t="shared" si="15"/>
        <v>8.5493578454751553</v>
      </c>
      <c r="M39" s="30">
        <f t="shared" si="15"/>
        <v>9.9150300130714584</v>
      </c>
      <c r="N39" s="30">
        <f t="shared" si="15"/>
        <v>13.692757235636989</v>
      </c>
      <c r="O39" s="30">
        <f t="shared" si="15"/>
        <v>17.518546522553322</v>
      </c>
      <c r="P39" s="1"/>
    </row>
    <row r="40" spans="2:16" ht="18" customHeight="1" x14ac:dyDescent="0.25">
      <c r="C40" s="1"/>
      <c r="D40" s="1"/>
      <c r="E40" s="1"/>
      <c r="F40" s="1"/>
      <c r="G40" s="1"/>
      <c r="H40" s="1"/>
      <c r="I40" s="1"/>
      <c r="J40" s="1"/>
      <c r="K40" s="1"/>
      <c r="L40" s="1"/>
      <c r="M40" s="1"/>
      <c r="N40" s="1"/>
      <c r="O40" s="1"/>
      <c r="P40" s="1"/>
    </row>
    <row r="41" spans="2:16" ht="18" customHeight="1" x14ac:dyDescent="0.25">
      <c r="B41" s="14" t="s">
        <v>34</v>
      </c>
      <c r="O41" s="1"/>
      <c r="P41" s="1"/>
    </row>
    <row r="42" spans="2:16" ht="18" customHeight="1" x14ac:dyDescent="0.25">
      <c r="B42" s="1" t="s">
        <v>7</v>
      </c>
      <c r="F42" s="17">
        <f t="shared" ref="F42:O42" si="16">F11</f>
        <v>3.7213768384000003</v>
      </c>
      <c r="G42" s="17">
        <f t="shared" si="16"/>
        <v>11.425299440960002</v>
      </c>
      <c r="H42" s="17">
        <f t="shared" si="16"/>
        <v>11.903166813008001</v>
      </c>
      <c r="I42" s="17">
        <f t="shared" si="16"/>
        <v>12.412764303658401</v>
      </c>
      <c r="J42" s="17">
        <f t="shared" si="16"/>
        <v>12.95626617509132</v>
      </c>
      <c r="K42" s="17">
        <f t="shared" si="16"/>
        <v>13.535999484314639</v>
      </c>
      <c r="L42" s="17">
        <f t="shared" si="16"/>
        <v>14.154455029034278</v>
      </c>
      <c r="M42" s="17">
        <f t="shared" si="16"/>
        <v>14.814299088777689</v>
      </c>
      <c r="N42" s="17">
        <f t="shared" si="16"/>
        <v>15.518386019630151</v>
      </c>
      <c r="O42" s="17">
        <f t="shared" si="16"/>
        <v>16.269771765256248</v>
      </c>
      <c r="P42" s="1"/>
    </row>
    <row r="43" spans="2:16" ht="18" customHeight="1" x14ac:dyDescent="0.25">
      <c r="B43" s="1" t="s">
        <v>17</v>
      </c>
      <c r="F43" s="17">
        <f t="shared" ref="F43:O43" si="17">F21</f>
        <v>1.2625261482419989</v>
      </c>
      <c r="G43" s="17">
        <f t="shared" si="17"/>
        <v>3.6647827925995995</v>
      </c>
      <c r="H43" s="17">
        <f t="shared" si="17"/>
        <v>3.5278952578668785</v>
      </c>
      <c r="I43" s="17">
        <f t="shared" si="17"/>
        <v>3.5885147326475226</v>
      </c>
      <c r="J43" s="17">
        <f t="shared" si="17"/>
        <v>3.6538329213859462</v>
      </c>
      <c r="K43" s="17">
        <f t="shared" si="17"/>
        <v>3.7242098402964525</v>
      </c>
      <c r="L43" s="17">
        <f t="shared" si="17"/>
        <v>3.8000328874427747</v>
      </c>
      <c r="M43" s="17">
        <f t="shared" si="17"/>
        <v>3.881718915408475</v>
      </c>
      <c r="N43" s="17">
        <f t="shared" si="17"/>
        <v>3.9697164603691877</v>
      </c>
      <c r="O43" s="17">
        <f t="shared" si="17"/>
        <v>4.0645081393443956</v>
      </c>
      <c r="P43" s="1"/>
    </row>
    <row r="44" spans="2:16" ht="18" customHeight="1" x14ac:dyDescent="0.25">
      <c r="B44" s="1" t="s">
        <v>28</v>
      </c>
      <c r="F44" s="17">
        <f t="shared" ref="F44:O44" si="18">F30</f>
        <v>0.29307425418803906</v>
      </c>
      <c r="G44" s="17">
        <f t="shared" si="18"/>
        <v>1.7315162832746056</v>
      </c>
      <c r="H44" s="17">
        <f t="shared" si="18"/>
        <v>1.8245843971789719</v>
      </c>
      <c r="I44" s="17">
        <f t="shared" si="18"/>
        <v>2.0766261433182382</v>
      </c>
      <c r="J44" s="17">
        <f t="shared" si="18"/>
        <v>2.3349113806425241</v>
      </c>
      <c r="K44" s="17">
        <f t="shared" si="18"/>
        <v>2.501973500113988</v>
      </c>
      <c r="L44" s="17">
        <f t="shared" si="18"/>
        <v>2.5702577767989645</v>
      </c>
      <c r="M44" s="17">
        <f t="shared" si="18"/>
        <v>2.7945106595493305</v>
      </c>
      <c r="N44" s="17">
        <f t="shared" si="18"/>
        <v>2.9350730216234711</v>
      </c>
      <c r="O44" s="17">
        <f t="shared" si="18"/>
        <v>3.0060075308341978</v>
      </c>
      <c r="P44" s="1"/>
    </row>
    <row r="45" spans="2:16" ht="18" customHeight="1" x14ac:dyDescent="0.25">
      <c r="O45" s="1"/>
      <c r="P45" s="1"/>
    </row>
    <row r="46" spans="2:16" ht="18" customHeight="1" x14ac:dyDescent="0.25">
      <c r="B46" s="31" t="s">
        <v>36</v>
      </c>
      <c r="C46" s="32"/>
      <c r="D46" s="32"/>
      <c r="E46" s="32"/>
      <c r="F46" s="33">
        <f t="shared" ref="F46:O46" si="19">F43/F42</f>
        <v>0.33926318216803325</v>
      </c>
      <c r="G46" s="33">
        <f t="shared" si="19"/>
        <v>0.32076032768657736</v>
      </c>
      <c r="H46" s="33">
        <f t="shared" si="19"/>
        <v>0.29638291332786576</v>
      </c>
      <c r="I46" s="33">
        <f t="shared" si="19"/>
        <v>0.28909875712293059</v>
      </c>
      <c r="J46" s="33">
        <f t="shared" si="19"/>
        <v>0.28201280152846142</v>
      </c>
      <c r="K46" s="33">
        <f t="shared" si="19"/>
        <v>0.27513371617751792</v>
      </c>
      <c r="L46" s="33">
        <f t="shared" si="19"/>
        <v>0.26846903534243954</v>
      </c>
      <c r="M46" s="33">
        <f t="shared" si="19"/>
        <v>0.26202514828048817</v>
      </c>
      <c r="N46" s="33">
        <f t="shared" si="19"/>
        <v>0.25580730208332564</v>
      </c>
      <c r="O46" s="33">
        <f t="shared" si="19"/>
        <v>0.24981961627907198</v>
      </c>
      <c r="P46" s="1"/>
    </row>
    <row r="47" spans="2:16" ht="18" customHeight="1" x14ac:dyDescent="0.25">
      <c r="B47" s="31" t="s">
        <v>37</v>
      </c>
      <c r="C47" s="32"/>
      <c r="D47" s="32"/>
      <c r="E47" s="32"/>
      <c r="F47" s="33">
        <f t="shared" ref="F47:O47" si="20">F44/F42</f>
        <v>7.8754253308580768E-2</v>
      </c>
      <c r="G47" s="33">
        <f t="shared" si="20"/>
        <v>0.15155106369178156</v>
      </c>
      <c r="H47" s="33">
        <f t="shared" si="20"/>
        <v>0.15328562775286256</v>
      </c>
      <c r="I47" s="33">
        <f t="shared" si="20"/>
        <v>0.16729763753801372</v>
      </c>
      <c r="J47" s="33">
        <f t="shared" si="20"/>
        <v>0.18021483574731104</v>
      </c>
      <c r="K47" s="33">
        <f t="shared" si="20"/>
        <v>0.18483847483987026</v>
      </c>
      <c r="L47" s="33">
        <f t="shared" si="20"/>
        <v>0.18158648789562948</v>
      </c>
      <c r="M47" s="33">
        <f t="shared" si="20"/>
        <v>0.18863603622437072</v>
      </c>
      <c r="N47" s="33">
        <f t="shared" si="20"/>
        <v>0.1891351985902863</v>
      </c>
      <c r="O47" s="33">
        <f t="shared" si="20"/>
        <v>0.1847602765549215</v>
      </c>
      <c r="P47" s="1"/>
    </row>
    <row r="48" spans="2:16" ht="18" customHeight="1" x14ac:dyDescent="0.25">
      <c r="B48" s="31" t="s">
        <v>38</v>
      </c>
      <c r="C48" s="32"/>
      <c r="D48" s="32"/>
      <c r="E48" s="32"/>
      <c r="F48" s="32"/>
      <c r="G48" s="33">
        <f>G42/F42-1</f>
        <v>2.0701807253339841</v>
      </c>
      <c r="H48" s="33">
        <f t="shared" ref="H48:O48" si="21">H42/G42-1</f>
        <v>4.1825369612181307E-2</v>
      </c>
      <c r="I48" s="33">
        <f t="shared" si="21"/>
        <v>4.281192548637569E-2</v>
      </c>
      <c r="J48" s="33">
        <f t="shared" si="21"/>
        <v>4.3785723964220757E-2</v>
      </c>
      <c r="K48" s="33">
        <f t="shared" si="21"/>
        <v>4.4745399746253023E-2</v>
      </c>
      <c r="L48" s="33">
        <f t="shared" si="21"/>
        <v>4.5689684417932863E-2</v>
      </c>
      <c r="M48" s="33">
        <f t="shared" si="21"/>
        <v>4.661741186007573E-2</v>
      </c>
      <c r="N48" s="33">
        <f t="shared" si="21"/>
        <v>4.7527522337241779E-2</v>
      </c>
      <c r="O48" s="33">
        <f t="shared" si="21"/>
        <v>4.8419065273645367E-2</v>
      </c>
      <c r="P48" s="1"/>
    </row>
    <row r="49" s="1" customFormat="1" ht="18" customHeight="1" x14ac:dyDescent="0.25"/>
    <row r="50" s="1" customFormat="1" ht="18" customHeight="1" x14ac:dyDescent="0.25"/>
    <row r="51" s="1" customFormat="1" ht="18" customHeight="1" x14ac:dyDescent="0.25"/>
    <row r="52" s="1" customFormat="1" ht="18" customHeight="1" x14ac:dyDescent="0.25"/>
    <row r="53" s="1" customFormat="1" ht="18" customHeight="1" x14ac:dyDescent="0.25"/>
    <row r="54" s="1" customFormat="1" ht="18" customHeight="1" x14ac:dyDescent="0.25"/>
    <row r="55" s="1" customFormat="1" ht="18" customHeight="1" x14ac:dyDescent="0.25"/>
    <row r="56" s="1" customFormat="1" ht="18" customHeight="1" x14ac:dyDescent="0.25"/>
    <row r="57" s="1" customFormat="1" ht="18" customHeight="1" x14ac:dyDescent="0.25"/>
    <row r="58" s="1" customFormat="1" ht="18" customHeight="1" x14ac:dyDescent="0.25"/>
    <row r="59" s="1" customFormat="1" ht="18" customHeight="1" x14ac:dyDescent="0.25"/>
    <row r="60" s="1" customFormat="1" ht="18" customHeight="1" x14ac:dyDescent="0.25"/>
    <row r="61" s="1" customFormat="1" ht="18" customHeight="1" x14ac:dyDescent="0.25"/>
    <row r="62" s="1" customFormat="1" ht="18" customHeight="1" x14ac:dyDescent="0.25"/>
    <row r="63" s="1" customFormat="1" ht="18" customHeight="1" x14ac:dyDescent="0.25"/>
    <row r="64" s="1" customFormat="1" ht="18" customHeight="1" x14ac:dyDescent="0.25"/>
    <row r="65" s="1" customFormat="1" ht="18" customHeight="1" x14ac:dyDescent="0.25"/>
    <row r="66" s="1" customFormat="1" ht="18" customHeight="1" x14ac:dyDescent="0.25"/>
    <row r="67" s="1" customFormat="1" ht="18" customHeight="1" x14ac:dyDescent="0.25"/>
    <row r="68" s="1" customFormat="1" ht="18" customHeight="1" x14ac:dyDescent="0.25"/>
    <row r="69" s="1" customFormat="1" ht="18" customHeight="1" x14ac:dyDescent="0.25"/>
    <row r="70" s="1" customFormat="1" ht="18" customHeight="1" x14ac:dyDescent="0.25"/>
    <row r="71" s="1" customFormat="1" ht="18" customHeight="1" x14ac:dyDescent="0.25"/>
    <row r="72" s="1" customFormat="1" ht="18" customHeight="1" x14ac:dyDescent="0.25"/>
    <row r="73" s="1" customFormat="1" ht="18" customHeight="1" x14ac:dyDescent="0.25"/>
    <row r="74" s="1" customFormat="1" ht="18" customHeight="1" x14ac:dyDescent="0.25"/>
    <row r="75" s="1" customFormat="1" ht="18" customHeight="1" x14ac:dyDescent="0.25"/>
    <row r="76" s="1" customFormat="1" ht="18" customHeight="1" x14ac:dyDescent="0.25"/>
    <row r="77" s="1" customFormat="1" ht="18" customHeight="1" x14ac:dyDescent="0.25"/>
    <row r="78" s="1" customFormat="1" ht="18" customHeight="1" x14ac:dyDescent="0.25"/>
    <row r="79" s="1" customFormat="1" ht="18" customHeight="1" x14ac:dyDescent="0.25"/>
    <row r="80" s="1" customFormat="1" ht="18" customHeight="1" x14ac:dyDescent="0.25"/>
    <row r="81" s="1" customFormat="1" ht="18" customHeight="1" x14ac:dyDescent="0.25"/>
    <row r="82" s="1" customFormat="1" ht="18" customHeight="1" x14ac:dyDescent="0.25"/>
    <row r="83" s="1" customFormat="1" ht="18" customHeight="1" x14ac:dyDescent="0.25"/>
    <row r="84" s="1" customFormat="1" ht="18" customHeight="1" x14ac:dyDescent="0.25"/>
    <row r="85" s="1" customFormat="1" ht="18" customHeight="1" x14ac:dyDescent="0.25"/>
    <row r="86" s="1" customFormat="1" ht="18" customHeight="1" x14ac:dyDescent="0.25"/>
    <row r="87" s="1" customFormat="1" ht="18" customHeight="1" x14ac:dyDescent="0.25"/>
    <row r="88" s="1" customFormat="1" ht="18" customHeight="1" x14ac:dyDescent="0.25"/>
    <row r="89" s="1" customFormat="1" ht="18" customHeight="1" x14ac:dyDescent="0.25"/>
    <row r="90" s="1" customFormat="1" ht="18" customHeight="1" x14ac:dyDescent="0.25"/>
    <row r="91" s="1" customFormat="1" ht="18" customHeight="1" x14ac:dyDescent="0.25"/>
    <row r="92" s="1" customFormat="1" ht="18" customHeight="1" x14ac:dyDescent="0.25"/>
    <row r="93" s="1" customFormat="1" ht="18" customHeight="1" x14ac:dyDescent="0.25"/>
    <row r="94" s="1" customFormat="1" ht="18" customHeight="1" x14ac:dyDescent="0.25"/>
    <row r="95" s="1" customFormat="1" ht="18" customHeight="1" x14ac:dyDescent="0.25"/>
    <row r="96" s="1" customFormat="1" ht="18" customHeight="1" x14ac:dyDescent="0.25"/>
    <row r="97" spans="3:16" ht="18" customHeight="1" x14ac:dyDescent="0.25">
      <c r="C97" s="1"/>
      <c r="D97" s="1"/>
      <c r="E97" s="1"/>
      <c r="F97" s="1"/>
      <c r="G97" s="1"/>
      <c r="H97" s="1"/>
      <c r="I97" s="1"/>
      <c r="J97" s="1"/>
      <c r="K97" s="1"/>
      <c r="L97" s="1"/>
      <c r="M97" s="1"/>
      <c r="N97" s="1"/>
      <c r="O97" s="1"/>
      <c r="P97" s="1"/>
    </row>
    <row r="98" spans="3:16" ht="18" customHeight="1" x14ac:dyDescent="0.25">
      <c r="C98" s="1"/>
      <c r="D98" s="1"/>
      <c r="E98" s="1"/>
      <c r="F98" s="1"/>
      <c r="G98" s="1"/>
      <c r="H98" s="1"/>
      <c r="I98" s="1"/>
      <c r="J98" s="1"/>
      <c r="K98" s="1"/>
      <c r="L98" s="1"/>
      <c r="M98" s="1"/>
      <c r="N98" s="1"/>
      <c r="O98" s="1"/>
      <c r="P98" s="1"/>
    </row>
    <row r="99" spans="3:16" ht="18" customHeight="1" x14ac:dyDescent="0.25">
      <c r="C99" s="1"/>
      <c r="D99" s="1"/>
      <c r="E99" s="1"/>
      <c r="F99" s="1"/>
      <c r="G99" s="1"/>
      <c r="H99" s="1"/>
      <c r="I99" s="1"/>
      <c r="J99" s="1"/>
      <c r="K99" s="1"/>
      <c r="L99" s="1"/>
      <c r="M99" s="1"/>
      <c r="N99" s="1"/>
      <c r="O99" s="1"/>
      <c r="P99" s="1"/>
    </row>
    <row r="100" spans="3:16" ht="18" customHeight="1" x14ac:dyDescent="0.25">
      <c r="C100" s="1"/>
      <c r="D100" s="1"/>
      <c r="E100" s="1"/>
      <c r="F100" s="1"/>
      <c r="G100" s="1"/>
      <c r="H100" s="1"/>
      <c r="I100" s="1"/>
      <c r="J100" s="1"/>
      <c r="K100" s="1"/>
      <c r="L100" s="1"/>
      <c r="M100" s="1"/>
      <c r="N100" s="1"/>
      <c r="O100" s="1"/>
      <c r="P100" s="1"/>
    </row>
    <row r="101" spans="3:16" ht="18" customHeight="1" x14ac:dyDescent="0.25">
      <c r="C101" s="1"/>
      <c r="D101" s="1"/>
      <c r="E101" s="1"/>
      <c r="F101" s="1"/>
      <c r="G101" s="1"/>
      <c r="H101" s="1"/>
      <c r="I101" s="1"/>
      <c r="J101" s="1"/>
      <c r="K101" s="1"/>
      <c r="L101" s="1"/>
      <c r="M101" s="1"/>
      <c r="N101" s="1"/>
      <c r="O101" s="1"/>
      <c r="P101" s="1"/>
    </row>
    <row r="102" spans="3:16" ht="18" customHeight="1" x14ac:dyDescent="0.25">
      <c r="C102" s="1"/>
      <c r="D102" s="1"/>
      <c r="E102" s="1"/>
      <c r="F102" s="1"/>
      <c r="G102" s="1"/>
      <c r="H102" s="1"/>
      <c r="I102" s="1"/>
      <c r="J102" s="1"/>
      <c r="K102" s="1"/>
      <c r="L102" s="1"/>
      <c r="M102" s="1"/>
      <c r="N102" s="1"/>
      <c r="O102" s="1"/>
      <c r="P102" s="1"/>
    </row>
    <row r="103" spans="3:16" ht="18" customHeight="1" x14ac:dyDescent="0.25">
      <c r="C103" s="1"/>
      <c r="D103" s="1"/>
      <c r="E103" s="1"/>
      <c r="F103" s="1"/>
      <c r="G103" s="1"/>
      <c r="H103" s="1"/>
      <c r="I103" s="1"/>
      <c r="J103" s="1"/>
      <c r="K103" s="1"/>
      <c r="L103" s="1"/>
      <c r="M103" s="1"/>
      <c r="N103" s="1"/>
      <c r="O103" s="1"/>
      <c r="P103" s="1"/>
    </row>
    <row r="104" spans="3:16" ht="18" customHeight="1" x14ac:dyDescent="0.25">
      <c r="C104" s="1"/>
      <c r="D104" s="1"/>
      <c r="E104" s="1"/>
      <c r="F104" s="1"/>
      <c r="G104" s="1"/>
      <c r="H104" s="1"/>
      <c r="I104" s="1"/>
      <c r="J104" s="1"/>
      <c r="K104" s="1"/>
      <c r="L104" s="1"/>
      <c r="M104" s="1"/>
      <c r="N104" s="1"/>
      <c r="O104" s="1"/>
      <c r="P104" s="1"/>
    </row>
    <row r="105" spans="3:16" ht="18" customHeight="1" x14ac:dyDescent="0.25">
      <c r="C105" s="1"/>
      <c r="D105" s="1"/>
      <c r="E105" s="1"/>
      <c r="F105" s="1"/>
      <c r="G105" s="1"/>
      <c r="H105" s="1"/>
      <c r="I105" s="1"/>
      <c r="J105" s="1"/>
      <c r="K105" s="1"/>
      <c r="L105" s="1"/>
      <c r="M105" s="1"/>
      <c r="N105" s="1"/>
      <c r="O105" s="1"/>
      <c r="P105" s="1"/>
    </row>
    <row r="106" spans="3:16" ht="18" customHeight="1" x14ac:dyDescent="0.25">
      <c r="C106" s="1"/>
      <c r="D106" s="1"/>
      <c r="E106" s="1"/>
      <c r="F106" s="1"/>
      <c r="G106" s="1"/>
      <c r="H106" s="1"/>
      <c r="I106" s="1"/>
      <c r="J106" s="1"/>
      <c r="K106" s="1"/>
      <c r="L106" s="1"/>
      <c r="M106" s="1"/>
      <c r="N106" s="1"/>
      <c r="O106" s="1"/>
      <c r="P106" s="1"/>
    </row>
    <row r="107" spans="3:16" ht="18" customHeight="1" x14ac:dyDescent="0.25">
      <c r="C107" s="1"/>
      <c r="D107" s="1"/>
      <c r="E107" s="1"/>
      <c r="F107" s="1"/>
      <c r="G107" s="1"/>
      <c r="H107" s="1"/>
      <c r="I107" s="1"/>
      <c r="J107" s="1"/>
      <c r="K107" s="1"/>
      <c r="L107" s="1"/>
      <c r="M107" s="1"/>
      <c r="N107" s="1"/>
      <c r="O107" s="1"/>
      <c r="P107" s="1"/>
    </row>
    <row r="108" spans="3:16" ht="18" customHeight="1" x14ac:dyDescent="0.25">
      <c r="C108" s="1"/>
      <c r="D108" s="1"/>
      <c r="E108" s="1"/>
      <c r="F108" s="1"/>
      <c r="G108" s="1"/>
      <c r="H108" s="1"/>
      <c r="I108" s="1"/>
      <c r="J108" s="1"/>
      <c r="K108" s="1"/>
      <c r="L108" s="1"/>
      <c r="M108" s="1"/>
      <c r="N108" s="1"/>
      <c r="O108" s="1"/>
      <c r="P108" s="1"/>
    </row>
    <row r="109" spans="3:16" ht="18" customHeight="1" x14ac:dyDescent="0.25">
      <c r="C109" s="1"/>
      <c r="D109" s="1"/>
      <c r="E109" s="1"/>
      <c r="F109" s="1"/>
      <c r="G109" s="1"/>
      <c r="H109" s="1"/>
      <c r="I109" s="1"/>
      <c r="J109" s="1"/>
      <c r="K109" s="1"/>
      <c r="L109" s="1"/>
      <c r="M109" s="1"/>
      <c r="N109" s="1"/>
      <c r="O109" s="1"/>
      <c r="P109" s="1"/>
    </row>
    <row r="110" spans="3:16" ht="18" customHeight="1" x14ac:dyDescent="0.25">
      <c r="C110" s="1"/>
      <c r="D110" s="1"/>
      <c r="E110" s="1"/>
      <c r="F110" s="1"/>
      <c r="G110" s="1"/>
      <c r="H110" s="1"/>
      <c r="I110" s="1"/>
      <c r="J110" s="1"/>
      <c r="K110" s="1"/>
      <c r="L110" s="1"/>
      <c r="M110" s="1"/>
      <c r="N110" s="1"/>
      <c r="O110" s="1"/>
      <c r="P110" s="1"/>
    </row>
    <row r="111" spans="3:16" ht="18" customHeight="1" x14ac:dyDescent="0.25">
      <c r="C111" s="1"/>
      <c r="D111" s="1"/>
      <c r="E111" s="1"/>
      <c r="F111" s="1"/>
      <c r="G111" s="1"/>
      <c r="H111" s="1"/>
      <c r="I111" s="1"/>
      <c r="J111" s="1"/>
      <c r="K111" s="1"/>
      <c r="L111" s="1"/>
      <c r="M111" s="1"/>
      <c r="N111" s="1"/>
      <c r="O111" s="1"/>
      <c r="P111" s="1"/>
    </row>
    <row r="112" spans="3:16"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sheetData>
  <mergeCells count="2">
    <mergeCell ref="D6:E6"/>
    <mergeCell ref="F6:O6"/>
  </mergeCells>
  <dataValidations disablePrompts="1" count="1">
    <dataValidation type="list" allowBlank="1" showInputMessage="1" showErrorMessage="1" sqref="A11 A18" xr:uid="{00000000-0002-0000-0000-000000000000}">
      <formula1>"0%,5%,10%"</formula1>
    </dataValidation>
  </dataValidations>
  <pageMargins left="0.70866141732283472" right="0.70866141732283472" top="0.74803149606299213" bottom="0.74803149606299213" header="0.31496062992125984" footer="0.31496062992125984"/>
  <pageSetup paperSize="9" scale="66" fitToHeight="10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pageSetUpPr fitToPage="1"/>
  </sheetPr>
  <dimension ref="A1:P419"/>
  <sheetViews>
    <sheetView showGridLines="0" zoomScaleNormal="100" zoomScaleSheetLayoutView="100" workbookViewId="0"/>
  </sheetViews>
  <sheetFormatPr defaultColWidth="9.140625" defaultRowHeight="15" customHeight="1" x14ac:dyDescent="0.25"/>
  <cols>
    <col min="1" max="1" width="4.7109375" style="1" customWidth="1"/>
    <col min="2" max="2" width="43" style="1" customWidth="1"/>
    <col min="3" max="3" width="7" style="2" customWidth="1"/>
    <col min="4" max="14" width="11.85546875" style="2" customWidth="1"/>
    <col min="15" max="16" width="11" style="2" customWidth="1"/>
    <col min="17" max="16384" width="9.140625" style="1"/>
  </cols>
  <sheetData>
    <row r="1" spans="1:16" ht="15.75" customHeight="1" x14ac:dyDescent="0.25"/>
    <row r="2" spans="1:16" ht="18" customHeight="1" x14ac:dyDescent="0.25">
      <c r="B2" s="43" t="str">
        <f>"Financial Model of " &amp; B4</f>
        <v>Financial Model of 35000 Sq. Ft. Ahemdabad Location Warehouse (Cold Storage)</v>
      </c>
      <c r="C2" s="44"/>
      <c r="D2" s="44"/>
      <c r="E2" s="44"/>
      <c r="F2" s="44"/>
      <c r="G2" s="44"/>
      <c r="H2" s="44"/>
      <c r="I2" s="44"/>
      <c r="J2" s="44"/>
      <c r="K2" s="44"/>
      <c r="L2" s="44"/>
      <c r="M2" s="44"/>
      <c r="N2" s="44"/>
      <c r="O2" s="44"/>
    </row>
    <row r="3" spans="1:16" ht="9.75" customHeight="1" x14ac:dyDescent="0.25"/>
    <row r="4" spans="1:16" ht="18" customHeight="1" x14ac:dyDescent="0.25">
      <c r="B4" s="3" t="str">
        <f>'[40]Common Assumption'!B4</f>
        <v>35000 Sq. Ft. Ahemdabad Location Warehouse (Cold Storage)</v>
      </c>
      <c r="C4" s="3" t="s">
        <v>0</v>
      </c>
      <c r="D4" s="4"/>
      <c r="E4" s="4"/>
      <c r="F4" s="4"/>
      <c r="G4" s="4"/>
      <c r="H4" s="4"/>
      <c r="I4" s="4"/>
      <c r="J4" s="4"/>
      <c r="K4" s="4"/>
      <c r="L4" s="4"/>
      <c r="M4" s="4"/>
      <c r="N4" s="4"/>
      <c r="O4" s="4"/>
    </row>
    <row r="5" spans="1:16" x14ac:dyDescent="0.25">
      <c r="E5" s="1"/>
      <c r="F5" s="5"/>
      <c r="G5" s="1"/>
      <c r="H5" s="1"/>
      <c r="I5" s="1"/>
      <c r="J5" s="1"/>
      <c r="K5" s="1"/>
      <c r="L5" s="1"/>
      <c r="M5" s="1"/>
      <c r="N5" s="1"/>
      <c r="O5" s="1"/>
    </row>
    <row r="6" spans="1:16" ht="18" customHeight="1" x14ac:dyDescent="0.25">
      <c r="D6" s="159" t="s">
        <v>1</v>
      </c>
      <c r="E6" s="159"/>
      <c r="F6" s="160" t="s">
        <v>2</v>
      </c>
      <c r="G6" s="160"/>
      <c r="H6" s="160"/>
      <c r="I6" s="160"/>
      <c r="J6" s="160"/>
      <c r="K6" s="160"/>
      <c r="L6" s="160"/>
      <c r="M6" s="160"/>
      <c r="N6" s="160"/>
      <c r="O6" s="160"/>
    </row>
    <row r="7" spans="1:16" ht="18" customHeight="1" x14ac:dyDescent="0.25">
      <c r="B7" s="6" t="s">
        <v>3</v>
      </c>
      <c r="C7" s="7" t="s">
        <v>4</v>
      </c>
      <c r="D7" s="8">
        <f>EOMONTH('[40]Common Assumption'!E9,0)</f>
        <v>45747</v>
      </c>
      <c r="E7" s="8">
        <f>'[40]Common Assumption'!E11</f>
        <v>46022</v>
      </c>
      <c r="F7" s="8">
        <f>DATE(YEAR(E7),MONTH(E7)+3,DAY(E7))</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1:16" s="9" customFormat="1" ht="18" customHeight="1" x14ac:dyDescent="0.25">
      <c r="B8" s="10" t="s">
        <v>5</v>
      </c>
      <c r="C8" s="11"/>
      <c r="D8" s="47">
        <v>0</v>
      </c>
      <c r="E8" s="47">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c r="P8" s="13"/>
    </row>
    <row r="9" spans="1:16" s="9" customFormat="1" ht="18" customHeight="1" x14ac:dyDescent="0.25">
      <c r="B9" s="10" t="s">
        <v>6</v>
      </c>
      <c r="C9" s="11">
        <v>9</v>
      </c>
      <c r="D9" s="47">
        <v>0</v>
      </c>
      <c r="E9" s="47">
        <f>C9-D9</f>
        <v>9</v>
      </c>
      <c r="F9" s="11">
        <f>MONTH(F7-E7)</f>
        <v>3</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c r="P9" s="13"/>
    </row>
    <row r="10" spans="1:16" ht="18" customHeight="1" x14ac:dyDescent="0.25">
      <c r="B10" s="14" t="s">
        <v>7</v>
      </c>
      <c r="C10" s="1"/>
      <c r="D10" s="1"/>
      <c r="E10" s="1"/>
      <c r="F10" s="1"/>
      <c r="G10" s="1"/>
      <c r="H10" s="1"/>
      <c r="I10" s="1"/>
      <c r="J10" s="1"/>
      <c r="K10" s="1"/>
      <c r="L10" s="1"/>
      <c r="M10" s="1"/>
      <c r="N10" s="1"/>
      <c r="O10" s="1"/>
      <c r="P10" s="1"/>
    </row>
    <row r="11" spans="1:16" ht="18" customHeight="1" x14ac:dyDescent="0.25">
      <c r="A11" s="46">
        <v>0</v>
      </c>
      <c r="B11" s="15" t="s">
        <v>7</v>
      </c>
      <c r="C11" s="15"/>
      <c r="D11" s="15"/>
      <c r="E11" s="15"/>
      <c r="F11" s="16">
        <f>'[41]P &amp; L Account '!F11</f>
        <v>1.8374999999999999</v>
      </c>
      <c r="G11" s="16">
        <f>'[41]P &amp; L Account '!G11</f>
        <v>7.35</v>
      </c>
      <c r="H11" s="16">
        <f>'[41]P &amp; L Account '!H11</f>
        <v>7.35</v>
      </c>
      <c r="I11" s="16">
        <f>'[41]P &amp; L Account '!I11</f>
        <v>7.35</v>
      </c>
      <c r="J11" s="16">
        <f>'[41]P &amp; L Account '!J11</f>
        <v>7.35</v>
      </c>
      <c r="K11" s="16">
        <f>'[41]P &amp; L Account '!K11</f>
        <v>7.35</v>
      </c>
      <c r="L11" s="16">
        <f>'[41]P &amp; L Account '!L11</f>
        <v>7.35</v>
      </c>
      <c r="M11" s="16">
        <f>'[41]P &amp; L Account '!M11</f>
        <v>7.35</v>
      </c>
      <c r="N11" s="16">
        <f>'[41]P &amp; L Account '!N11</f>
        <v>7.35</v>
      </c>
      <c r="O11" s="16">
        <f>'[41]P &amp; L Account '!O11</f>
        <v>7.35</v>
      </c>
      <c r="P11" s="1"/>
    </row>
    <row r="12" spans="1:16" ht="18" customHeight="1" x14ac:dyDescent="0.25">
      <c r="B12" s="14" t="s">
        <v>8</v>
      </c>
      <c r="C12" s="1"/>
      <c r="D12" s="1"/>
      <c r="E12" s="1"/>
      <c r="F12" s="17"/>
      <c r="G12" s="17"/>
      <c r="H12" s="17"/>
      <c r="I12" s="17"/>
      <c r="J12" s="17"/>
      <c r="K12" s="17"/>
      <c r="L12" s="17"/>
      <c r="M12" s="17"/>
      <c r="N12" s="17"/>
      <c r="O12" s="17"/>
      <c r="P12" s="1"/>
    </row>
    <row r="13" spans="1:16" ht="18" customHeight="1" x14ac:dyDescent="0.25">
      <c r="B13" s="1" t="s">
        <v>9</v>
      </c>
      <c r="C13" s="1"/>
      <c r="D13" s="1"/>
      <c r="E13" s="1"/>
      <c r="F13" s="18">
        <f>'[41]P &amp; L Account '!F13</f>
        <v>0.126</v>
      </c>
      <c r="G13" s="18">
        <f>'[41]P &amp; L Account '!G13</f>
        <v>0.504</v>
      </c>
      <c r="H13" s="18">
        <f>'[41]P &amp; L Account '!H13</f>
        <v>0.504</v>
      </c>
      <c r="I13" s="18">
        <f>'[41]P &amp; L Account '!I13</f>
        <v>0.57959999999999989</v>
      </c>
      <c r="J13" s="18">
        <f>'[41]P &amp; L Account '!J13</f>
        <v>0.57959999999999989</v>
      </c>
      <c r="K13" s="18">
        <f>'[41]P &amp; L Account '!K13</f>
        <v>0.57959999999999989</v>
      </c>
      <c r="L13" s="18">
        <f>'[41]P &amp; L Account '!L13</f>
        <v>0.6665399999999998</v>
      </c>
      <c r="M13" s="18">
        <f>'[41]P &amp; L Account '!M13</f>
        <v>0.6665399999999998</v>
      </c>
      <c r="N13" s="18">
        <f>'[41]P &amp; L Account '!N13</f>
        <v>0.6665399999999998</v>
      </c>
      <c r="O13" s="18">
        <f>'[41]P &amp; L Account '!O13</f>
        <v>0.76652099999999979</v>
      </c>
      <c r="P13" s="1"/>
    </row>
    <row r="14" spans="1:16" ht="18" customHeight="1" x14ac:dyDescent="0.25">
      <c r="B14" s="1" t="s">
        <v>10</v>
      </c>
      <c r="C14" s="19"/>
      <c r="D14" s="1"/>
      <c r="E14" s="1"/>
      <c r="F14" s="18">
        <f>'[41]P &amp; L Account '!F14</f>
        <v>0.10199999999999999</v>
      </c>
      <c r="G14" s="18">
        <f>'[41]P &amp; L Account '!G14</f>
        <v>0.43859999999999999</v>
      </c>
      <c r="H14" s="18">
        <f>'[41]P &amp; L Account '!H14</f>
        <v>0.471495</v>
      </c>
      <c r="I14" s="18">
        <f>'[41]P &amp; L Account '!I14</f>
        <v>0.50685712500000002</v>
      </c>
      <c r="J14" s="18">
        <f>'[41]P &amp; L Account '!J14</f>
        <v>0.544871409375</v>
      </c>
      <c r="K14" s="18">
        <f>'[41]P &amp; L Account '!K14</f>
        <v>0.585736765078125</v>
      </c>
      <c r="L14" s="18">
        <f>'[41]P &amp; L Account '!L14</f>
        <v>0.62966702245898432</v>
      </c>
      <c r="M14" s="18">
        <f>'[41]P &amp; L Account '!M14</f>
        <v>0.67689204914340806</v>
      </c>
      <c r="N14" s="18">
        <f>'[41]P &amp; L Account '!N14</f>
        <v>0.72765895282916371</v>
      </c>
      <c r="O14" s="18">
        <f>'[41]P &amp; L Account '!O14</f>
        <v>0.78223337429135087</v>
      </c>
      <c r="P14" s="1"/>
    </row>
    <row r="15" spans="1:16" ht="18" customHeight="1" x14ac:dyDescent="0.25">
      <c r="B15" s="1" t="s">
        <v>11</v>
      </c>
      <c r="C15" s="1"/>
      <c r="D15" s="1"/>
      <c r="E15" s="1"/>
      <c r="F15" s="18">
        <f>'[41]P &amp; L Account '!F15</f>
        <v>0</v>
      </c>
      <c r="G15" s="18">
        <f>'[41]P &amp; L Account '!G15</f>
        <v>0</v>
      </c>
      <c r="H15" s="18">
        <f>'[41]P &amp; L Account '!H15</f>
        <v>0.22529999999999994</v>
      </c>
      <c r="I15" s="18">
        <f>'[41]P &amp; L Account '!I15</f>
        <v>0.23656499999999994</v>
      </c>
      <c r="J15" s="18">
        <f>'[41]P &amp; L Account '!J15</f>
        <v>0.24839324999999995</v>
      </c>
      <c r="K15" s="18">
        <f>'[41]P &amp; L Account '!K15</f>
        <v>0.26081291249999994</v>
      </c>
      <c r="L15" s="18">
        <f>'[41]P &amp; L Account '!L15</f>
        <v>0.27385355812499995</v>
      </c>
      <c r="M15" s="18">
        <f>'[41]P &amp; L Account '!M15</f>
        <v>0.28754623603124996</v>
      </c>
      <c r="N15" s="18">
        <f>'[41]P &amp; L Account '!N15</f>
        <v>0.30192354783281244</v>
      </c>
      <c r="O15" s="18">
        <f>'[41]P &amp; L Account '!O15</f>
        <v>0.3170197252244531</v>
      </c>
      <c r="P15" s="1"/>
    </row>
    <row r="16" spans="1:16" ht="18" customHeight="1" x14ac:dyDescent="0.25">
      <c r="B16" s="1" t="s">
        <v>12</v>
      </c>
      <c r="C16" s="1"/>
      <c r="D16" s="1"/>
      <c r="E16" s="1"/>
      <c r="F16" s="18">
        <f>'[41]P &amp; L Account '!F16</f>
        <v>0.36234374999999996</v>
      </c>
      <c r="G16" s="18">
        <f>'[41]P &amp; L Account '!G16</f>
        <v>1.5164437500000001</v>
      </c>
      <c r="H16" s="18">
        <f>'[41]P &amp; L Account '!H16</f>
        <v>1.5868659374999998</v>
      </c>
      <c r="I16" s="18">
        <f>'[41]P &amp; L Account '!I16</f>
        <v>1.6608092343749998</v>
      </c>
      <c r="J16" s="18">
        <f>'[41]P &amp; L Account '!J16</f>
        <v>1.7384496960937499</v>
      </c>
      <c r="K16" s="18">
        <f>'[41]P &amp; L Account '!K16</f>
        <v>1.8199721808984375</v>
      </c>
      <c r="L16" s="18">
        <f>'[41]P &amp; L Account '!L16</f>
        <v>1.9055707899433596</v>
      </c>
      <c r="M16" s="18">
        <f>'[41]P &amp; L Account '!M16</f>
        <v>1.9954493294405276</v>
      </c>
      <c r="N16" s="18">
        <f>'[41]P &amp; L Account '!N16</f>
        <v>2.0898217959125542</v>
      </c>
      <c r="O16" s="18">
        <f>'[41]P &amp; L Account '!O16</f>
        <v>2.1889128857081821</v>
      </c>
      <c r="P16" s="1"/>
    </row>
    <row r="17" spans="1:16" ht="18" customHeight="1" x14ac:dyDescent="0.25">
      <c r="B17" s="1" t="s">
        <v>13</v>
      </c>
      <c r="C17" s="1"/>
      <c r="D17" s="1"/>
      <c r="E17" s="1"/>
      <c r="F17" s="18">
        <f>'[41]P &amp; L Account '!F17</f>
        <v>2.7562499999999997E-2</v>
      </c>
      <c r="G17" s="18">
        <f>'[41]P &amp; L Account '!G17</f>
        <v>0.11024999999999999</v>
      </c>
      <c r="H17" s="18">
        <f>'[41]P &amp; L Account '!H17</f>
        <v>0.11024999999999999</v>
      </c>
      <c r="I17" s="18">
        <f>'[41]P &amp; L Account '!I17</f>
        <v>0.11024999999999999</v>
      </c>
      <c r="J17" s="18">
        <f>'[41]P &amp; L Account '!J17</f>
        <v>0.11024999999999999</v>
      </c>
      <c r="K17" s="18">
        <f>'[41]P &amp; L Account '!K17</f>
        <v>0.11024999999999999</v>
      </c>
      <c r="L17" s="18">
        <f>'[41]P &amp; L Account '!L17</f>
        <v>0.11024999999999999</v>
      </c>
      <c r="M17" s="18">
        <f>'[41]P &amp; L Account '!M17</f>
        <v>0.11024999999999999</v>
      </c>
      <c r="N17" s="18">
        <f>'[41]P &amp; L Account '!N17</f>
        <v>0.11024999999999999</v>
      </c>
      <c r="O17" s="18">
        <f>'[41]P &amp; L Account '!O17</f>
        <v>0.11024999999999999</v>
      </c>
      <c r="P17" s="1"/>
    </row>
    <row r="18" spans="1:16" ht="18" customHeight="1" x14ac:dyDescent="0.25">
      <c r="A18" s="46">
        <v>0</v>
      </c>
      <c r="B18" s="15" t="s">
        <v>14</v>
      </c>
      <c r="C18" s="15"/>
      <c r="D18" s="15"/>
      <c r="E18" s="15"/>
      <c r="F18" s="20">
        <f t="shared" ref="F18:O18" si="3">SUM(F13:F17)*(1+$A$18)</f>
        <v>0.61790624999999999</v>
      </c>
      <c r="G18" s="20">
        <f t="shared" si="3"/>
        <v>2.5692937500000004</v>
      </c>
      <c r="H18" s="20">
        <f t="shared" si="3"/>
        <v>2.8979109374999998</v>
      </c>
      <c r="I18" s="20">
        <f t="shared" si="3"/>
        <v>3.0940813593749996</v>
      </c>
      <c r="J18" s="20">
        <f t="shared" si="3"/>
        <v>3.2215643554687499</v>
      </c>
      <c r="K18" s="20">
        <f t="shared" si="3"/>
        <v>3.3563718584765625</v>
      </c>
      <c r="L18" s="20">
        <f t="shared" si="3"/>
        <v>3.585881370527344</v>
      </c>
      <c r="M18" s="20">
        <f t="shared" si="3"/>
        <v>3.7366776146151857</v>
      </c>
      <c r="N18" s="20">
        <f t="shared" si="3"/>
        <v>3.8961942965745302</v>
      </c>
      <c r="O18" s="20">
        <f t="shared" si="3"/>
        <v>4.1649369852239859</v>
      </c>
      <c r="P18" s="1"/>
    </row>
    <row r="19" spans="1:16" ht="18" customHeight="1" x14ac:dyDescent="0.25">
      <c r="B19" s="1" t="s">
        <v>15</v>
      </c>
      <c r="C19" s="1"/>
      <c r="D19" s="1"/>
      <c r="E19" s="1"/>
      <c r="F19" s="17">
        <f>+F11-F18</f>
        <v>1.21959375</v>
      </c>
      <c r="G19" s="17">
        <f t="shared" ref="G19:O19" si="4">+G11-G18</f>
        <v>4.7807062499999997</v>
      </c>
      <c r="H19" s="17">
        <f t="shared" si="4"/>
        <v>4.4520890624999998</v>
      </c>
      <c r="I19" s="17">
        <f t="shared" si="4"/>
        <v>4.2559186406249996</v>
      </c>
      <c r="J19" s="17">
        <f t="shared" si="4"/>
        <v>4.1284356445312493</v>
      </c>
      <c r="K19" s="17">
        <f t="shared" si="4"/>
        <v>3.9936281415234371</v>
      </c>
      <c r="L19" s="17">
        <f t="shared" si="4"/>
        <v>3.7641186294726556</v>
      </c>
      <c r="M19" s="17">
        <f t="shared" si="4"/>
        <v>3.613322385384814</v>
      </c>
      <c r="N19" s="17">
        <f t="shared" si="4"/>
        <v>3.4538057034254694</v>
      </c>
      <c r="O19" s="17">
        <f t="shared" si="4"/>
        <v>3.1850630147760137</v>
      </c>
      <c r="P19" s="1"/>
    </row>
    <row r="20" spans="1:16" ht="18" customHeight="1" x14ac:dyDescent="0.25">
      <c r="B20" s="1" t="s">
        <v>16</v>
      </c>
      <c r="C20" s="1"/>
      <c r="D20" s="1"/>
      <c r="E20" s="1"/>
      <c r="F20" s="18">
        <f>'[41]P &amp; L Account '!F20</f>
        <v>0.2408133463819033</v>
      </c>
      <c r="G20" s="18">
        <f>'[41]P &amp; L Account '!G20</f>
        <v>0.96325338552761319</v>
      </c>
      <c r="H20" s="18">
        <f>'[41]P &amp; L Account '!H20</f>
        <v>0.96325338552761319</v>
      </c>
      <c r="I20" s="18">
        <f>'[41]P &amp; L Account '!I20</f>
        <v>0.96325338552761319</v>
      </c>
      <c r="J20" s="18">
        <f>'[41]P &amp; L Account '!J20</f>
        <v>0.96325338552761319</v>
      </c>
      <c r="K20" s="18">
        <f>'[41]P &amp; L Account '!K20</f>
        <v>0.96325338552761319</v>
      </c>
      <c r="L20" s="18">
        <f>'[41]P &amp; L Account '!L20</f>
        <v>0.96325338552761319</v>
      </c>
      <c r="M20" s="18">
        <f>'[41]P &amp; L Account '!M20</f>
        <v>0.96325338552761319</v>
      </c>
      <c r="N20" s="18">
        <f>'[41]P &amp; L Account '!N20</f>
        <v>0.96325338552761319</v>
      </c>
      <c r="O20" s="18">
        <f>'[41]P &amp; L Account '!O20</f>
        <v>0.96325338552761319</v>
      </c>
      <c r="P20" s="1"/>
    </row>
    <row r="21" spans="1:16" ht="18" customHeight="1" x14ac:dyDescent="0.25">
      <c r="B21" s="1" t="s">
        <v>17</v>
      </c>
      <c r="C21" s="1"/>
      <c r="D21" s="1"/>
      <c r="E21" s="1"/>
      <c r="F21" s="17">
        <f>F19-F20</f>
        <v>0.97878040361809671</v>
      </c>
      <c r="G21" s="17">
        <f t="shared" ref="G21:O21" si="5">G19-G20</f>
        <v>3.8174528644723864</v>
      </c>
      <c r="H21" s="17">
        <f t="shared" si="5"/>
        <v>3.4888356769723865</v>
      </c>
      <c r="I21" s="17">
        <f t="shared" si="5"/>
        <v>3.2926652550973863</v>
      </c>
      <c r="J21" s="17">
        <f t="shared" si="5"/>
        <v>3.165182259003636</v>
      </c>
      <c r="K21" s="17">
        <f t="shared" si="5"/>
        <v>3.0303747559958238</v>
      </c>
      <c r="L21" s="17">
        <f t="shared" si="5"/>
        <v>2.8008652439450423</v>
      </c>
      <c r="M21" s="17">
        <f t="shared" si="5"/>
        <v>2.6500689998572007</v>
      </c>
      <c r="N21" s="17">
        <f t="shared" si="5"/>
        <v>2.4905523178978561</v>
      </c>
      <c r="O21" s="17">
        <f t="shared" si="5"/>
        <v>2.2218096292484004</v>
      </c>
      <c r="P21" s="1"/>
    </row>
    <row r="22" spans="1:16" ht="18" customHeight="1" x14ac:dyDescent="0.25">
      <c r="B22" s="14" t="s">
        <v>18</v>
      </c>
      <c r="C22" s="1"/>
      <c r="D22" s="1"/>
      <c r="E22" s="1"/>
      <c r="F22" s="1"/>
      <c r="G22" s="1"/>
      <c r="H22" s="1"/>
      <c r="I22" s="1"/>
      <c r="J22" s="1"/>
      <c r="K22" s="1"/>
      <c r="L22" s="1"/>
      <c r="M22" s="1"/>
      <c r="N22" s="1"/>
      <c r="O22" s="1"/>
      <c r="P22" s="1"/>
    </row>
    <row r="23" spans="1:16" ht="18" customHeight="1" x14ac:dyDescent="0.25">
      <c r="B23" s="1" t="s">
        <v>19</v>
      </c>
      <c r="C23" s="1"/>
      <c r="D23" s="1"/>
      <c r="E23" s="1"/>
      <c r="F23" s="21">
        <f>'[41]P &amp; L Account '!F23</f>
        <v>0.33593421717313138</v>
      </c>
      <c r="G23" s="21">
        <f>'[41]P &amp; L Account '!G23</f>
        <v>1.259753314399243</v>
      </c>
      <c r="H23" s="21">
        <f>'[41]P &amp; L Account '!H23</f>
        <v>1.0917862058126775</v>
      </c>
      <c r="I23" s="21">
        <f>'[41]P &amp; L Account '!I23</f>
        <v>0.91710041288264976</v>
      </c>
      <c r="J23" s="21">
        <f>'[41]P &amp; L Account '!J23</f>
        <v>0.72897725126569657</v>
      </c>
      <c r="K23" s="21">
        <f>'[41]P &amp; L Account '!K23</f>
        <v>0.53413540530528059</v>
      </c>
      <c r="L23" s="21">
        <f>'[41]P &amp; L Account '!L23</f>
        <v>0.32921553282967075</v>
      </c>
      <c r="M23" s="21">
        <f>'[41]P &amp; L Account '!M23</f>
        <v>0.11393768865788902</v>
      </c>
      <c r="N23" s="21">
        <f>'[41]P &amp; L Account '!N23</f>
        <v>0</v>
      </c>
      <c r="O23" s="21">
        <f>'[41]P &amp; L Account '!O23</f>
        <v>0</v>
      </c>
      <c r="P23" s="1"/>
    </row>
    <row r="24" spans="1:16" ht="18" customHeight="1" x14ac:dyDescent="0.25">
      <c r="B24" s="1" t="s">
        <v>20</v>
      </c>
      <c r="C24" s="1"/>
      <c r="D24" s="1"/>
      <c r="E24" s="1"/>
      <c r="F24" s="21">
        <f>'[41]P &amp; L Account '!F24</f>
        <v>3.8000000000000006E-2</v>
      </c>
      <c r="G24" s="21">
        <f>'[41]P &amp; L Account '!G24</f>
        <v>3.8000000000000006E-2</v>
      </c>
      <c r="H24" s="21">
        <f>'[41]P &amp; L Account '!H24</f>
        <v>3.8000000000000006E-2</v>
      </c>
      <c r="I24" s="21">
        <f>'[41]P &amp; L Account '!I24</f>
        <v>3.8000000000000006E-2</v>
      </c>
      <c r="J24" s="21">
        <f>'[41]P &amp; L Account '!J24</f>
        <v>3.8000000000000006E-2</v>
      </c>
      <c r="K24" s="21">
        <f>'[41]P &amp; L Account '!K24</f>
        <v>3.8000000000000006E-2</v>
      </c>
      <c r="L24" s="21">
        <f>'[41]P &amp; L Account '!L24</f>
        <v>3.8000000000000006E-2</v>
      </c>
      <c r="M24" s="21">
        <f>'[41]P &amp; L Account '!M24</f>
        <v>3.8000000000000006E-2</v>
      </c>
      <c r="N24" s="21">
        <f>'[41]P &amp; L Account '!N24</f>
        <v>3.8000000000000006E-2</v>
      </c>
      <c r="O24" s="21">
        <f>'[41]P &amp; L Account '!O24</f>
        <v>3.8000000000000006E-2</v>
      </c>
      <c r="P24" s="1"/>
    </row>
    <row r="25" spans="1:16" ht="18" customHeight="1" x14ac:dyDescent="0.25">
      <c r="B25" s="1" t="s">
        <v>21</v>
      </c>
      <c r="C25" s="1"/>
      <c r="D25" s="1"/>
      <c r="E25" s="1"/>
      <c r="F25" s="17">
        <f>F23+F24</f>
        <v>0.37393421717313136</v>
      </c>
      <c r="G25" s="17">
        <f t="shared" ref="G25:O25" si="6">G23+G24</f>
        <v>1.297753314399243</v>
      </c>
      <c r="H25" s="17">
        <f t="shared" si="6"/>
        <v>1.1297862058126775</v>
      </c>
      <c r="I25" s="17">
        <f t="shared" si="6"/>
        <v>0.9551004128826498</v>
      </c>
      <c r="J25" s="17">
        <f t="shared" si="6"/>
        <v>0.7669772512656966</v>
      </c>
      <c r="K25" s="17">
        <f t="shared" si="6"/>
        <v>0.57213540530528062</v>
      </c>
      <c r="L25" s="17">
        <f t="shared" si="6"/>
        <v>0.36721553282967079</v>
      </c>
      <c r="M25" s="17">
        <f t="shared" si="6"/>
        <v>0.15193768865788904</v>
      </c>
      <c r="N25" s="17">
        <f t="shared" si="6"/>
        <v>3.8000000000000006E-2</v>
      </c>
      <c r="O25" s="17">
        <f t="shared" si="6"/>
        <v>3.8000000000000006E-2</v>
      </c>
      <c r="P25" s="1"/>
    </row>
    <row r="26" spans="1:16" ht="18" customHeight="1" x14ac:dyDescent="0.25">
      <c r="B26" s="15" t="s">
        <v>22</v>
      </c>
      <c r="C26" s="15"/>
      <c r="D26" s="15"/>
      <c r="E26" s="15"/>
      <c r="F26" s="20">
        <f>F21-F25</f>
        <v>0.60484618644496535</v>
      </c>
      <c r="G26" s="20">
        <f t="shared" ref="G26:O26" si="7">G21-G25</f>
        <v>2.5196995500731436</v>
      </c>
      <c r="H26" s="20">
        <f t="shared" si="7"/>
        <v>2.3590494711597092</v>
      </c>
      <c r="I26" s="20">
        <f t="shared" si="7"/>
        <v>2.3375648422147366</v>
      </c>
      <c r="J26" s="20">
        <f t="shared" si="7"/>
        <v>2.3982050077379395</v>
      </c>
      <c r="K26" s="20">
        <f t="shared" si="7"/>
        <v>2.4582393506905431</v>
      </c>
      <c r="L26" s="20">
        <f t="shared" si="7"/>
        <v>2.4336497111153714</v>
      </c>
      <c r="M26" s="20">
        <f t="shared" si="7"/>
        <v>2.4981313111993115</v>
      </c>
      <c r="N26" s="20">
        <f t="shared" si="7"/>
        <v>2.4525523178978563</v>
      </c>
      <c r="O26" s="20">
        <f t="shared" si="7"/>
        <v>2.1838096292484006</v>
      </c>
      <c r="P26" s="1"/>
    </row>
    <row r="27" spans="1:16" ht="18" customHeight="1" x14ac:dyDescent="0.25">
      <c r="B27" s="22" t="s">
        <v>23</v>
      </c>
      <c r="C27" s="23"/>
      <c r="D27" s="1"/>
      <c r="E27" s="1"/>
      <c r="F27" s="17">
        <f>'[41]P &amp; L Account '!F27</f>
        <v>0</v>
      </c>
      <c r="G27" s="17">
        <f>'[41]P &amp; L Account '!G27</f>
        <v>0.43238044279255144</v>
      </c>
      <c r="H27" s="17">
        <f>'[41]P &amp; L Account '!H27</f>
        <v>0.40481288925100611</v>
      </c>
      <c r="I27" s="17">
        <f>'[41]P &amp; L Account '!I27</f>
        <v>0.40112612692404881</v>
      </c>
      <c r="J27" s="17">
        <f>'[41]P &amp; L Account '!J27</f>
        <v>0.41153197932783042</v>
      </c>
      <c r="K27" s="17">
        <f>'[41]P &amp; L Account '!K27</f>
        <v>0.42183387257849719</v>
      </c>
      <c r="L27" s="17">
        <f>'[41]P &amp; L Account '!L27</f>
        <v>0.55542675808435049</v>
      </c>
      <c r="M27" s="17">
        <f>'[41]P &amp; L Account '!M27</f>
        <v>0.67560718158255595</v>
      </c>
      <c r="N27" s="17">
        <f>'[41]P &amp; L Account '!N27</f>
        <v>0.6923221785806416</v>
      </c>
      <c r="O27" s="17">
        <f>'[41]P &amp; L Account '!O27</f>
        <v>0.6487580690088387</v>
      </c>
      <c r="P27" s="1"/>
    </row>
    <row r="28" spans="1:16" ht="18" customHeight="1" x14ac:dyDescent="0.25">
      <c r="B28" s="22" t="s">
        <v>24</v>
      </c>
      <c r="C28" s="23"/>
      <c r="D28" s="1"/>
      <c r="E28" s="1"/>
      <c r="F28" s="17">
        <f>'[41]P &amp; L Account '!F28</f>
        <v>-0.52580614062044706</v>
      </c>
      <c r="G28" s="17">
        <f>'[41]P &amp; L Account '!G28</f>
        <v>-0.25841799852047387</v>
      </c>
      <c r="H28" s="17">
        <f>'[41]P &amp; L Account '!H28</f>
        <v>-0.1854484630800709</v>
      </c>
      <c r="I28" s="17">
        <f>'[41]P &amp; L Account '!I28</f>
        <v>-0.12320856734091623</v>
      </c>
      <c r="J28" s="17">
        <f>'[41]P &amp; L Account '!J28</f>
        <v>-7.0110444409306583E-2</v>
      </c>
      <c r="K28" s="17">
        <f>'[41]P &amp; L Account '!K28</f>
        <v>-2.4802249519441544E-2</v>
      </c>
      <c r="L28" s="17">
        <f>'[41]P &amp; L Account '!L28</f>
        <v>1.3867027495140904E-2</v>
      </c>
      <c r="M28" s="17">
        <f>'[41]P &amp; L Account '!M28</f>
        <v>4.6877493179913188E-2</v>
      </c>
      <c r="N28" s="17">
        <f>'[41]P &amp; L Account '!N28</f>
        <v>7.5063811212109144E-2</v>
      </c>
      <c r="O28" s="17">
        <f>'[41]P &amp; L Account '!O28</f>
        <v>9.9136861519601216E-2</v>
      </c>
      <c r="P28" s="1"/>
    </row>
    <row r="29" spans="1:16" ht="20.25" customHeight="1" x14ac:dyDescent="0.25">
      <c r="B29" s="24" t="s">
        <v>25</v>
      </c>
      <c r="C29" s="25"/>
      <c r="D29" s="26"/>
      <c r="E29" s="26"/>
      <c r="F29" s="27">
        <f>F27-F28</f>
        <v>0.52580614062044706</v>
      </c>
      <c r="G29" s="27">
        <f t="shared" ref="G29:O29" si="8">G27-G28</f>
        <v>0.69079844131302526</v>
      </c>
      <c r="H29" s="27">
        <f t="shared" si="8"/>
        <v>0.59026135233107702</v>
      </c>
      <c r="I29" s="27">
        <f t="shared" si="8"/>
        <v>0.52433469426496504</v>
      </c>
      <c r="J29" s="27">
        <f t="shared" si="8"/>
        <v>0.481642423737137</v>
      </c>
      <c r="K29" s="27">
        <f t="shared" si="8"/>
        <v>0.44663612209793874</v>
      </c>
      <c r="L29" s="27">
        <f t="shared" si="8"/>
        <v>0.54155973058920959</v>
      </c>
      <c r="M29" s="27">
        <f t="shared" si="8"/>
        <v>0.62872968840264276</v>
      </c>
      <c r="N29" s="27">
        <f t="shared" si="8"/>
        <v>0.61725836736853246</v>
      </c>
      <c r="O29" s="27">
        <f t="shared" si="8"/>
        <v>0.54962120748923748</v>
      </c>
      <c r="P29" s="1"/>
    </row>
    <row r="30" spans="1:16" ht="18" customHeight="1" x14ac:dyDescent="0.25">
      <c r="B30" s="6" t="s">
        <v>26</v>
      </c>
      <c r="C30" s="6"/>
      <c r="D30" s="6"/>
      <c r="E30" s="6"/>
      <c r="F30" s="28">
        <f>F26-F29</f>
        <v>7.904004582451829E-2</v>
      </c>
      <c r="G30" s="28">
        <f t="shared" ref="G30:O30" si="9">G26-G29</f>
        <v>1.8289011087601184</v>
      </c>
      <c r="H30" s="28">
        <f t="shared" si="9"/>
        <v>1.7687881188286321</v>
      </c>
      <c r="I30" s="28">
        <f t="shared" si="9"/>
        <v>1.8132301479497714</v>
      </c>
      <c r="J30" s="28">
        <f t="shared" si="9"/>
        <v>1.9165625840008025</v>
      </c>
      <c r="K30" s="28">
        <f t="shared" si="9"/>
        <v>2.0116032285926044</v>
      </c>
      <c r="L30" s="28">
        <f t="shared" si="9"/>
        <v>1.892089980526162</v>
      </c>
      <c r="M30" s="28">
        <f t="shared" si="9"/>
        <v>1.8694016227966688</v>
      </c>
      <c r="N30" s="28">
        <f t="shared" si="9"/>
        <v>1.8352939505293238</v>
      </c>
      <c r="O30" s="28">
        <f t="shared" si="9"/>
        <v>1.6341884217591631</v>
      </c>
      <c r="P30" s="1"/>
    </row>
    <row r="31" spans="1:16" ht="18" customHeight="1" x14ac:dyDescent="0.25">
      <c r="C31" s="1"/>
      <c r="D31" s="1"/>
      <c r="E31" s="1"/>
      <c r="F31" s="17"/>
      <c r="G31" s="1"/>
      <c r="H31" s="1"/>
      <c r="I31" s="1"/>
      <c r="J31" s="1"/>
      <c r="K31" s="1"/>
      <c r="L31" s="1"/>
      <c r="M31" s="1"/>
      <c r="N31" s="1"/>
      <c r="O31" s="1"/>
      <c r="P31" s="1"/>
    </row>
    <row r="32" spans="1:16" ht="18" customHeight="1" x14ac:dyDescent="0.25">
      <c r="B32" s="14" t="s">
        <v>27</v>
      </c>
      <c r="C32" s="1"/>
      <c r="D32" s="1"/>
      <c r="E32" s="1"/>
      <c r="F32" s="1"/>
      <c r="G32" s="1"/>
      <c r="H32" s="1"/>
      <c r="I32" s="1"/>
      <c r="J32" s="1"/>
      <c r="K32" s="1"/>
      <c r="L32" s="1"/>
      <c r="M32" s="1"/>
      <c r="N32" s="1"/>
      <c r="O32" s="1"/>
      <c r="P32" s="1"/>
    </row>
    <row r="33" spans="2:16" ht="18" customHeight="1" x14ac:dyDescent="0.25">
      <c r="B33" s="1" t="s">
        <v>28</v>
      </c>
      <c r="C33" s="1"/>
      <c r="D33" s="1"/>
      <c r="E33" s="1"/>
      <c r="F33" s="17">
        <f>F30</f>
        <v>7.904004582451829E-2</v>
      </c>
      <c r="G33" s="17">
        <f t="shared" ref="G33:O33" si="10">G30</f>
        <v>1.8289011087601184</v>
      </c>
      <c r="H33" s="17">
        <f t="shared" si="10"/>
        <v>1.7687881188286321</v>
      </c>
      <c r="I33" s="17">
        <f t="shared" si="10"/>
        <v>1.8132301479497714</v>
      </c>
      <c r="J33" s="17">
        <f t="shared" si="10"/>
        <v>1.9165625840008025</v>
      </c>
      <c r="K33" s="17">
        <f t="shared" si="10"/>
        <v>2.0116032285926044</v>
      </c>
      <c r="L33" s="17">
        <f t="shared" si="10"/>
        <v>1.892089980526162</v>
      </c>
      <c r="M33" s="17">
        <f t="shared" si="10"/>
        <v>1.8694016227966688</v>
      </c>
      <c r="N33" s="17">
        <f t="shared" si="10"/>
        <v>1.8352939505293238</v>
      </c>
      <c r="O33" s="17">
        <f t="shared" si="10"/>
        <v>1.6341884217591631</v>
      </c>
      <c r="P33" s="1"/>
    </row>
    <row r="34" spans="2:16" ht="18" customHeight="1" x14ac:dyDescent="0.25">
      <c r="B34" s="1" t="s">
        <v>29</v>
      </c>
      <c r="C34" s="1"/>
      <c r="D34" s="1"/>
      <c r="E34" s="1"/>
      <c r="F34" s="17">
        <f t="shared" ref="F34:O34" si="11">F20</f>
        <v>0.2408133463819033</v>
      </c>
      <c r="G34" s="17">
        <f t="shared" si="11"/>
        <v>0.96325338552761319</v>
      </c>
      <c r="H34" s="17">
        <f t="shared" si="11"/>
        <v>0.96325338552761319</v>
      </c>
      <c r="I34" s="17">
        <f t="shared" si="11"/>
        <v>0.96325338552761319</v>
      </c>
      <c r="J34" s="17">
        <f t="shared" si="11"/>
        <v>0.96325338552761319</v>
      </c>
      <c r="K34" s="17">
        <f t="shared" si="11"/>
        <v>0.96325338552761319</v>
      </c>
      <c r="L34" s="17">
        <f t="shared" si="11"/>
        <v>0.96325338552761319</v>
      </c>
      <c r="M34" s="17">
        <f t="shared" si="11"/>
        <v>0.96325338552761319</v>
      </c>
      <c r="N34" s="17">
        <f t="shared" si="11"/>
        <v>0.96325338552761319</v>
      </c>
      <c r="O34" s="17">
        <f t="shared" si="11"/>
        <v>0.96325338552761319</v>
      </c>
      <c r="P34" s="1"/>
    </row>
    <row r="35" spans="2:16" ht="18" customHeight="1" x14ac:dyDescent="0.25">
      <c r="B35" s="1" t="s">
        <v>30</v>
      </c>
      <c r="C35" s="1"/>
      <c r="D35" s="1"/>
      <c r="E35" s="1"/>
      <c r="F35" s="17">
        <f>-F28</f>
        <v>0.52580614062044706</v>
      </c>
      <c r="G35" s="17">
        <f t="shared" ref="G35:O35" si="12">-G28</f>
        <v>0.25841799852047387</v>
      </c>
      <c r="H35" s="17">
        <f t="shared" si="12"/>
        <v>0.1854484630800709</v>
      </c>
      <c r="I35" s="17">
        <f t="shared" si="12"/>
        <v>0.12320856734091623</v>
      </c>
      <c r="J35" s="17">
        <f t="shared" si="12"/>
        <v>7.0110444409306583E-2</v>
      </c>
      <c r="K35" s="17">
        <f t="shared" si="12"/>
        <v>2.4802249519441544E-2</v>
      </c>
      <c r="L35" s="17">
        <f t="shared" si="12"/>
        <v>-1.3867027495140904E-2</v>
      </c>
      <c r="M35" s="17">
        <f t="shared" si="12"/>
        <v>-4.6877493179913188E-2</v>
      </c>
      <c r="N35" s="17">
        <f t="shared" si="12"/>
        <v>-7.5063811212109144E-2</v>
      </c>
      <c r="O35" s="17">
        <f t="shared" si="12"/>
        <v>-9.9136861519601216E-2</v>
      </c>
      <c r="P35" s="1"/>
    </row>
    <row r="36" spans="2:16" ht="18" customHeight="1" x14ac:dyDescent="0.25">
      <c r="B36" s="15" t="s">
        <v>27</v>
      </c>
      <c r="C36" s="15"/>
      <c r="D36" s="15"/>
      <c r="E36" s="15"/>
      <c r="F36" s="20">
        <f>SUM(F33:F35)</f>
        <v>0.84565953282686868</v>
      </c>
      <c r="G36" s="20">
        <f t="shared" ref="G36:O36" si="13">SUM(G33:G35)</f>
        <v>3.0505724928082056</v>
      </c>
      <c r="H36" s="20">
        <f t="shared" si="13"/>
        <v>2.9174899674363162</v>
      </c>
      <c r="I36" s="20">
        <f t="shared" si="13"/>
        <v>2.8996921008183012</v>
      </c>
      <c r="J36" s="20">
        <f t="shared" si="13"/>
        <v>2.9499264139377219</v>
      </c>
      <c r="K36" s="20">
        <f t="shared" si="13"/>
        <v>2.9996588636396595</v>
      </c>
      <c r="L36" s="20">
        <f t="shared" si="13"/>
        <v>2.8414763385586346</v>
      </c>
      <c r="M36" s="20">
        <f t="shared" si="13"/>
        <v>2.7857775151443689</v>
      </c>
      <c r="N36" s="20">
        <f t="shared" si="13"/>
        <v>2.7234835248448279</v>
      </c>
      <c r="O36" s="20">
        <f t="shared" si="13"/>
        <v>2.4983049457671753</v>
      </c>
      <c r="P36" s="1"/>
    </row>
    <row r="37" spans="2:16" ht="18" customHeight="1" x14ac:dyDescent="0.25">
      <c r="B37" s="1" t="s">
        <v>31</v>
      </c>
      <c r="C37" s="1"/>
      <c r="D37" s="1"/>
      <c r="E37" s="1"/>
      <c r="F37" s="17">
        <f>'[41]P &amp; L Account '!F37</f>
        <v>0</v>
      </c>
      <c r="G37" s="17">
        <f>'[41]P &amp; L Account '!G37</f>
        <v>1.768074827227007</v>
      </c>
      <c r="H37" s="17">
        <f>'[41]P &amp; L Account '!H37</f>
        <v>1.768074827227007</v>
      </c>
      <c r="I37" s="17">
        <f>'[41]P &amp; L Account '!I37</f>
        <v>1.9095208134051675</v>
      </c>
      <c r="J37" s="17">
        <f>'[41]P &amp; L Account '!J37</f>
        <v>2.0509667995833278</v>
      </c>
      <c r="K37" s="17">
        <f>'[41]P &amp; L Account '!K37</f>
        <v>2.0509667995833278</v>
      </c>
      <c r="L37" s="17">
        <f>'[41]P &amp; L Account '!L37</f>
        <v>2.263135778850569</v>
      </c>
      <c r="M37" s="17">
        <f>'[41]P &amp; L Account '!M37</f>
        <v>2.3338587719396711</v>
      </c>
      <c r="N37" s="17">
        <f>'[41]P &amp; L Account '!N37</f>
        <v>0</v>
      </c>
      <c r="O37" s="17">
        <f>'[41]P &amp; L Account '!O37</f>
        <v>0</v>
      </c>
      <c r="P37" s="1"/>
    </row>
    <row r="38" spans="2:16" ht="18" customHeight="1" x14ac:dyDescent="0.25">
      <c r="B38" s="15" t="s">
        <v>32</v>
      </c>
      <c r="C38" s="15"/>
      <c r="D38" s="15"/>
      <c r="E38" s="15"/>
      <c r="F38" s="20">
        <f>F36-F37</f>
        <v>0.84565953282686868</v>
      </c>
      <c r="G38" s="20">
        <f t="shared" ref="G38:O38" si="14">G36-G37</f>
        <v>1.2824976655811986</v>
      </c>
      <c r="H38" s="20">
        <f t="shared" si="14"/>
        <v>1.1494151402093091</v>
      </c>
      <c r="I38" s="20">
        <f t="shared" si="14"/>
        <v>0.99017128741313365</v>
      </c>
      <c r="J38" s="20">
        <f t="shared" si="14"/>
        <v>0.89895961435439409</v>
      </c>
      <c r="K38" s="20">
        <f t="shared" si="14"/>
        <v>0.94869206405633166</v>
      </c>
      <c r="L38" s="20">
        <f t="shared" si="14"/>
        <v>0.57834055970806553</v>
      </c>
      <c r="M38" s="20">
        <f t="shared" si="14"/>
        <v>0.45191874320469783</v>
      </c>
      <c r="N38" s="20">
        <f t="shared" si="14"/>
        <v>2.7234835248448279</v>
      </c>
      <c r="O38" s="20">
        <f t="shared" si="14"/>
        <v>2.4983049457671753</v>
      </c>
      <c r="P38" s="1"/>
    </row>
    <row r="39" spans="2:16" ht="18" customHeight="1" x14ac:dyDescent="0.25">
      <c r="B39" s="29" t="s">
        <v>33</v>
      </c>
      <c r="C39" s="29"/>
      <c r="D39" s="29"/>
      <c r="E39" s="29"/>
      <c r="F39" s="30">
        <f>E39+F38</f>
        <v>0.84565953282686868</v>
      </c>
      <c r="G39" s="30">
        <f t="shared" ref="G39:O39" si="15">F39+G38</f>
        <v>2.1281571984080672</v>
      </c>
      <c r="H39" s="30">
        <f t="shared" si="15"/>
        <v>3.2775723386173761</v>
      </c>
      <c r="I39" s="30">
        <f t="shared" si="15"/>
        <v>4.2677436260305095</v>
      </c>
      <c r="J39" s="30">
        <f t="shared" si="15"/>
        <v>5.1667032403849031</v>
      </c>
      <c r="K39" s="30">
        <f t="shared" si="15"/>
        <v>6.1153953044412344</v>
      </c>
      <c r="L39" s="30">
        <f t="shared" si="15"/>
        <v>6.6937358641492999</v>
      </c>
      <c r="M39" s="30">
        <f t="shared" si="15"/>
        <v>7.1456546073539977</v>
      </c>
      <c r="N39" s="30">
        <f t="shared" si="15"/>
        <v>9.8691381321988256</v>
      </c>
      <c r="O39" s="30">
        <f t="shared" si="15"/>
        <v>12.367443077966001</v>
      </c>
      <c r="P39" s="1"/>
    </row>
    <row r="40" spans="2:16" ht="18" customHeight="1" x14ac:dyDescent="0.25">
      <c r="C40" s="1"/>
      <c r="D40" s="1"/>
      <c r="E40" s="1"/>
      <c r="F40" s="1"/>
      <c r="G40" s="1"/>
      <c r="H40" s="1"/>
      <c r="I40" s="1"/>
      <c r="J40" s="1"/>
      <c r="K40" s="1"/>
      <c r="L40" s="1"/>
      <c r="M40" s="1"/>
      <c r="N40" s="1"/>
      <c r="O40" s="1"/>
      <c r="P40" s="1"/>
    </row>
    <row r="41" spans="2:16" ht="18" customHeight="1" x14ac:dyDescent="0.25">
      <c r="B41" s="14" t="s">
        <v>34</v>
      </c>
      <c r="O41" s="1"/>
      <c r="P41" s="1"/>
    </row>
    <row r="42" spans="2:16" ht="18" customHeight="1" x14ac:dyDescent="0.25">
      <c r="B42" s="1" t="s">
        <v>7</v>
      </c>
      <c r="F42" s="17">
        <f t="shared" ref="F42:O42" si="16">F11</f>
        <v>1.8374999999999999</v>
      </c>
      <c r="G42" s="17">
        <f t="shared" si="16"/>
        <v>7.35</v>
      </c>
      <c r="H42" s="17">
        <f t="shared" si="16"/>
        <v>7.35</v>
      </c>
      <c r="I42" s="17">
        <f t="shared" si="16"/>
        <v>7.35</v>
      </c>
      <c r="J42" s="17">
        <f t="shared" si="16"/>
        <v>7.35</v>
      </c>
      <c r="K42" s="17">
        <f t="shared" si="16"/>
        <v>7.35</v>
      </c>
      <c r="L42" s="17">
        <f t="shared" si="16"/>
        <v>7.35</v>
      </c>
      <c r="M42" s="17">
        <f t="shared" si="16"/>
        <v>7.35</v>
      </c>
      <c r="N42" s="17">
        <f t="shared" si="16"/>
        <v>7.35</v>
      </c>
      <c r="O42" s="17">
        <f t="shared" si="16"/>
        <v>7.35</v>
      </c>
      <c r="P42" s="1"/>
    </row>
    <row r="43" spans="2:16" ht="18" customHeight="1" x14ac:dyDescent="0.25">
      <c r="B43" s="1" t="s">
        <v>17</v>
      </c>
      <c r="F43" s="17">
        <f t="shared" ref="F43:O43" si="17">F21</f>
        <v>0.97878040361809671</v>
      </c>
      <c r="G43" s="17">
        <f t="shared" si="17"/>
        <v>3.8174528644723864</v>
      </c>
      <c r="H43" s="17">
        <f t="shared" si="17"/>
        <v>3.4888356769723865</v>
      </c>
      <c r="I43" s="17">
        <f t="shared" si="17"/>
        <v>3.2926652550973863</v>
      </c>
      <c r="J43" s="17">
        <f t="shared" si="17"/>
        <v>3.165182259003636</v>
      </c>
      <c r="K43" s="17">
        <f t="shared" si="17"/>
        <v>3.0303747559958238</v>
      </c>
      <c r="L43" s="17">
        <f t="shared" si="17"/>
        <v>2.8008652439450423</v>
      </c>
      <c r="M43" s="17">
        <f t="shared" si="17"/>
        <v>2.6500689998572007</v>
      </c>
      <c r="N43" s="17">
        <f t="shared" si="17"/>
        <v>2.4905523178978561</v>
      </c>
      <c r="O43" s="17">
        <f t="shared" si="17"/>
        <v>2.2218096292484004</v>
      </c>
      <c r="P43" s="1"/>
    </row>
    <row r="44" spans="2:16" ht="18" customHeight="1" x14ac:dyDescent="0.25">
      <c r="B44" s="1" t="s">
        <v>28</v>
      </c>
      <c r="F44" s="17">
        <f t="shared" ref="F44:O44" si="18">F30</f>
        <v>7.904004582451829E-2</v>
      </c>
      <c r="G44" s="17">
        <f t="shared" si="18"/>
        <v>1.8289011087601184</v>
      </c>
      <c r="H44" s="17">
        <f t="shared" si="18"/>
        <v>1.7687881188286321</v>
      </c>
      <c r="I44" s="17">
        <f t="shared" si="18"/>
        <v>1.8132301479497714</v>
      </c>
      <c r="J44" s="17">
        <f t="shared" si="18"/>
        <v>1.9165625840008025</v>
      </c>
      <c r="K44" s="17">
        <f t="shared" si="18"/>
        <v>2.0116032285926044</v>
      </c>
      <c r="L44" s="17">
        <f t="shared" si="18"/>
        <v>1.892089980526162</v>
      </c>
      <c r="M44" s="17">
        <f t="shared" si="18"/>
        <v>1.8694016227966688</v>
      </c>
      <c r="N44" s="17">
        <f t="shared" si="18"/>
        <v>1.8352939505293238</v>
      </c>
      <c r="O44" s="17">
        <f t="shared" si="18"/>
        <v>1.6341884217591631</v>
      </c>
      <c r="P44" s="1"/>
    </row>
    <row r="45" spans="2:16" ht="18" customHeight="1" x14ac:dyDescent="0.25">
      <c r="O45" s="1"/>
      <c r="P45" s="1"/>
    </row>
    <row r="46" spans="2:16" ht="18" customHeight="1" x14ac:dyDescent="0.25">
      <c r="B46" s="31" t="s">
        <v>36</v>
      </c>
      <c r="C46" s="32"/>
      <c r="D46" s="32"/>
      <c r="E46" s="32"/>
      <c r="F46" s="33">
        <f t="shared" ref="F46:O46" si="19">F43/F42</f>
        <v>0.53266960741120917</v>
      </c>
      <c r="G46" s="33">
        <f t="shared" si="19"/>
        <v>0.51938134210508657</v>
      </c>
      <c r="H46" s="33">
        <f t="shared" si="19"/>
        <v>0.47467152067651519</v>
      </c>
      <c r="I46" s="33">
        <f t="shared" si="19"/>
        <v>0.44798166736018863</v>
      </c>
      <c r="J46" s="33">
        <f t="shared" si="19"/>
        <v>0.43063704204131104</v>
      </c>
      <c r="K46" s="33">
        <f t="shared" si="19"/>
        <v>0.41229588516949989</v>
      </c>
      <c r="L46" s="33">
        <f t="shared" si="19"/>
        <v>0.38107010121701257</v>
      </c>
      <c r="M46" s="33">
        <f t="shared" si="19"/>
        <v>0.36055360542274839</v>
      </c>
      <c r="N46" s="33">
        <f t="shared" si="19"/>
        <v>0.338850655496307</v>
      </c>
      <c r="O46" s="33">
        <f t="shared" si="19"/>
        <v>0.30228702438753746</v>
      </c>
      <c r="P46" s="1"/>
    </row>
    <row r="47" spans="2:16" ht="18" customHeight="1" x14ac:dyDescent="0.25">
      <c r="B47" s="31" t="s">
        <v>37</v>
      </c>
      <c r="C47" s="32"/>
      <c r="D47" s="32"/>
      <c r="E47" s="32"/>
      <c r="F47" s="33">
        <f t="shared" ref="F47:O47" si="20">F44/F42</f>
        <v>4.3014990924907917E-2</v>
      </c>
      <c r="G47" s="33">
        <f t="shared" si="20"/>
        <v>0.24883008282450592</v>
      </c>
      <c r="H47" s="33">
        <f t="shared" si="20"/>
        <v>0.2406514447385894</v>
      </c>
      <c r="I47" s="33">
        <f t="shared" si="20"/>
        <v>0.24669797931289408</v>
      </c>
      <c r="J47" s="33">
        <f t="shared" si="20"/>
        <v>0.26075681414976903</v>
      </c>
      <c r="K47" s="33">
        <f t="shared" si="20"/>
        <v>0.27368751409423192</v>
      </c>
      <c r="L47" s="33">
        <f t="shared" si="20"/>
        <v>0.25742720823485199</v>
      </c>
      <c r="M47" s="33">
        <f t="shared" si="20"/>
        <v>0.2543403568430842</v>
      </c>
      <c r="N47" s="33">
        <f t="shared" si="20"/>
        <v>0.249699857214874</v>
      </c>
      <c r="O47" s="33">
        <f t="shared" si="20"/>
        <v>0.22233856078355962</v>
      </c>
      <c r="P47" s="1"/>
    </row>
    <row r="48" spans="2:16" ht="18" customHeight="1" x14ac:dyDescent="0.25">
      <c r="B48" s="31" t="s">
        <v>38</v>
      </c>
      <c r="C48" s="32"/>
      <c r="D48" s="32"/>
      <c r="E48" s="32"/>
      <c r="F48" s="32"/>
      <c r="G48" s="33">
        <f>G42/F42-1</f>
        <v>3</v>
      </c>
      <c r="H48" s="33">
        <f t="shared" ref="H48:O48" si="21">H42/G42-1</f>
        <v>0</v>
      </c>
      <c r="I48" s="33">
        <f t="shared" si="21"/>
        <v>0</v>
      </c>
      <c r="J48" s="33">
        <f t="shared" si="21"/>
        <v>0</v>
      </c>
      <c r="K48" s="33">
        <f t="shared" si="21"/>
        <v>0</v>
      </c>
      <c r="L48" s="33">
        <f t="shared" si="21"/>
        <v>0</v>
      </c>
      <c r="M48" s="33">
        <f t="shared" si="21"/>
        <v>0</v>
      </c>
      <c r="N48" s="33">
        <f t="shared" si="21"/>
        <v>0</v>
      </c>
      <c r="O48" s="33">
        <f t="shared" si="21"/>
        <v>0</v>
      </c>
      <c r="P48" s="1"/>
    </row>
    <row r="49" s="1" customFormat="1" ht="18" customHeight="1" x14ac:dyDescent="0.25"/>
    <row r="50" s="1" customFormat="1" ht="18" customHeight="1" x14ac:dyDescent="0.25"/>
    <row r="51" s="1" customFormat="1" ht="18" customHeight="1" x14ac:dyDescent="0.25"/>
    <row r="52" s="1" customFormat="1" ht="18" customHeight="1" x14ac:dyDescent="0.25"/>
    <row r="53" s="1" customFormat="1" ht="18" customHeight="1" x14ac:dyDescent="0.25"/>
    <row r="54" s="1" customFormat="1" ht="18" customHeight="1" x14ac:dyDescent="0.25"/>
    <row r="55" s="1" customFormat="1" ht="18" customHeight="1" x14ac:dyDescent="0.25"/>
    <row r="56" s="1" customFormat="1" ht="18" customHeight="1" x14ac:dyDescent="0.25"/>
    <row r="57" s="1" customFormat="1" ht="18" customHeight="1" x14ac:dyDescent="0.25"/>
    <row r="58" s="1" customFormat="1" ht="18" customHeight="1" x14ac:dyDescent="0.25"/>
    <row r="59" s="1" customFormat="1" ht="18" customHeight="1" x14ac:dyDescent="0.25"/>
    <row r="60" s="1" customFormat="1" ht="18" customHeight="1" x14ac:dyDescent="0.25"/>
    <row r="61" s="1" customFormat="1" ht="18" customHeight="1" x14ac:dyDescent="0.25"/>
    <row r="62" s="1" customFormat="1" ht="18" customHeight="1" x14ac:dyDescent="0.25"/>
    <row r="63" s="1" customFormat="1" ht="18" customHeight="1" x14ac:dyDescent="0.25"/>
    <row r="64" s="1" customFormat="1" ht="18" customHeight="1" x14ac:dyDescent="0.25"/>
    <row r="65" s="1" customFormat="1" ht="18" customHeight="1" x14ac:dyDescent="0.25"/>
    <row r="66" s="1" customFormat="1" ht="18" customHeight="1" x14ac:dyDescent="0.25"/>
    <row r="67" s="1" customFormat="1" ht="18" customHeight="1" x14ac:dyDescent="0.25"/>
    <row r="68" s="1" customFormat="1" ht="18" customHeight="1" x14ac:dyDescent="0.25"/>
    <row r="69" s="1" customFormat="1" ht="18" customHeight="1" x14ac:dyDescent="0.25"/>
    <row r="70" s="1" customFormat="1" ht="18" customHeight="1" x14ac:dyDescent="0.25"/>
    <row r="71" s="1" customFormat="1" ht="18" customHeight="1" x14ac:dyDescent="0.25"/>
    <row r="72" s="1" customFormat="1" ht="18" customHeight="1" x14ac:dyDescent="0.25"/>
    <row r="73" s="1" customFormat="1" ht="18" customHeight="1" x14ac:dyDescent="0.25"/>
    <row r="74" s="1" customFormat="1" ht="18" customHeight="1" x14ac:dyDescent="0.25"/>
    <row r="75" s="1" customFormat="1" ht="18" customHeight="1" x14ac:dyDescent="0.25"/>
    <row r="76" s="1" customFormat="1" ht="18" customHeight="1" x14ac:dyDescent="0.25"/>
    <row r="77" s="1" customFormat="1" ht="18" customHeight="1" x14ac:dyDescent="0.25"/>
    <row r="78" s="1" customFormat="1" ht="18" customHeight="1" x14ac:dyDescent="0.25"/>
    <row r="79" s="1" customFormat="1" ht="18" customHeight="1" x14ac:dyDescent="0.25"/>
    <row r="80" s="1" customFormat="1" ht="18" customHeight="1" x14ac:dyDescent="0.25"/>
    <row r="81" s="1" customFormat="1" ht="18" customHeight="1" x14ac:dyDescent="0.25"/>
    <row r="82" s="1" customFormat="1" ht="18" customHeight="1" x14ac:dyDescent="0.25"/>
    <row r="83" s="1" customFormat="1" ht="18" customHeight="1" x14ac:dyDescent="0.25"/>
    <row r="84" s="1" customFormat="1" ht="18" customHeight="1" x14ac:dyDescent="0.25"/>
    <row r="85" s="1" customFormat="1" ht="18" customHeight="1" x14ac:dyDescent="0.25"/>
    <row r="86" s="1" customFormat="1" ht="18" customHeight="1" x14ac:dyDescent="0.25"/>
    <row r="87" s="1" customFormat="1" ht="18" customHeight="1" x14ac:dyDescent="0.25"/>
    <row r="88" s="1" customFormat="1" ht="18" customHeight="1" x14ac:dyDescent="0.25"/>
    <row r="89" s="1" customFormat="1" ht="18" customHeight="1" x14ac:dyDescent="0.25"/>
    <row r="90" s="1" customFormat="1" ht="18" customHeight="1" x14ac:dyDescent="0.25"/>
    <row r="91" s="1" customFormat="1" ht="18" customHeight="1" x14ac:dyDescent="0.25"/>
    <row r="92" s="1" customFormat="1" ht="18" customHeight="1" x14ac:dyDescent="0.25"/>
    <row r="93" s="1" customFormat="1" ht="18" customHeight="1" x14ac:dyDescent="0.25"/>
    <row r="94" s="1" customFormat="1" ht="18" customHeight="1" x14ac:dyDescent="0.25"/>
    <row r="95" s="1" customFormat="1" ht="18" customHeight="1" x14ac:dyDescent="0.25"/>
    <row r="96" s="1" customFormat="1" ht="18" customHeight="1" x14ac:dyDescent="0.25"/>
    <row r="97" spans="3:16" ht="18" customHeight="1" x14ac:dyDescent="0.25">
      <c r="C97" s="1"/>
      <c r="D97" s="1"/>
      <c r="E97" s="1"/>
      <c r="F97" s="1"/>
      <c r="G97" s="1"/>
      <c r="H97" s="1"/>
      <c r="I97" s="1"/>
      <c r="J97" s="1"/>
      <c r="K97" s="1"/>
      <c r="L97" s="1"/>
      <c r="M97" s="1"/>
      <c r="N97" s="1"/>
      <c r="O97" s="1"/>
      <c r="P97" s="1"/>
    </row>
    <row r="98" spans="3:16" ht="18" customHeight="1" x14ac:dyDescent="0.25">
      <c r="C98" s="1"/>
      <c r="D98" s="1"/>
      <c r="E98" s="1"/>
      <c r="F98" s="1"/>
      <c r="G98" s="1"/>
      <c r="H98" s="1"/>
      <c r="I98" s="1"/>
      <c r="J98" s="1"/>
      <c r="K98" s="1"/>
      <c r="L98" s="1"/>
      <c r="M98" s="1"/>
      <c r="N98" s="1"/>
      <c r="O98" s="1"/>
      <c r="P98" s="1"/>
    </row>
    <row r="99" spans="3:16" ht="18" customHeight="1" x14ac:dyDescent="0.25">
      <c r="C99" s="1"/>
      <c r="D99" s="1"/>
      <c r="E99" s="1"/>
      <c r="F99" s="1"/>
      <c r="G99" s="1"/>
      <c r="H99" s="1"/>
      <c r="I99" s="1"/>
      <c r="J99" s="1"/>
      <c r="K99" s="1"/>
      <c r="L99" s="1"/>
      <c r="M99" s="1"/>
      <c r="N99" s="1"/>
      <c r="O99" s="1"/>
      <c r="P99" s="1"/>
    </row>
    <row r="100" spans="3:16" ht="18" customHeight="1" x14ac:dyDescent="0.25">
      <c r="C100" s="1"/>
      <c r="D100" s="1"/>
      <c r="E100" s="1"/>
      <c r="F100" s="1"/>
      <c r="G100" s="1"/>
      <c r="H100" s="1"/>
      <c r="I100" s="1"/>
      <c r="J100" s="1"/>
      <c r="K100" s="1"/>
      <c r="L100" s="1"/>
      <c r="M100" s="1"/>
      <c r="N100" s="1"/>
      <c r="O100" s="1"/>
      <c r="P100" s="1"/>
    </row>
    <row r="101" spans="3:16" ht="18" customHeight="1" x14ac:dyDescent="0.25">
      <c r="C101" s="1"/>
      <c r="D101" s="1"/>
      <c r="E101" s="1"/>
      <c r="F101" s="1"/>
      <c r="G101" s="1"/>
      <c r="H101" s="1"/>
      <c r="I101" s="1"/>
      <c r="J101" s="1"/>
      <c r="K101" s="1"/>
      <c r="L101" s="1"/>
      <c r="M101" s="1"/>
      <c r="N101" s="1"/>
      <c r="O101" s="1"/>
      <c r="P101" s="1"/>
    </row>
    <row r="102" spans="3:16" ht="18" customHeight="1" x14ac:dyDescent="0.25">
      <c r="C102" s="1"/>
      <c r="D102" s="1"/>
      <c r="E102" s="1"/>
      <c r="F102" s="1"/>
      <c r="G102" s="1"/>
      <c r="H102" s="1"/>
      <c r="I102" s="1"/>
      <c r="J102" s="1"/>
      <c r="K102" s="1"/>
      <c r="L102" s="1"/>
      <c r="M102" s="1"/>
      <c r="N102" s="1"/>
      <c r="O102" s="1"/>
      <c r="P102" s="1"/>
    </row>
    <row r="103" spans="3:16" ht="18" customHeight="1" x14ac:dyDescent="0.25">
      <c r="C103" s="1"/>
      <c r="D103" s="1"/>
      <c r="E103" s="1"/>
      <c r="F103" s="1"/>
      <c r="G103" s="1"/>
      <c r="H103" s="1"/>
      <c r="I103" s="1"/>
      <c r="J103" s="1"/>
      <c r="K103" s="1"/>
      <c r="L103" s="1"/>
      <c r="M103" s="1"/>
      <c r="N103" s="1"/>
      <c r="O103" s="1"/>
      <c r="P103" s="1"/>
    </row>
    <row r="104" spans="3:16" ht="18" customHeight="1" x14ac:dyDescent="0.25">
      <c r="C104" s="1"/>
      <c r="D104" s="1"/>
      <c r="E104" s="1"/>
      <c r="F104" s="1"/>
      <c r="G104" s="1"/>
      <c r="H104" s="1"/>
      <c r="I104" s="1"/>
      <c r="J104" s="1"/>
      <c r="K104" s="1"/>
      <c r="L104" s="1"/>
      <c r="M104" s="1"/>
      <c r="N104" s="1"/>
      <c r="O104" s="1"/>
      <c r="P104" s="1"/>
    </row>
    <row r="105" spans="3:16" ht="18" customHeight="1" x14ac:dyDescent="0.25">
      <c r="C105" s="1"/>
      <c r="D105" s="1"/>
      <c r="E105" s="1"/>
      <c r="F105" s="1"/>
      <c r="G105" s="1"/>
      <c r="H105" s="1"/>
      <c r="I105" s="1"/>
      <c r="J105" s="1"/>
      <c r="K105" s="1"/>
      <c r="L105" s="1"/>
      <c r="M105" s="1"/>
      <c r="N105" s="1"/>
      <c r="O105" s="1"/>
      <c r="P105" s="1"/>
    </row>
    <row r="106" spans="3:16" ht="18" customHeight="1" x14ac:dyDescent="0.25">
      <c r="C106" s="1"/>
      <c r="D106" s="1"/>
      <c r="E106" s="1"/>
      <c r="F106" s="1"/>
      <c r="G106" s="1"/>
      <c r="H106" s="1"/>
      <c r="I106" s="1"/>
      <c r="J106" s="1"/>
      <c r="K106" s="1"/>
      <c r="L106" s="1"/>
      <c r="M106" s="1"/>
      <c r="N106" s="1"/>
      <c r="O106" s="1"/>
      <c r="P106" s="1"/>
    </row>
    <row r="107" spans="3:16" ht="18" customHeight="1" x14ac:dyDescent="0.25">
      <c r="C107" s="1"/>
      <c r="D107" s="1"/>
      <c r="E107" s="1"/>
      <c r="F107" s="1"/>
      <c r="G107" s="1"/>
      <c r="H107" s="1"/>
      <c r="I107" s="1"/>
      <c r="J107" s="1"/>
      <c r="K107" s="1"/>
      <c r="L107" s="1"/>
      <c r="M107" s="1"/>
      <c r="N107" s="1"/>
      <c r="O107" s="1"/>
      <c r="P107" s="1"/>
    </row>
    <row r="108" spans="3:16" ht="18" customHeight="1" x14ac:dyDescent="0.25">
      <c r="C108" s="1"/>
      <c r="D108" s="1"/>
      <c r="E108" s="1"/>
      <c r="F108" s="1"/>
      <c r="G108" s="1"/>
      <c r="H108" s="1"/>
      <c r="I108" s="1"/>
      <c r="J108" s="1"/>
      <c r="K108" s="1"/>
      <c r="L108" s="1"/>
      <c r="M108" s="1"/>
      <c r="N108" s="1"/>
      <c r="O108" s="1"/>
      <c r="P108" s="1"/>
    </row>
    <row r="109" spans="3:16" ht="18" customHeight="1" x14ac:dyDescent="0.25">
      <c r="C109" s="1"/>
      <c r="D109" s="1"/>
      <c r="E109" s="1"/>
      <c r="F109" s="1"/>
      <c r="G109" s="1"/>
      <c r="H109" s="1"/>
      <c r="I109" s="1"/>
      <c r="J109" s="1"/>
      <c r="K109" s="1"/>
      <c r="L109" s="1"/>
      <c r="M109" s="1"/>
      <c r="N109" s="1"/>
      <c r="O109" s="1"/>
      <c r="P109" s="1"/>
    </row>
    <row r="110" spans="3:16" ht="18" customHeight="1" x14ac:dyDescent="0.25">
      <c r="C110" s="1"/>
      <c r="D110" s="1"/>
      <c r="E110" s="1"/>
      <c r="F110" s="1"/>
      <c r="G110" s="1"/>
      <c r="H110" s="1"/>
      <c r="I110" s="1"/>
      <c r="J110" s="1"/>
      <c r="K110" s="1"/>
      <c r="L110" s="1"/>
      <c r="M110" s="1"/>
      <c r="N110" s="1"/>
      <c r="O110" s="1"/>
      <c r="P110" s="1"/>
    </row>
    <row r="111" spans="3:16" ht="18" customHeight="1" x14ac:dyDescent="0.25">
      <c r="C111" s="1"/>
      <c r="D111" s="1"/>
      <c r="E111" s="1"/>
      <c r="F111" s="1"/>
      <c r="G111" s="1"/>
      <c r="H111" s="1"/>
      <c r="I111" s="1"/>
      <c r="J111" s="1"/>
      <c r="K111" s="1"/>
      <c r="L111" s="1"/>
      <c r="M111" s="1"/>
      <c r="N111" s="1"/>
      <c r="O111" s="1"/>
      <c r="P111" s="1"/>
    </row>
    <row r="112" spans="3:16"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sheetData>
  <mergeCells count="2">
    <mergeCell ref="D6:E6"/>
    <mergeCell ref="F6:O6"/>
  </mergeCells>
  <dataValidations count="1">
    <dataValidation type="list" allowBlank="1" showInputMessage="1" showErrorMessage="1" sqref="A11 A18" xr:uid="{00000000-0002-0000-0900-000000000000}">
      <formula1>"0%,5%,10%"</formula1>
    </dataValidation>
  </dataValidations>
  <pageMargins left="0.7" right="0.7" top="0.75" bottom="0.75" header="0.3" footer="0.3"/>
  <pageSetup paperSize="9" scale="6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sheetPr>
  <dimension ref="B1:P441"/>
  <sheetViews>
    <sheetView showGridLines="0" workbookViewId="0"/>
  </sheetViews>
  <sheetFormatPr defaultColWidth="9.140625" defaultRowHeight="15" customHeight="1" x14ac:dyDescent="0.25"/>
  <cols>
    <col min="1" max="1" width="4" style="1" customWidth="1"/>
    <col min="2" max="2" width="43" style="1" customWidth="1"/>
    <col min="3" max="3" width="5.85546875" style="2" customWidth="1"/>
    <col min="4" max="15" width="11.85546875" style="2" customWidth="1"/>
    <col min="16" max="16" width="11" style="2" customWidth="1"/>
    <col min="17" max="16384" width="9.140625" style="1"/>
  </cols>
  <sheetData>
    <row r="1" spans="2:16" ht="15.75" customHeight="1" x14ac:dyDescent="0.25"/>
    <row r="2" spans="2:16" ht="18" customHeight="1" x14ac:dyDescent="0.25">
      <c r="B2" s="43" t="str">
        <f>"Financial Model of " &amp; B4</f>
        <v>Financial Model of 35000 Sq. Ft. Ahemdabad Location Warehouse (Cold Storage)</v>
      </c>
      <c r="C2" s="44"/>
      <c r="D2" s="44"/>
      <c r="E2" s="44"/>
      <c r="F2" s="44"/>
      <c r="G2" s="44"/>
      <c r="H2" s="44"/>
      <c r="I2" s="44"/>
      <c r="J2" s="44"/>
      <c r="K2" s="44"/>
      <c r="L2" s="44"/>
      <c r="M2" s="44"/>
      <c r="N2" s="44"/>
      <c r="O2" s="44"/>
    </row>
    <row r="3" spans="2:16" ht="9.75" customHeight="1" x14ac:dyDescent="0.25"/>
    <row r="4" spans="2:16" ht="18" customHeight="1" x14ac:dyDescent="0.25">
      <c r="B4" s="3" t="str">
        <f>'[40]Common Assumption'!B4</f>
        <v>35000 Sq. Ft. Ahemdabad Location Warehouse (Cold Storage)</v>
      </c>
      <c r="C4" s="3" t="s">
        <v>39</v>
      </c>
      <c r="D4" s="4"/>
      <c r="E4" s="4"/>
      <c r="F4" s="4"/>
      <c r="G4" s="4"/>
      <c r="H4" s="4"/>
      <c r="I4" s="4"/>
      <c r="J4" s="4"/>
      <c r="K4" s="4"/>
      <c r="L4" s="4"/>
      <c r="M4" s="4"/>
      <c r="N4" s="4"/>
      <c r="O4" s="4"/>
    </row>
    <row r="5" spans="2:16" x14ac:dyDescent="0.25">
      <c r="F5" s="5"/>
      <c r="G5" s="1"/>
      <c r="H5" s="1"/>
      <c r="I5" s="1"/>
      <c r="J5" s="1"/>
      <c r="K5" s="1"/>
      <c r="L5" s="1"/>
      <c r="M5" s="1"/>
      <c r="N5" s="1"/>
      <c r="O5" s="1"/>
    </row>
    <row r="6" spans="2:16" ht="18" customHeight="1" x14ac:dyDescent="0.25">
      <c r="D6" s="159" t="s">
        <v>1</v>
      </c>
      <c r="E6" s="159"/>
      <c r="F6" s="160" t="s">
        <v>2</v>
      </c>
      <c r="G6" s="160"/>
      <c r="H6" s="160"/>
      <c r="I6" s="160"/>
      <c r="J6" s="160"/>
      <c r="K6" s="160"/>
      <c r="L6" s="160"/>
      <c r="M6" s="160"/>
      <c r="N6" s="160"/>
      <c r="O6" s="160"/>
    </row>
    <row r="7" spans="2:16" ht="18" customHeight="1" x14ac:dyDescent="0.25">
      <c r="B7" s="6" t="s">
        <v>3</v>
      </c>
      <c r="C7" s="7" t="s">
        <v>4</v>
      </c>
      <c r="D7" s="8">
        <f>EOMONTH('[40]Common Assumption'!E9,0)</f>
        <v>45747</v>
      </c>
      <c r="E7" s="8">
        <f>'[40]Common Assumption'!E11</f>
        <v>46022</v>
      </c>
      <c r="F7" s="8">
        <f>DATE(YEAR(E7),MONTH(E7)+3,DAY(E7))</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2:16" s="9" customFormat="1" ht="18" customHeight="1" x14ac:dyDescent="0.25">
      <c r="B8" s="10" t="s">
        <v>5</v>
      </c>
      <c r="C8" s="11"/>
      <c r="D8" s="47">
        <v>0</v>
      </c>
      <c r="E8" s="47">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c r="P8" s="13"/>
    </row>
    <row r="9" spans="2:16" s="9" customFormat="1" ht="18" customHeight="1" x14ac:dyDescent="0.25">
      <c r="B9" s="10" t="s">
        <v>6</v>
      </c>
      <c r="C9" s="11">
        <v>9</v>
      </c>
      <c r="D9" s="47">
        <v>0</v>
      </c>
      <c r="E9" s="47">
        <f>C9-D9</f>
        <v>9</v>
      </c>
      <c r="F9" s="11">
        <f>MONTH(F7-E7)</f>
        <v>3</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c r="P9" s="13"/>
    </row>
    <row r="10" spans="2:16" ht="18" customHeight="1" x14ac:dyDescent="0.25">
      <c r="B10" s="26" t="s">
        <v>40</v>
      </c>
      <c r="C10" s="1"/>
      <c r="F10" s="1"/>
      <c r="G10" s="1"/>
      <c r="H10" s="1"/>
      <c r="I10" s="1"/>
      <c r="J10" s="1"/>
      <c r="K10" s="1"/>
      <c r="L10" s="1"/>
      <c r="M10" s="1"/>
      <c r="N10" s="1"/>
      <c r="O10" s="1"/>
      <c r="P10" s="1"/>
    </row>
    <row r="11" spans="2:16" ht="18" customHeight="1" x14ac:dyDescent="0.25">
      <c r="B11" s="1" t="s">
        <v>41</v>
      </c>
      <c r="C11" s="1"/>
      <c r="D11" s="21">
        <f>'[41]Balance Sheet'!D11</f>
        <v>0</v>
      </c>
      <c r="E11" s="21">
        <f>'[41]Balance Sheet'!E11</f>
        <v>4.5672369251167684</v>
      </c>
      <c r="F11" s="21">
        <f>'[41]Balance Sheet'!F11</f>
        <v>4.7148662059386863</v>
      </c>
      <c r="G11" s="21">
        <f>'[41]Balance Sheet'!G11</f>
        <v>4.7148662059386863</v>
      </c>
      <c r="H11" s="21">
        <f>'[41]Balance Sheet'!H11</f>
        <v>4.7148662059386863</v>
      </c>
      <c r="I11" s="21">
        <f>'[41]Balance Sheet'!I11</f>
        <v>4.7148662059386863</v>
      </c>
      <c r="J11" s="21">
        <f>'[41]Balance Sheet'!J11</f>
        <v>4.7148662059386863</v>
      </c>
      <c r="K11" s="21">
        <f>'[41]Balance Sheet'!K11</f>
        <v>4.7148662059386863</v>
      </c>
      <c r="L11" s="21">
        <f>'[41]Balance Sheet'!L11</f>
        <v>4.7148662059386863</v>
      </c>
      <c r="M11" s="21">
        <f>'[41]Balance Sheet'!M11</f>
        <v>4.7148662059386863</v>
      </c>
      <c r="N11" s="21">
        <f>'[41]Balance Sheet'!N11</f>
        <v>4.7148662059386863</v>
      </c>
      <c r="O11" s="21">
        <f>'[41]Balance Sheet'!O11</f>
        <v>4.7148662059386863</v>
      </c>
      <c r="P11" s="34"/>
    </row>
    <row r="12" spans="2:16" ht="18" customHeight="1" x14ac:dyDescent="0.25">
      <c r="B12" s="1" t="s">
        <v>42</v>
      </c>
      <c r="C12" s="1"/>
      <c r="F12" s="17">
        <f>'[41]Balance Sheet'!F12</f>
        <v>7.904004582451829E-2</v>
      </c>
      <c r="G12" s="17">
        <f>'[41]Balance Sheet'!G12</f>
        <v>1.9079411545846368</v>
      </c>
      <c r="H12" s="17">
        <f>'[41]Balance Sheet'!H12</f>
        <v>3.6767292734132688</v>
      </c>
      <c r="I12" s="17">
        <f>'[41]Balance Sheet'!I12</f>
        <v>5.4899594213630403</v>
      </c>
      <c r="J12" s="17">
        <f>'[41]Balance Sheet'!J12</f>
        <v>7.4065220053638425</v>
      </c>
      <c r="K12" s="17">
        <f>'[41]Balance Sheet'!K12</f>
        <v>9.418125233956447</v>
      </c>
      <c r="L12" s="17">
        <f>'[41]Balance Sheet'!L12</f>
        <v>11.310215214482609</v>
      </c>
      <c r="M12" s="17">
        <f>'[41]Balance Sheet'!M12</f>
        <v>13.179616837279278</v>
      </c>
      <c r="N12" s="17">
        <f>'[41]Balance Sheet'!N12</f>
        <v>15.014910787808603</v>
      </c>
      <c r="O12" s="17">
        <f>'[41]Balance Sheet'!O12</f>
        <v>16.649099209567765</v>
      </c>
      <c r="P12" s="34"/>
    </row>
    <row r="13" spans="2:16" ht="18" customHeight="1" x14ac:dyDescent="0.25">
      <c r="B13" s="1" t="s">
        <v>43</v>
      </c>
      <c r="C13" s="1"/>
      <c r="D13" s="17">
        <f>'[41]Balance Sheet'!D13</f>
        <v>0</v>
      </c>
      <c r="E13" s="17">
        <f>'[41]Balance Sheet'!E13</f>
        <v>14.144598617816058</v>
      </c>
      <c r="F13" s="17">
        <f>'[41]Balance Sheet'!F13</f>
        <v>12.376523790589051</v>
      </c>
      <c r="G13" s="17">
        <f>'[41]Balance Sheet'!G13</f>
        <v>10.608448963362044</v>
      </c>
      <c r="H13" s="17">
        <f>'[41]Balance Sheet'!H13</f>
        <v>8.6989281499568758</v>
      </c>
      <c r="I13" s="17">
        <f>'[41]Balance Sheet'!I13</f>
        <v>6.6479613503735475</v>
      </c>
      <c r="J13" s="17">
        <f>'[41]Balance Sheet'!J13</f>
        <v>4.5969945507902192</v>
      </c>
      <c r="K13" s="17">
        <f>'[41]Balance Sheet'!K13</f>
        <v>2.3338587719396502</v>
      </c>
      <c r="L13" s="17">
        <f>'[41]Balance Sheet'!L13</f>
        <v>-2.0872192862952943E-14</v>
      </c>
      <c r="M13" s="17">
        <f>'[41]Balance Sheet'!M13</f>
        <v>-2.0872192862952943E-14</v>
      </c>
      <c r="N13" s="17">
        <f>'[41]Balance Sheet'!N13</f>
        <v>-2.0872192862952943E-14</v>
      </c>
      <c r="O13" s="17">
        <f>'[41]Balance Sheet'!O13</f>
        <v>-2.0872192862952943E-14</v>
      </c>
      <c r="P13" s="34"/>
    </row>
    <row r="14" spans="2:16" ht="18" customHeight="1" x14ac:dyDescent="0.25">
      <c r="B14" s="35" t="s">
        <v>44</v>
      </c>
      <c r="D14" s="36"/>
      <c r="E14" s="36"/>
      <c r="F14" s="36"/>
      <c r="P14" s="34"/>
    </row>
    <row r="15" spans="2:16" ht="18" customHeight="1" x14ac:dyDescent="0.25">
      <c r="B15" s="37" t="s">
        <v>45</v>
      </c>
      <c r="D15" s="36"/>
      <c r="E15" s="36"/>
      <c r="F15" s="17">
        <f>'[41]Balance Sheet'!F15</f>
        <v>3.3981164383561635E-3</v>
      </c>
      <c r="G15" s="17">
        <f>'[41]Balance Sheet'!G15</f>
        <v>1.3592465753424654E-2</v>
      </c>
      <c r="H15" s="17">
        <f>'[41]Balance Sheet'!H15</f>
        <v>4.1369178082191767E-2</v>
      </c>
      <c r="I15" s="17">
        <f>'[41]Balance Sheet'!I15</f>
        <v>4.275801369863013E-2</v>
      </c>
      <c r="J15" s="17">
        <f>'[41]Balance Sheet'!J15</f>
        <v>4.4216291095890398E-2</v>
      </c>
      <c r="K15" s="17">
        <f>'[41]Balance Sheet'!K15</f>
        <v>4.5747482363013688E-2</v>
      </c>
      <c r="L15" s="17">
        <f>'[41]Balance Sheet'!L15</f>
        <v>4.7355233193493142E-2</v>
      </c>
      <c r="M15" s="17">
        <f>'[41]Balance Sheet'!M15</f>
        <v>4.9043371565496569E-2</v>
      </c>
      <c r="N15" s="17">
        <f>'[41]Balance Sheet'!N15</f>
        <v>5.0815916856100159E-2</v>
      </c>
      <c r="O15" s="17">
        <f>'[41]Balance Sheet'!O15</f>
        <v>5.2677089411233939E-2</v>
      </c>
      <c r="P15" s="34"/>
    </row>
    <row r="16" spans="2:16" ht="18" customHeight="1" x14ac:dyDescent="0.25">
      <c r="B16" s="37" t="s">
        <v>46</v>
      </c>
      <c r="D16" s="21">
        <f>'[41]Balance Sheet'!D16</f>
        <v>0</v>
      </c>
      <c r="E16" s="21">
        <f>'[41]Balance Sheet'!E16</f>
        <v>0</v>
      </c>
      <c r="F16" s="21">
        <f>'[41]Balance Sheet'!F16</f>
        <v>1.768074827227007</v>
      </c>
      <c r="G16" s="21">
        <f>'[41]Balance Sheet'!G16</f>
        <v>1.768074827227007</v>
      </c>
      <c r="H16" s="21">
        <f>'[41]Balance Sheet'!H16</f>
        <v>1.9095208134051675</v>
      </c>
      <c r="I16" s="21">
        <f>'[41]Balance Sheet'!I16</f>
        <v>2.0509667995833278</v>
      </c>
      <c r="J16" s="21">
        <f>'[41]Balance Sheet'!J16</f>
        <v>2.0509667995833278</v>
      </c>
      <c r="K16" s="21">
        <f>'[41]Balance Sheet'!K16</f>
        <v>2.263135778850569</v>
      </c>
      <c r="L16" s="21">
        <f>'[41]Balance Sheet'!L16</f>
        <v>2.3338587719396711</v>
      </c>
      <c r="M16" s="21">
        <f>'[41]Balance Sheet'!M16</f>
        <v>0</v>
      </c>
      <c r="N16" s="21">
        <f>'[41]Balance Sheet'!N16</f>
        <v>0</v>
      </c>
      <c r="O16" s="21">
        <f>'[41]Balance Sheet'!O16</f>
        <v>0</v>
      </c>
      <c r="P16" s="34"/>
    </row>
    <row r="17" spans="2:16" ht="18" customHeight="1" x14ac:dyDescent="0.25">
      <c r="B17" s="37" t="s">
        <v>47</v>
      </c>
      <c r="D17" s="36"/>
      <c r="E17" s="36"/>
      <c r="F17" s="21">
        <f>'[41]Balance Sheet'!F17</f>
        <v>0.4</v>
      </c>
      <c r="G17" s="21">
        <f>'[41]Balance Sheet'!G17</f>
        <v>0.4</v>
      </c>
      <c r="H17" s="21">
        <f>'[41]Balance Sheet'!H17</f>
        <v>0.4</v>
      </c>
      <c r="I17" s="21">
        <f>'[41]Balance Sheet'!I17</f>
        <v>0.4</v>
      </c>
      <c r="J17" s="21">
        <f>'[41]Balance Sheet'!J17</f>
        <v>0.4</v>
      </c>
      <c r="K17" s="21">
        <f>'[41]Balance Sheet'!K17</f>
        <v>0.4</v>
      </c>
      <c r="L17" s="21">
        <f>'[41]Balance Sheet'!L17</f>
        <v>0.4</v>
      </c>
      <c r="M17" s="21">
        <f>'[41]Balance Sheet'!M17</f>
        <v>0.4</v>
      </c>
      <c r="N17" s="21">
        <f>'[41]Balance Sheet'!N17</f>
        <v>0.4</v>
      </c>
      <c r="O17" s="21">
        <f>'[41]Balance Sheet'!O17</f>
        <v>0.4</v>
      </c>
      <c r="P17" s="34"/>
    </row>
    <row r="18" spans="2:16" ht="18" customHeight="1" x14ac:dyDescent="0.25">
      <c r="B18" s="6" t="s">
        <v>48</v>
      </c>
      <c r="C18" s="7"/>
      <c r="D18" s="28"/>
      <c r="E18" s="28">
        <f>E11+E12+E13+E15+E16+E17</f>
        <v>18.711835542932825</v>
      </c>
      <c r="F18" s="28">
        <f>F11+F12+F13+F15+F16+F17</f>
        <v>19.341902986017615</v>
      </c>
      <c r="G18" s="28">
        <f t="shared" ref="G18:O18" si="3">G11+G12+G13+G15+G16+G17</f>
        <v>19.4129236168658</v>
      </c>
      <c r="H18" s="28">
        <f t="shared" si="3"/>
        <v>19.44141362079619</v>
      </c>
      <c r="I18" s="28">
        <f t="shared" si="3"/>
        <v>19.34651179095723</v>
      </c>
      <c r="J18" s="28">
        <f t="shared" si="3"/>
        <v>19.213565852771964</v>
      </c>
      <c r="K18" s="28">
        <f t="shared" si="3"/>
        <v>19.175733473048361</v>
      </c>
      <c r="L18" s="28">
        <f t="shared" si="3"/>
        <v>18.806295425554435</v>
      </c>
      <c r="M18" s="28">
        <f t="shared" si="3"/>
        <v>18.343526414783437</v>
      </c>
      <c r="N18" s="28">
        <f t="shared" si="3"/>
        <v>20.180592910603366</v>
      </c>
      <c r="O18" s="28">
        <f t="shared" si="3"/>
        <v>21.816642504917663</v>
      </c>
    </row>
    <row r="19" spans="2:16" ht="18" customHeight="1" x14ac:dyDescent="0.25">
      <c r="C19" s="1"/>
      <c r="F19" s="1"/>
      <c r="G19" s="1"/>
      <c r="H19" s="1"/>
      <c r="I19" s="1"/>
      <c r="J19" s="1"/>
      <c r="K19" s="1"/>
      <c r="L19" s="1"/>
      <c r="M19" s="1"/>
      <c r="N19" s="1"/>
      <c r="O19" s="1"/>
      <c r="P19" s="1"/>
    </row>
    <row r="20" spans="2:16" ht="18" customHeight="1" x14ac:dyDescent="0.25">
      <c r="B20" s="26" t="s">
        <v>49</v>
      </c>
      <c r="C20" s="1"/>
      <c r="F20" s="1"/>
      <c r="G20" s="1"/>
      <c r="H20" s="1"/>
      <c r="I20" s="1"/>
      <c r="J20" s="1"/>
      <c r="K20" s="1"/>
      <c r="L20" s="1"/>
      <c r="M20" s="1"/>
      <c r="N20" s="1"/>
      <c r="O20" s="1"/>
      <c r="P20" s="1"/>
    </row>
    <row r="21" spans="2:16" ht="18" customHeight="1" x14ac:dyDescent="0.25">
      <c r="B21" s="1" t="s">
        <v>50</v>
      </c>
      <c r="C21" s="1"/>
      <c r="D21" s="17"/>
      <c r="E21" s="17">
        <f>'[41]Balance Sheet'!E21</f>
        <v>0</v>
      </c>
      <c r="F21" s="17">
        <f>'[41]Balance Sheet'!F21</f>
        <v>0</v>
      </c>
      <c r="G21" s="17">
        <f>'[41]Balance Sheet'!G21</f>
        <v>0</v>
      </c>
      <c r="H21" s="17">
        <f>'[41]Balance Sheet'!H21</f>
        <v>0</v>
      </c>
      <c r="I21" s="17">
        <f>'[41]Balance Sheet'!I21</f>
        <v>0</v>
      </c>
      <c r="J21" s="17">
        <f>'[41]Balance Sheet'!J21</f>
        <v>0</v>
      </c>
      <c r="K21" s="17">
        <f>'[41]Balance Sheet'!K21</f>
        <v>0</v>
      </c>
      <c r="L21" s="17">
        <f>'[41]Balance Sheet'!L21</f>
        <v>0</v>
      </c>
      <c r="M21" s="17">
        <f>'[41]Balance Sheet'!M21</f>
        <v>0</v>
      </c>
      <c r="N21" s="17">
        <f>'[41]Balance Sheet'!N21</f>
        <v>0</v>
      </c>
      <c r="O21" s="17">
        <f>'[41]Balance Sheet'!O21</f>
        <v>0</v>
      </c>
      <c r="P21" s="34"/>
    </row>
    <row r="22" spans="2:16" ht="18" customHeight="1" x14ac:dyDescent="0.25">
      <c r="B22" s="1" t="s">
        <v>51</v>
      </c>
      <c r="C22" s="1"/>
      <c r="D22" s="17"/>
      <c r="E22" s="17">
        <f>'[41]Balance Sheet'!E22</f>
        <v>0</v>
      </c>
      <c r="F22" s="17">
        <f>'[41]Balance Sheet'!F22</f>
        <v>0</v>
      </c>
      <c r="G22" s="17">
        <f>'[41]Balance Sheet'!G22</f>
        <v>0</v>
      </c>
      <c r="H22" s="17">
        <f>'[41]Balance Sheet'!H22</f>
        <v>0</v>
      </c>
      <c r="I22" s="17">
        <f>'[41]Balance Sheet'!I22</f>
        <v>0</v>
      </c>
      <c r="J22" s="17">
        <f>'[41]Balance Sheet'!J22</f>
        <v>0</v>
      </c>
      <c r="K22" s="17">
        <f>'[41]Balance Sheet'!K22</f>
        <v>0</v>
      </c>
      <c r="L22" s="17">
        <f>'[41]Balance Sheet'!L22</f>
        <v>0</v>
      </c>
      <c r="M22" s="17">
        <f>'[41]Balance Sheet'!M22</f>
        <v>0</v>
      </c>
      <c r="N22" s="17">
        <f>'[41]Balance Sheet'!N22</f>
        <v>0</v>
      </c>
      <c r="O22" s="17">
        <f>'[41]Balance Sheet'!O22</f>
        <v>0</v>
      </c>
      <c r="P22" s="34"/>
    </row>
    <row r="23" spans="2:16" ht="18" customHeight="1" x14ac:dyDescent="0.25">
      <c r="B23" s="1" t="s">
        <v>52</v>
      </c>
      <c r="C23" s="1"/>
      <c r="D23" s="17"/>
      <c r="E23" s="17">
        <f>'[41]Balance Sheet'!E23</f>
        <v>1.9053349474694479</v>
      </c>
      <c r="F23" s="17">
        <f>'[41]Balance Sheet'!F23</f>
        <v>1.9053349474694479</v>
      </c>
      <c r="G23" s="17">
        <f>'[41]Balance Sheet'!G23</f>
        <v>1.9053349474694479</v>
      </c>
      <c r="H23" s="17">
        <f>'[41]Balance Sheet'!H23</f>
        <v>1.9053349474694479</v>
      </c>
      <c r="I23" s="17">
        <f>'[41]Balance Sheet'!I23</f>
        <v>1.9053349474694479</v>
      </c>
      <c r="J23" s="17">
        <f>'[41]Balance Sheet'!J23</f>
        <v>1.9053349474694479</v>
      </c>
      <c r="K23" s="17">
        <f>'[41]Balance Sheet'!K23</f>
        <v>1.9053349474694479</v>
      </c>
      <c r="L23" s="17">
        <f>'[41]Balance Sheet'!L23</f>
        <v>1.9053349474694479</v>
      </c>
      <c r="M23" s="17">
        <f>'[41]Balance Sheet'!M23</f>
        <v>1.9053349474694479</v>
      </c>
      <c r="N23" s="17">
        <f>'[41]Balance Sheet'!N23</f>
        <v>1.9053349474694479</v>
      </c>
      <c r="O23" s="17">
        <f>'[41]Balance Sheet'!O23</f>
        <v>1.9053349474694479</v>
      </c>
      <c r="P23" s="34"/>
    </row>
    <row r="24" spans="2:16" ht="18" customHeight="1" x14ac:dyDescent="0.25">
      <c r="B24" s="1" t="s">
        <v>53</v>
      </c>
      <c r="C24" s="1"/>
      <c r="D24" s="17"/>
      <c r="E24" s="17">
        <f>'[41]Balance Sheet'!E24</f>
        <v>14.263100595463378</v>
      </c>
      <c r="F24" s="17">
        <f>'[41]Balance Sheet'!F24</f>
        <v>14.263100595463378</v>
      </c>
      <c r="G24" s="17">
        <f>'[41]Balance Sheet'!G24</f>
        <v>14.263100595463378</v>
      </c>
      <c r="H24" s="17">
        <f>'[41]Balance Sheet'!H24</f>
        <v>14.263100595463378</v>
      </c>
      <c r="I24" s="17">
        <f>'[41]Balance Sheet'!I24</f>
        <v>14.263100595463378</v>
      </c>
      <c r="J24" s="17">
        <f>'[41]Balance Sheet'!J24</f>
        <v>14.263100595463378</v>
      </c>
      <c r="K24" s="17">
        <f>'[41]Balance Sheet'!K24</f>
        <v>14.263100595463378</v>
      </c>
      <c r="L24" s="17">
        <f>'[41]Balance Sheet'!L24</f>
        <v>14.263100595463378</v>
      </c>
      <c r="M24" s="17">
        <f>'[41]Balance Sheet'!M24</f>
        <v>14.263100595463378</v>
      </c>
      <c r="N24" s="17">
        <f>'[41]Balance Sheet'!N24</f>
        <v>14.263100595463378</v>
      </c>
      <c r="O24" s="17">
        <f>'[41]Balance Sheet'!O24</f>
        <v>14.263100595463378</v>
      </c>
      <c r="P24" s="34"/>
    </row>
    <row r="25" spans="2:16" ht="18" customHeight="1" x14ac:dyDescent="0.25">
      <c r="B25" s="1" t="s">
        <v>54</v>
      </c>
      <c r="C25" s="1"/>
      <c r="D25" s="17"/>
      <c r="E25" s="17">
        <f>'[41]Balance Sheet'!E25</f>
        <v>0</v>
      </c>
      <c r="F25" s="17">
        <f>'[41]Balance Sheet'!F25</f>
        <v>0</v>
      </c>
      <c r="G25" s="17">
        <f>'[41]Balance Sheet'!G25</f>
        <v>0</v>
      </c>
      <c r="H25" s="17">
        <f>'[41]Balance Sheet'!H25</f>
        <v>0</v>
      </c>
      <c r="I25" s="17">
        <f>'[41]Balance Sheet'!I25</f>
        <v>0</v>
      </c>
      <c r="J25" s="17">
        <f>'[41]Balance Sheet'!J25</f>
        <v>0</v>
      </c>
      <c r="K25" s="17">
        <f>'[41]Balance Sheet'!K25</f>
        <v>0</v>
      </c>
      <c r="L25" s="17">
        <f>'[41]Balance Sheet'!L25</f>
        <v>0</v>
      </c>
      <c r="M25" s="17">
        <f>'[41]Balance Sheet'!M25</f>
        <v>0</v>
      </c>
      <c r="N25" s="17">
        <f>'[41]Balance Sheet'!N25</f>
        <v>0</v>
      </c>
      <c r="O25" s="17">
        <f>'[41]Balance Sheet'!O25</f>
        <v>0</v>
      </c>
      <c r="P25" s="34"/>
    </row>
    <row r="26" spans="2:16" ht="18" customHeight="1" x14ac:dyDescent="0.25">
      <c r="B26" s="15" t="s">
        <v>55</v>
      </c>
      <c r="C26" s="15"/>
      <c r="D26" s="20"/>
      <c r="E26" s="20">
        <f>SUM(E21:E25)</f>
        <v>16.168435542932826</v>
      </c>
      <c r="F26" s="20">
        <f>SUM(F21:F25)</f>
        <v>16.168435542932826</v>
      </c>
      <c r="G26" s="20">
        <f t="shared" ref="G26:O26" si="4">SUM(G21:G25)</f>
        <v>16.168435542932826</v>
      </c>
      <c r="H26" s="20">
        <f t="shared" si="4"/>
        <v>16.168435542932826</v>
      </c>
      <c r="I26" s="20">
        <f t="shared" si="4"/>
        <v>16.168435542932826</v>
      </c>
      <c r="J26" s="20">
        <f t="shared" si="4"/>
        <v>16.168435542932826</v>
      </c>
      <c r="K26" s="20">
        <f t="shared" si="4"/>
        <v>16.168435542932826</v>
      </c>
      <c r="L26" s="20">
        <f t="shared" si="4"/>
        <v>16.168435542932826</v>
      </c>
      <c r="M26" s="20">
        <f t="shared" si="4"/>
        <v>16.168435542932826</v>
      </c>
      <c r="N26" s="20">
        <f t="shared" si="4"/>
        <v>16.168435542932826</v>
      </c>
      <c r="O26" s="20">
        <f t="shared" si="4"/>
        <v>16.168435542932826</v>
      </c>
      <c r="P26" s="34"/>
    </row>
    <row r="27" spans="2:16" ht="18" customHeight="1" x14ac:dyDescent="0.25">
      <c r="B27" s="1" t="s">
        <v>16</v>
      </c>
      <c r="C27" s="1"/>
      <c r="F27" s="21">
        <f>'[41]Balance Sheet'!F27</f>
        <v>0.2408133463819033</v>
      </c>
      <c r="G27" s="21">
        <f>'[41]Balance Sheet'!G27</f>
        <v>1.2040667319095164</v>
      </c>
      <c r="H27" s="21">
        <f>'[41]Balance Sheet'!H27</f>
        <v>2.1673201174371295</v>
      </c>
      <c r="I27" s="21">
        <f>'[41]Balance Sheet'!I27</f>
        <v>3.1305735029647428</v>
      </c>
      <c r="J27" s="21">
        <f>'[41]Balance Sheet'!J27</f>
        <v>4.0938268884923561</v>
      </c>
      <c r="K27" s="21">
        <f>'[41]Balance Sheet'!K27</f>
        <v>5.0570802740199694</v>
      </c>
      <c r="L27" s="21">
        <f>'[41]Balance Sheet'!L27</f>
        <v>6.0203336595475827</v>
      </c>
      <c r="M27" s="21">
        <f>'[41]Balance Sheet'!M27</f>
        <v>6.983587045075196</v>
      </c>
      <c r="N27" s="21">
        <f>'[41]Balance Sheet'!N27</f>
        <v>7.9468404306028093</v>
      </c>
      <c r="O27" s="21">
        <f>'[41]Balance Sheet'!O27</f>
        <v>8.9100938161304217</v>
      </c>
      <c r="P27" s="34"/>
    </row>
    <row r="28" spans="2:16" ht="18" customHeight="1" x14ac:dyDescent="0.25">
      <c r="B28" s="38" t="s">
        <v>56</v>
      </c>
      <c r="C28" s="38"/>
      <c r="D28" s="39"/>
      <c r="E28" s="39">
        <f>E26-E27</f>
        <v>16.168435542932826</v>
      </c>
      <c r="F28" s="39">
        <f t="shared" ref="F28:O28" si="5">F26-F27</f>
        <v>15.927622196550923</v>
      </c>
      <c r="G28" s="39">
        <f t="shared" si="5"/>
        <v>14.964368811023309</v>
      </c>
      <c r="H28" s="39">
        <f t="shared" si="5"/>
        <v>14.001115425495698</v>
      </c>
      <c r="I28" s="39">
        <f t="shared" si="5"/>
        <v>13.037862039968083</v>
      </c>
      <c r="J28" s="39">
        <f t="shared" si="5"/>
        <v>12.074608654440471</v>
      </c>
      <c r="K28" s="39">
        <f t="shared" si="5"/>
        <v>11.111355268912856</v>
      </c>
      <c r="L28" s="39">
        <f t="shared" si="5"/>
        <v>10.148101883385245</v>
      </c>
      <c r="M28" s="39">
        <f t="shared" si="5"/>
        <v>9.1848484978576295</v>
      </c>
      <c r="N28" s="39">
        <f t="shared" si="5"/>
        <v>8.2215951123300179</v>
      </c>
      <c r="O28" s="39">
        <f t="shared" si="5"/>
        <v>7.2583417268024046</v>
      </c>
      <c r="P28" s="1"/>
    </row>
    <row r="29" spans="2:16" ht="18" customHeight="1" x14ac:dyDescent="0.25">
      <c r="B29" s="1" t="s">
        <v>57</v>
      </c>
      <c r="C29" s="1"/>
      <c r="D29" s="17"/>
      <c r="E29" s="17">
        <f>'[41]Balance Sheet'!E29</f>
        <v>0</v>
      </c>
      <c r="F29" s="17">
        <f>'[41]Balance Sheet'!F29</f>
        <v>-0.52580614062044706</v>
      </c>
      <c r="G29" s="17">
        <f>'[41]Balance Sheet'!G29</f>
        <v>-0.78422413914092093</v>
      </c>
      <c r="H29" s="17">
        <f>'[41]Balance Sheet'!H29</f>
        <v>-0.96967260222099183</v>
      </c>
      <c r="I29" s="17">
        <f>'[41]Balance Sheet'!I29</f>
        <v>-1.0928811695619081</v>
      </c>
      <c r="J29" s="17">
        <f>'[41]Balance Sheet'!J29</f>
        <v>-1.1629916139712146</v>
      </c>
      <c r="K29" s="17">
        <f>'[41]Balance Sheet'!K29</f>
        <v>-1.1877938634906562</v>
      </c>
      <c r="L29" s="17">
        <f>'[41]Balance Sheet'!L29</f>
        <v>-1.1739268359955153</v>
      </c>
      <c r="M29" s="17">
        <f>'[41]Balance Sheet'!M29</f>
        <v>-1.1270493428156021</v>
      </c>
      <c r="N29" s="17">
        <f>'[41]Balance Sheet'!N29</f>
        <v>-1.051985531603493</v>
      </c>
      <c r="O29" s="17">
        <f>'[41]Balance Sheet'!O29</f>
        <v>-0.95284867008389174</v>
      </c>
      <c r="P29" s="1"/>
    </row>
    <row r="30" spans="2:16" ht="18" customHeight="1" x14ac:dyDescent="0.25">
      <c r="B30" s="1" t="s">
        <v>58</v>
      </c>
      <c r="C30" s="1"/>
      <c r="D30" s="17"/>
      <c r="E30" s="17">
        <f>'[41]Balance Sheet'!E30</f>
        <v>2.3849999999999998</v>
      </c>
      <c r="F30" s="17">
        <f>'[41]Balance Sheet'!F30</f>
        <v>2.1654731250000001</v>
      </c>
      <c r="G30" s="17">
        <f>'[41]Balance Sheet'!G30</f>
        <v>1.3049460000000002</v>
      </c>
      <c r="H30" s="17">
        <f>'[41]Balance Sheet'!H30</f>
        <v>0.50356996875000015</v>
      </c>
      <c r="I30" s="17">
        <f>'[41]Balance Sheet'!I30</f>
        <v>0</v>
      </c>
      <c r="J30" s="17">
        <f>'[41]Balance Sheet'!J30</f>
        <v>0</v>
      </c>
      <c r="K30" s="17">
        <f>'[41]Balance Sheet'!K30</f>
        <v>0</v>
      </c>
      <c r="L30" s="17">
        <f>'[41]Balance Sheet'!L30</f>
        <v>0</v>
      </c>
      <c r="M30" s="17">
        <f>'[41]Balance Sheet'!M30</f>
        <v>0</v>
      </c>
      <c r="N30" s="17">
        <f>'[41]Balance Sheet'!N30</f>
        <v>0</v>
      </c>
      <c r="O30" s="17">
        <f>'[41]Balance Sheet'!O30</f>
        <v>0</v>
      </c>
      <c r="P30" s="1"/>
    </row>
    <row r="31" spans="2:16" ht="18" customHeight="1" x14ac:dyDescent="0.25">
      <c r="B31" s="1" t="s">
        <v>59</v>
      </c>
      <c r="C31" s="1"/>
      <c r="E31" s="17">
        <f>'[41]Balance Sheet'!E31</f>
        <v>0</v>
      </c>
      <c r="F31" s="17">
        <f>'[41]Balance Sheet'!F31</f>
        <v>0</v>
      </c>
      <c r="G31" s="17">
        <f>'[41]Balance Sheet'!G31</f>
        <v>0.43238044279255144</v>
      </c>
      <c r="H31" s="17">
        <f>'[41]Balance Sheet'!H31</f>
        <v>0.42891622422215209</v>
      </c>
      <c r="I31" s="17">
        <f>'[41]Balance Sheet'!I31</f>
        <v>0.36493259899851249</v>
      </c>
      <c r="J31" s="17">
        <f>'[41]Balance Sheet'!J31</f>
        <v>0.24299478638816457</v>
      </c>
      <c r="K31" s="17">
        <f>'[41]Balance Sheet'!K31</f>
        <v>7.0941228704307191E-2</v>
      </c>
      <c r="L31" s="17">
        <f>'[41]Balance Sheet'!L31</f>
        <v>0</v>
      </c>
      <c r="M31" s="17">
        <f>'[41]Balance Sheet'!M31</f>
        <v>0</v>
      </c>
      <c r="N31" s="17">
        <f>'[41]Balance Sheet'!N31</f>
        <v>0</v>
      </c>
      <c r="O31" s="17">
        <f>'[41]Balance Sheet'!O31</f>
        <v>0</v>
      </c>
      <c r="P31" s="1"/>
    </row>
    <row r="32" spans="2:16" ht="18" customHeight="1" x14ac:dyDescent="0.25">
      <c r="B32" s="1" t="str">
        <f>'[40]TPC and MoF'!B14</f>
        <v>Security Deposit to landlord</v>
      </c>
      <c r="C32" s="1"/>
      <c r="D32" s="17"/>
      <c r="E32" s="17">
        <f>'[41]Balance Sheet'!E32</f>
        <v>0.15839999999999999</v>
      </c>
      <c r="F32" s="17">
        <f>'[41]Balance Sheet'!F32</f>
        <v>0.15839999999999999</v>
      </c>
      <c r="G32" s="17">
        <f>'[41]Balance Sheet'!G32</f>
        <v>0.15839999999999999</v>
      </c>
      <c r="H32" s="17">
        <f>'[41]Balance Sheet'!H32</f>
        <v>0.15839999999999999</v>
      </c>
      <c r="I32" s="17">
        <f>'[41]Balance Sheet'!I32</f>
        <v>0.15839999999999999</v>
      </c>
      <c r="J32" s="17">
        <f>'[41]Balance Sheet'!J32</f>
        <v>0.15839999999999999</v>
      </c>
      <c r="K32" s="17">
        <f>'[41]Balance Sheet'!K32</f>
        <v>0.15839999999999999</v>
      </c>
      <c r="L32" s="17">
        <f>'[41]Balance Sheet'!L32</f>
        <v>0.15839999999999999</v>
      </c>
      <c r="M32" s="17">
        <f>'[41]Balance Sheet'!M32</f>
        <v>0.15839999999999999</v>
      </c>
      <c r="N32" s="17">
        <f>'[41]Balance Sheet'!N32</f>
        <v>0.15839999999999999</v>
      </c>
      <c r="O32" s="17">
        <f>'[41]Balance Sheet'!O32</f>
        <v>0.15839999999999999</v>
      </c>
      <c r="P32" s="1"/>
    </row>
    <row r="33" spans="2:16" ht="18" customHeight="1" x14ac:dyDescent="0.25">
      <c r="B33" s="26" t="s">
        <v>60</v>
      </c>
      <c r="C33" s="1"/>
      <c r="F33" s="1"/>
      <c r="G33" s="1"/>
      <c r="H33" s="1"/>
      <c r="I33" s="1"/>
      <c r="J33" s="1"/>
      <c r="K33" s="1"/>
      <c r="L33" s="1"/>
      <c r="M33" s="1"/>
      <c r="N33" s="1"/>
      <c r="O33" s="1"/>
      <c r="P33" s="1"/>
    </row>
    <row r="34" spans="2:16" ht="18" customHeight="1" x14ac:dyDescent="0.25">
      <c r="B34" s="1" t="s">
        <v>61</v>
      </c>
      <c r="C34" s="1"/>
      <c r="F34" s="17">
        <f>'[41]Balance Sheet'!F34</f>
        <v>0.15102739726027398</v>
      </c>
      <c r="G34" s="17">
        <f>'[41]Balance Sheet'!G34</f>
        <v>0.60410958904109591</v>
      </c>
      <c r="H34" s="17">
        <f>'[41]Balance Sheet'!H34</f>
        <v>0.60410958904109591</v>
      </c>
      <c r="I34" s="17">
        <f>'[41]Balance Sheet'!I34</f>
        <v>0.60410958904109591</v>
      </c>
      <c r="J34" s="17">
        <f>'[41]Balance Sheet'!J34</f>
        <v>0.60410958904109591</v>
      </c>
      <c r="K34" s="17">
        <f>'[41]Balance Sheet'!K34</f>
        <v>0.60410958904109591</v>
      </c>
      <c r="L34" s="17">
        <f>'[41]Balance Sheet'!L34</f>
        <v>0.60410958904109591</v>
      </c>
      <c r="M34" s="17">
        <f>'[41]Balance Sheet'!M34</f>
        <v>0.60410958904109591</v>
      </c>
      <c r="N34" s="17">
        <f>'[41]Balance Sheet'!N34</f>
        <v>0.60410958904109591</v>
      </c>
      <c r="O34" s="17">
        <f>'[41]Balance Sheet'!O34</f>
        <v>0.60410958904109591</v>
      </c>
      <c r="P34" s="1"/>
    </row>
    <row r="35" spans="2:16" ht="18" customHeight="1" x14ac:dyDescent="0.25">
      <c r="B35" s="1" t="s">
        <v>62</v>
      </c>
      <c r="C35" s="1"/>
      <c r="D35" s="21"/>
      <c r="E35" s="21">
        <f>'CFS Ahamdabad (Falcon)'!E38</f>
        <v>0</v>
      </c>
      <c r="F35" s="21">
        <f>'CFS Ahamdabad (Falcon)'!F38</f>
        <v>1.4651864078268688</v>
      </c>
      <c r="G35" s="21">
        <f>'CFS Ahamdabad (Falcon)'!G38</f>
        <v>2.7329429131497629</v>
      </c>
      <c r="H35" s="21">
        <f>'CFS Ahamdabad (Falcon)'!H38</f>
        <v>4.7149750155082391</v>
      </c>
      <c r="I35" s="21">
        <f>'CFS Ahamdabad (Falcon)'!I38</f>
        <v>6.2740887325114514</v>
      </c>
      <c r="J35" s="21">
        <f>'CFS Ahamdabad (Falcon)'!J38</f>
        <v>7.296444436873454</v>
      </c>
      <c r="K35" s="21">
        <f>'CFS Ahamdabad (Falcon)'!K38</f>
        <v>8.4187212498807664</v>
      </c>
      <c r="L35" s="21">
        <f>'CFS Ahamdabad (Falcon)'!L38</f>
        <v>9.0696107891236188</v>
      </c>
      <c r="M35" s="21">
        <f>'CFS Ahamdabad (Falcon)'!M38</f>
        <v>9.5232176707003191</v>
      </c>
      <c r="N35" s="21">
        <f>'CFS Ahamdabad (Falcon)'!N38</f>
        <v>12.248473740835751</v>
      </c>
      <c r="O35" s="21">
        <f>'CFS Ahamdabad (Falcon)'!O38</f>
        <v>14.748639859158059</v>
      </c>
      <c r="P35" s="1"/>
    </row>
    <row r="36" spans="2:16" ht="18" customHeight="1" x14ac:dyDescent="0.25">
      <c r="B36" s="1" t="s">
        <v>63</v>
      </c>
      <c r="C36" s="1"/>
      <c r="D36" s="21"/>
      <c r="E36" s="21">
        <v>0</v>
      </c>
      <c r="F36" s="21">
        <v>0</v>
      </c>
      <c r="G36" s="21">
        <v>0</v>
      </c>
      <c r="H36" s="21">
        <v>0</v>
      </c>
      <c r="I36" s="21">
        <v>0</v>
      </c>
      <c r="J36" s="21">
        <v>0</v>
      </c>
      <c r="K36" s="21">
        <v>0</v>
      </c>
      <c r="L36" s="21">
        <v>0</v>
      </c>
      <c r="M36" s="21">
        <v>0</v>
      </c>
      <c r="N36" s="21">
        <v>0</v>
      </c>
      <c r="O36" s="21">
        <v>0</v>
      </c>
      <c r="P36" s="1"/>
    </row>
    <row r="37" spans="2:16" ht="18" customHeight="1" x14ac:dyDescent="0.25">
      <c r="B37" s="6" t="s">
        <v>64</v>
      </c>
      <c r="C37" s="7"/>
      <c r="D37" s="28"/>
      <c r="E37" s="28">
        <f t="shared" ref="E37:F37" si="6">E28+E34+E35+E36+E32+E29+E30</f>
        <v>18.711835542932825</v>
      </c>
      <c r="F37" s="28">
        <f t="shared" si="6"/>
        <v>19.341902986017622</v>
      </c>
      <c r="G37" s="28">
        <f t="shared" ref="G37" si="7">G28+G34+G35+G36+G32+G29+G30+G31</f>
        <v>19.4129236168658</v>
      </c>
      <c r="H37" s="28">
        <f>H28+H34+H35+H36+H32+H29+H30+H31</f>
        <v>19.441413620796194</v>
      </c>
      <c r="I37" s="28">
        <f t="shared" ref="I37:O37" si="8">I28+I34+I35+I36+I32+I29+I30+I31</f>
        <v>19.34651179095723</v>
      </c>
      <c r="J37" s="28">
        <f t="shared" si="8"/>
        <v>19.213565852771968</v>
      </c>
      <c r="K37" s="28">
        <f t="shared" si="8"/>
        <v>19.175733473048368</v>
      </c>
      <c r="L37" s="28">
        <f t="shared" si="8"/>
        <v>18.806295425554445</v>
      </c>
      <c r="M37" s="28">
        <f t="shared" si="8"/>
        <v>18.34352641478344</v>
      </c>
      <c r="N37" s="28">
        <f t="shared" si="8"/>
        <v>20.180592910603373</v>
      </c>
      <c r="O37" s="28">
        <f t="shared" si="8"/>
        <v>21.81664250491767</v>
      </c>
    </row>
    <row r="38" spans="2:16" ht="18" customHeight="1" x14ac:dyDescent="0.25">
      <c r="C38" s="1"/>
      <c r="F38" s="1"/>
      <c r="G38" s="1"/>
      <c r="H38" s="1"/>
      <c r="I38" s="1"/>
      <c r="J38" s="1"/>
      <c r="K38" s="1"/>
      <c r="L38" s="1"/>
      <c r="M38" s="1"/>
      <c r="N38" s="1"/>
      <c r="O38" s="1"/>
      <c r="P38" s="1"/>
    </row>
    <row r="39" spans="2:16" ht="18" customHeight="1" x14ac:dyDescent="0.25">
      <c r="B39" s="40" t="s">
        <v>65</v>
      </c>
      <c r="C39" s="40"/>
      <c r="D39" s="41"/>
      <c r="E39" s="41">
        <f t="shared" ref="E39:O39" si="9">E37-E18</f>
        <v>0</v>
      </c>
      <c r="F39" s="41">
        <f t="shared" si="9"/>
        <v>0</v>
      </c>
      <c r="G39" s="41">
        <f t="shared" si="9"/>
        <v>0</v>
      </c>
      <c r="H39" s="41">
        <f t="shared" si="9"/>
        <v>0</v>
      </c>
      <c r="I39" s="41">
        <f t="shared" si="9"/>
        <v>0</v>
      </c>
      <c r="J39" s="41">
        <f t="shared" si="9"/>
        <v>0</v>
      </c>
      <c r="K39" s="41">
        <f t="shared" si="9"/>
        <v>0</v>
      </c>
      <c r="L39" s="41">
        <f t="shared" si="9"/>
        <v>0</v>
      </c>
      <c r="M39" s="41">
        <f t="shared" si="9"/>
        <v>0</v>
      </c>
      <c r="N39" s="41">
        <f t="shared" si="9"/>
        <v>0</v>
      </c>
      <c r="O39" s="41">
        <f t="shared" si="9"/>
        <v>0</v>
      </c>
      <c r="P39" s="1"/>
    </row>
    <row r="40" spans="2:16" ht="18" customHeight="1" x14ac:dyDescent="0.25">
      <c r="C40" s="1"/>
      <c r="F40" s="34"/>
      <c r="G40" s="34"/>
      <c r="H40" s="1"/>
      <c r="I40" s="1"/>
      <c r="J40" s="1"/>
      <c r="K40" s="1"/>
      <c r="L40" s="1"/>
      <c r="M40" s="1"/>
      <c r="N40" s="1"/>
      <c r="O40" s="1"/>
      <c r="P40" s="1"/>
    </row>
    <row r="41" spans="2:16" ht="18" customHeight="1" x14ac:dyDescent="0.25">
      <c r="C41" s="1"/>
      <c r="F41" s="1"/>
      <c r="G41" s="1"/>
      <c r="H41" s="1"/>
      <c r="I41" s="1"/>
      <c r="J41" s="1"/>
      <c r="K41" s="1"/>
      <c r="L41" s="1"/>
      <c r="M41" s="1"/>
      <c r="N41" s="1"/>
      <c r="O41" s="1"/>
      <c r="P41" s="1"/>
    </row>
    <row r="42" spans="2:16" ht="18" customHeight="1" x14ac:dyDescent="0.25">
      <c r="C42" s="1"/>
      <c r="F42" s="1"/>
      <c r="G42" s="1"/>
      <c r="H42" s="1"/>
      <c r="I42" s="1"/>
      <c r="J42" s="1"/>
      <c r="K42" s="1"/>
      <c r="L42" s="1"/>
      <c r="M42" s="1"/>
      <c r="N42" s="1"/>
      <c r="O42" s="1"/>
      <c r="P42" s="1"/>
    </row>
    <row r="43" spans="2:16" ht="18" customHeight="1" x14ac:dyDescent="0.25">
      <c r="C43" s="1"/>
      <c r="F43" s="1"/>
      <c r="G43" s="1"/>
      <c r="H43" s="1"/>
      <c r="I43" s="1"/>
      <c r="J43" s="1"/>
      <c r="K43" s="1"/>
      <c r="L43" s="1"/>
      <c r="M43" s="1"/>
      <c r="N43" s="1"/>
      <c r="O43" s="1"/>
      <c r="P43" s="1"/>
    </row>
    <row r="44" spans="2:16" ht="18" customHeight="1" x14ac:dyDescent="0.25">
      <c r="C44" s="1"/>
      <c r="F44" s="1"/>
      <c r="G44" s="1"/>
      <c r="H44" s="1"/>
      <c r="I44" s="1"/>
      <c r="J44" s="1"/>
      <c r="K44" s="1"/>
      <c r="L44" s="1"/>
      <c r="M44" s="1"/>
      <c r="N44" s="1"/>
      <c r="O44" s="1"/>
      <c r="P44" s="1"/>
    </row>
    <row r="45" spans="2:16" ht="18" customHeight="1" x14ac:dyDescent="0.25">
      <c r="C45" s="1"/>
      <c r="F45" s="1"/>
      <c r="G45" s="1"/>
      <c r="H45" s="1"/>
      <c r="I45" s="1"/>
      <c r="J45" s="1"/>
      <c r="K45" s="1"/>
      <c r="L45" s="1"/>
      <c r="M45" s="1"/>
      <c r="N45" s="1"/>
      <c r="O45" s="1"/>
      <c r="P45" s="1"/>
    </row>
    <row r="46" spans="2:16" ht="18" customHeight="1" x14ac:dyDescent="0.25">
      <c r="C46" s="1"/>
      <c r="F46" s="1"/>
      <c r="G46" s="1"/>
      <c r="H46" s="1"/>
      <c r="I46" s="1"/>
      <c r="J46" s="1"/>
      <c r="K46" s="1"/>
      <c r="L46" s="1"/>
      <c r="M46" s="1"/>
      <c r="N46" s="1"/>
      <c r="O46" s="1"/>
      <c r="P46" s="1"/>
    </row>
    <row r="47" spans="2:16" ht="18" customHeight="1" x14ac:dyDescent="0.25"/>
    <row r="48" spans="2:16"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sheetData>
  <mergeCells count="2">
    <mergeCell ref="D6:E6"/>
    <mergeCell ref="F6:O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B1:O421"/>
  <sheetViews>
    <sheetView showGridLines="0" workbookViewId="0"/>
  </sheetViews>
  <sheetFormatPr defaultColWidth="9.140625" defaultRowHeight="15" customHeight="1" x14ac:dyDescent="0.25"/>
  <cols>
    <col min="1" max="1" width="4.140625" style="1" customWidth="1"/>
    <col min="2" max="2" width="58.5703125" style="1" customWidth="1"/>
    <col min="3" max="3" width="12.28515625" style="1" customWidth="1"/>
    <col min="4" max="13" width="11.85546875" style="2" customWidth="1"/>
    <col min="14" max="15" width="11" style="2" customWidth="1"/>
    <col min="16" max="16384" width="9.140625" style="1"/>
  </cols>
  <sheetData>
    <row r="1" spans="2:15" ht="15.75" customHeight="1" x14ac:dyDescent="0.25"/>
    <row r="2" spans="2:15" ht="18" customHeight="1" x14ac:dyDescent="0.25">
      <c r="B2" s="43" t="str">
        <f>"Financial Model of " &amp; B4</f>
        <v>Financial Model of 35000 Sq. Ft. Ahemdabad Location Warehouse (Cold Storage)</v>
      </c>
      <c r="C2" s="43"/>
      <c r="D2" s="44"/>
      <c r="E2" s="44"/>
      <c r="F2" s="44"/>
      <c r="G2" s="44"/>
      <c r="H2" s="44"/>
      <c r="I2" s="44"/>
      <c r="J2" s="44"/>
      <c r="K2" s="44"/>
      <c r="L2" s="44"/>
      <c r="M2" s="44"/>
      <c r="N2" s="44"/>
      <c r="O2" s="45"/>
    </row>
    <row r="3" spans="2:15" ht="9.75" customHeight="1" x14ac:dyDescent="0.25"/>
    <row r="4" spans="2:15" ht="18" customHeight="1" x14ac:dyDescent="0.25">
      <c r="B4" s="3" t="str">
        <f>'[40]Common Assumption'!B4</f>
        <v>35000 Sq. Ft. Ahemdabad Location Warehouse (Cold Storage)</v>
      </c>
      <c r="C4" s="3"/>
      <c r="D4" s="3" t="s">
        <v>66</v>
      </c>
      <c r="E4" s="4"/>
      <c r="F4" s="4"/>
      <c r="G4" s="4"/>
      <c r="H4" s="4"/>
      <c r="I4" s="4"/>
      <c r="J4" s="4"/>
      <c r="K4" s="4"/>
      <c r="L4" s="4"/>
      <c r="M4" s="4"/>
      <c r="N4" s="4"/>
    </row>
    <row r="5" spans="2:15" x14ac:dyDescent="0.25">
      <c r="D5" s="1"/>
      <c r="E5" s="5"/>
      <c r="F5" s="1"/>
      <c r="G5" s="1"/>
      <c r="H5" s="1"/>
      <c r="I5" s="1"/>
      <c r="J5" s="1"/>
      <c r="K5" s="1"/>
      <c r="L5" s="1"/>
      <c r="M5" s="1"/>
      <c r="N5" s="1"/>
    </row>
    <row r="6" spans="2:15" ht="18" customHeight="1" x14ac:dyDescent="0.25">
      <c r="C6" s="2"/>
      <c r="D6" s="159" t="s">
        <v>1</v>
      </c>
      <c r="E6" s="159"/>
      <c r="F6" s="160" t="s">
        <v>2</v>
      </c>
      <c r="G6" s="160"/>
      <c r="H6" s="160"/>
      <c r="I6" s="160"/>
      <c r="J6" s="160"/>
      <c r="K6" s="160"/>
      <c r="L6" s="160"/>
      <c r="M6" s="160"/>
      <c r="N6" s="160"/>
      <c r="O6" s="160"/>
    </row>
    <row r="7" spans="2:15" ht="18" customHeight="1" x14ac:dyDescent="0.25">
      <c r="B7" s="6" t="s">
        <v>3</v>
      </c>
      <c r="C7" s="7" t="s">
        <v>4</v>
      </c>
      <c r="D7" s="8">
        <f>EOMONTH('[40]Common Assumption'!E9,0)</f>
        <v>45747</v>
      </c>
      <c r="E7" s="8">
        <f>'[40]Common Assumption'!E11</f>
        <v>46022</v>
      </c>
      <c r="F7" s="8">
        <f>DATE(YEAR(E7),MONTH(E7)+3,DAY(E7))</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2:15" s="9" customFormat="1" ht="18" customHeight="1" x14ac:dyDescent="0.25">
      <c r="B8" s="10" t="s">
        <v>5</v>
      </c>
      <c r="C8" s="11"/>
      <c r="D8" s="47">
        <v>0</v>
      </c>
      <c r="E8" s="47">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row>
    <row r="9" spans="2:15" s="9" customFormat="1" ht="18" customHeight="1" x14ac:dyDescent="0.25">
      <c r="B9" s="10" t="s">
        <v>6</v>
      </c>
      <c r="C9" s="11">
        <v>9</v>
      </c>
      <c r="D9" s="47">
        <v>0</v>
      </c>
      <c r="E9" s="47">
        <f>C9-D9</f>
        <v>9</v>
      </c>
      <c r="F9" s="11">
        <f>MONTH(F7-E7)</f>
        <v>3</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row>
    <row r="10" spans="2:15" ht="18" customHeight="1" x14ac:dyDescent="0.25">
      <c r="D10" s="1"/>
      <c r="E10" s="1"/>
      <c r="F10" s="1"/>
      <c r="G10" s="1"/>
      <c r="H10" s="1"/>
      <c r="I10" s="1"/>
      <c r="J10" s="1"/>
      <c r="K10" s="1"/>
      <c r="L10" s="1"/>
      <c r="M10" s="1"/>
      <c r="N10" s="1"/>
      <c r="O10" s="1"/>
    </row>
    <row r="11" spans="2:15" ht="18" customHeight="1" x14ac:dyDescent="0.25">
      <c r="B11" s="14" t="s">
        <v>67</v>
      </c>
      <c r="C11" s="14"/>
      <c r="D11" s="1"/>
      <c r="E11" s="1"/>
      <c r="F11" s="1"/>
      <c r="G11" s="1"/>
      <c r="H11" s="1"/>
      <c r="I11" s="1"/>
      <c r="J11" s="1"/>
      <c r="K11" s="1"/>
      <c r="L11" s="1"/>
      <c r="M11" s="1"/>
      <c r="N11" s="1"/>
      <c r="O11" s="1"/>
    </row>
    <row r="12" spans="2:15" ht="18" customHeight="1" x14ac:dyDescent="0.25">
      <c r="B12" s="1" t="s">
        <v>68</v>
      </c>
      <c r="D12" s="17"/>
      <c r="E12" s="17">
        <f>'[41]Cash Flow Statement INDIRECT'!E12</f>
        <v>0</v>
      </c>
      <c r="F12" s="17">
        <f>'[41]Cash Flow Statement INDIRECT'!F12</f>
        <v>0.60484618644496535</v>
      </c>
      <c r="G12" s="17">
        <f>'[41]Cash Flow Statement INDIRECT'!G12</f>
        <v>2.5196995500731436</v>
      </c>
      <c r="H12" s="17">
        <f>'[41]Cash Flow Statement INDIRECT'!H12</f>
        <v>2.3590494711597092</v>
      </c>
      <c r="I12" s="17">
        <f>'[41]Cash Flow Statement INDIRECT'!I12</f>
        <v>2.3375648422147366</v>
      </c>
      <c r="J12" s="17">
        <f>'[41]Cash Flow Statement INDIRECT'!J12</f>
        <v>2.3982050077379395</v>
      </c>
      <c r="K12" s="17">
        <f>'[41]Cash Flow Statement INDIRECT'!K12</f>
        <v>2.4582393506905431</v>
      </c>
      <c r="L12" s="17">
        <f>'[41]Cash Flow Statement INDIRECT'!L12</f>
        <v>2.4336497111153714</v>
      </c>
      <c r="M12" s="17">
        <f>'[41]Cash Flow Statement INDIRECT'!M12</f>
        <v>2.4981313111993115</v>
      </c>
      <c r="N12" s="17">
        <f>'[41]Cash Flow Statement INDIRECT'!N12</f>
        <v>2.4525523178978563</v>
      </c>
      <c r="O12" s="17">
        <f>'[41]Cash Flow Statement INDIRECT'!O12</f>
        <v>2.1838096292484006</v>
      </c>
    </row>
    <row r="13" spans="2:15" ht="18" customHeight="1" x14ac:dyDescent="0.25">
      <c r="B13" s="1" t="s">
        <v>69</v>
      </c>
      <c r="D13" s="17"/>
      <c r="E13" s="17">
        <f>'[41]Cash Flow Statement INDIRECT'!E13</f>
        <v>0</v>
      </c>
      <c r="F13" s="17">
        <f>'[41]Cash Flow Statement INDIRECT'!F13</f>
        <v>0.2408133463819033</v>
      </c>
      <c r="G13" s="17">
        <f>'[41]Cash Flow Statement INDIRECT'!G13</f>
        <v>0.96325338552761319</v>
      </c>
      <c r="H13" s="17">
        <f>'[41]Cash Flow Statement INDIRECT'!H13</f>
        <v>0.96325338552761319</v>
      </c>
      <c r="I13" s="17">
        <f>'[41]Cash Flow Statement INDIRECT'!I13</f>
        <v>0.96325338552761319</v>
      </c>
      <c r="J13" s="17">
        <f>'[41]Cash Flow Statement INDIRECT'!J13</f>
        <v>0.96325338552761319</v>
      </c>
      <c r="K13" s="17">
        <f>'[41]Cash Flow Statement INDIRECT'!K13</f>
        <v>0.96325338552761319</v>
      </c>
      <c r="L13" s="17">
        <f>'[41]Cash Flow Statement INDIRECT'!L13</f>
        <v>0.96325338552761319</v>
      </c>
      <c r="M13" s="17">
        <f>'[41]Cash Flow Statement INDIRECT'!M13</f>
        <v>0.96325338552761319</v>
      </c>
      <c r="N13" s="17">
        <f>'[41]Cash Flow Statement INDIRECT'!N13</f>
        <v>0.96325338552761319</v>
      </c>
      <c r="O13" s="17">
        <f>'[41]Cash Flow Statement INDIRECT'!O13</f>
        <v>0.96325338552761319</v>
      </c>
    </row>
    <row r="14" spans="2:15" ht="18" customHeight="1" x14ac:dyDescent="0.25">
      <c r="B14" s="1" t="s">
        <v>70</v>
      </c>
      <c r="D14" s="17"/>
      <c r="E14" s="17">
        <f>'[41]Cash Flow Statement INDIRECT'!E14</f>
        <v>0</v>
      </c>
      <c r="F14" s="17">
        <f>'[41]Cash Flow Statement INDIRECT'!F14</f>
        <v>0.37393421717313136</v>
      </c>
      <c r="G14" s="17">
        <f>'[41]Cash Flow Statement INDIRECT'!G14</f>
        <v>1.297753314399243</v>
      </c>
      <c r="H14" s="17">
        <f>'[41]Cash Flow Statement INDIRECT'!H14</f>
        <v>1.1297862058126775</v>
      </c>
      <c r="I14" s="17">
        <f>'[41]Cash Flow Statement INDIRECT'!I14</f>
        <v>0.9551004128826498</v>
      </c>
      <c r="J14" s="17">
        <f>'[41]Cash Flow Statement INDIRECT'!J14</f>
        <v>0.7669772512656966</v>
      </c>
      <c r="K14" s="17">
        <f>'[41]Cash Flow Statement INDIRECT'!K14</f>
        <v>0.57213540530528062</v>
      </c>
      <c r="L14" s="17">
        <f>'[41]Cash Flow Statement INDIRECT'!L14</f>
        <v>0.36721553282967079</v>
      </c>
      <c r="M14" s="17">
        <f>'[41]Cash Flow Statement INDIRECT'!M14</f>
        <v>0.15193768865788904</v>
      </c>
      <c r="N14" s="17">
        <f>'[41]Cash Flow Statement INDIRECT'!N14</f>
        <v>3.8000000000000006E-2</v>
      </c>
      <c r="O14" s="17">
        <f>'[41]Cash Flow Statement INDIRECT'!O14</f>
        <v>3.8000000000000006E-2</v>
      </c>
    </row>
    <row r="15" spans="2:15" ht="18" customHeight="1" x14ac:dyDescent="0.25">
      <c r="B15" s="1" t="s">
        <v>71</v>
      </c>
      <c r="D15" s="17"/>
      <c r="E15" s="17">
        <f>'[41]Cash Flow Statement INDIRECT'!E15</f>
        <v>0</v>
      </c>
      <c r="F15" s="17">
        <f>'[41]Cash Flow Statement INDIRECT'!F15</f>
        <v>-0.15102739726027398</v>
      </c>
      <c r="G15" s="17">
        <f>'[41]Cash Flow Statement INDIRECT'!G15</f>
        <v>-0.45308219178082193</v>
      </c>
      <c r="H15" s="17">
        <f>'[41]Cash Flow Statement INDIRECT'!H15</f>
        <v>0</v>
      </c>
      <c r="I15" s="17">
        <f>'[41]Cash Flow Statement INDIRECT'!I15</f>
        <v>0</v>
      </c>
      <c r="J15" s="17">
        <f>'[41]Cash Flow Statement INDIRECT'!J15</f>
        <v>0</v>
      </c>
      <c r="K15" s="17">
        <f>'[41]Cash Flow Statement INDIRECT'!K15</f>
        <v>0</v>
      </c>
      <c r="L15" s="17">
        <f>'[41]Cash Flow Statement INDIRECT'!L15</f>
        <v>0</v>
      </c>
      <c r="M15" s="17">
        <f>'[41]Cash Flow Statement INDIRECT'!M15</f>
        <v>0</v>
      </c>
      <c r="N15" s="17">
        <f>'[41]Cash Flow Statement INDIRECT'!N15</f>
        <v>0</v>
      </c>
      <c r="O15" s="17">
        <f>'[41]Cash Flow Statement INDIRECT'!O15</f>
        <v>0</v>
      </c>
    </row>
    <row r="16" spans="2:15" ht="18" customHeight="1" x14ac:dyDescent="0.25">
      <c r="B16" s="1" t="s">
        <v>72</v>
      </c>
      <c r="D16" s="17"/>
      <c r="E16" s="17">
        <f>'[41]Cash Flow Statement INDIRECT'!E16</f>
        <v>-2.3849999999999998</v>
      </c>
      <c r="F16" s="17">
        <f>'[41]Cash Flow Statement INDIRECT'!F16</f>
        <v>0.21952687500000001</v>
      </c>
      <c r="G16" s="17">
        <f>'[41]Cash Flow Statement INDIRECT'!G16</f>
        <v>0.86052712499999973</v>
      </c>
      <c r="H16" s="17">
        <f>'[41]Cash Flow Statement INDIRECT'!H16</f>
        <v>0.8013760312499999</v>
      </c>
      <c r="I16" s="17">
        <f>'[41]Cash Flow Statement INDIRECT'!I16</f>
        <v>0.76606535531250008</v>
      </c>
      <c r="J16" s="17">
        <f>'[41]Cash Flow Statement INDIRECT'!J16</f>
        <v>0.74311841601562489</v>
      </c>
      <c r="K16" s="17">
        <f>'[41]Cash Flow Statement INDIRECT'!K16</f>
        <v>0.71885306547421868</v>
      </c>
      <c r="L16" s="17">
        <f>'[41]Cash Flow Statement INDIRECT'!L16</f>
        <v>0.67754135330507803</v>
      </c>
      <c r="M16" s="17">
        <f>'[41]Cash Flow Statement INDIRECT'!M16</f>
        <v>0.65039802936926649</v>
      </c>
      <c r="N16" s="17">
        <f>'[41]Cash Flow Statement INDIRECT'!N16</f>
        <v>0.62168502661658442</v>
      </c>
      <c r="O16" s="17">
        <f>'[41]Cash Flow Statement INDIRECT'!O16</f>
        <v>0.57331134265968231</v>
      </c>
    </row>
    <row r="17" spans="2:15" ht="18" customHeight="1" x14ac:dyDescent="0.25">
      <c r="B17" s="1" t="s">
        <v>73</v>
      </c>
      <c r="D17" s="17"/>
      <c r="E17" s="17">
        <f>'[41]Cash Flow Statement INDIRECT'!E17</f>
        <v>0</v>
      </c>
      <c r="F17" s="17">
        <f>'[41]Cash Flow Statement INDIRECT'!F17</f>
        <v>0</v>
      </c>
      <c r="G17" s="17">
        <f>'[41]Cash Flow Statement INDIRECT'!G17</f>
        <v>-0.43238044279255144</v>
      </c>
      <c r="H17" s="17">
        <f>'[41]Cash Flow Statement INDIRECT'!H17</f>
        <v>3.4642185703993578E-3</v>
      </c>
      <c r="I17" s="17">
        <f>'[41]Cash Flow Statement INDIRECT'!I17</f>
        <v>6.3983625223639595E-2</v>
      </c>
      <c r="J17" s="17">
        <f>'[41]Cash Flow Statement INDIRECT'!J17</f>
        <v>0.12193781261034792</v>
      </c>
      <c r="K17" s="17">
        <f>'[41]Cash Flow Statement INDIRECT'!K17</f>
        <v>0.17205355768385738</v>
      </c>
      <c r="L17" s="17">
        <f>'[41]Cash Flow Statement INDIRECT'!L17</f>
        <v>7.0941228704307191E-2</v>
      </c>
      <c r="M17" s="17">
        <f>'[41]Cash Flow Statement INDIRECT'!M17</f>
        <v>0</v>
      </c>
      <c r="N17" s="17">
        <f>'[41]Cash Flow Statement INDIRECT'!N17</f>
        <v>0</v>
      </c>
      <c r="O17" s="17">
        <f>'[41]Cash Flow Statement INDIRECT'!O17</f>
        <v>0</v>
      </c>
    </row>
    <row r="18" spans="2:15" ht="18" customHeight="1" x14ac:dyDescent="0.25">
      <c r="B18" s="1" t="s">
        <v>74</v>
      </c>
      <c r="D18" s="17"/>
      <c r="E18" s="17">
        <f>'[41]Cash Flow Statement INDIRECT'!E18</f>
        <v>0</v>
      </c>
      <c r="F18" s="17">
        <f>'[41]Cash Flow Statement INDIRECT'!F18</f>
        <v>3.3981164383561635E-3</v>
      </c>
      <c r="G18" s="17">
        <f>'[41]Cash Flow Statement INDIRECT'!G18</f>
        <v>1.0194349315068491E-2</v>
      </c>
      <c r="H18" s="17">
        <f>'[41]Cash Flow Statement INDIRECT'!H18</f>
        <v>2.7776712328767113E-2</v>
      </c>
      <c r="I18" s="17">
        <f>'[41]Cash Flow Statement INDIRECT'!I18</f>
        <v>1.3888356164383636E-3</v>
      </c>
      <c r="J18" s="17">
        <f>'[41]Cash Flow Statement INDIRECT'!J18</f>
        <v>1.4582773972602672E-3</v>
      </c>
      <c r="K18" s="17">
        <f>'[41]Cash Flow Statement INDIRECT'!K18</f>
        <v>1.53119126712329E-3</v>
      </c>
      <c r="L18" s="17">
        <f>'[41]Cash Flow Statement INDIRECT'!L18</f>
        <v>1.6077508304794541E-3</v>
      </c>
      <c r="M18" s="17">
        <f>'[41]Cash Flow Statement INDIRECT'!M18</f>
        <v>1.6881383720034268E-3</v>
      </c>
      <c r="N18" s="17">
        <f>'[41]Cash Flow Statement INDIRECT'!N18</f>
        <v>1.7725452906035902E-3</v>
      </c>
      <c r="O18" s="17">
        <f>'[41]Cash Flow Statement INDIRECT'!O18</f>
        <v>1.8611725551337804E-3</v>
      </c>
    </row>
    <row r="19" spans="2:15" ht="18" customHeight="1" x14ac:dyDescent="0.25">
      <c r="B19" s="26" t="s">
        <v>75</v>
      </c>
      <c r="C19" s="26"/>
      <c r="D19" s="27"/>
      <c r="E19" s="27">
        <f t="shared" ref="E19:O19" si="3">SUM(E12:E18)</f>
        <v>-2.3849999999999998</v>
      </c>
      <c r="F19" s="27">
        <f t="shared" si="3"/>
        <v>1.2914913441780822</v>
      </c>
      <c r="G19" s="27">
        <f t="shared" si="3"/>
        <v>4.7659650897416954</v>
      </c>
      <c r="H19" s="27">
        <f t="shared" si="3"/>
        <v>5.2847060246491662</v>
      </c>
      <c r="I19" s="27">
        <f t="shared" si="3"/>
        <v>5.0873564567775782</v>
      </c>
      <c r="J19" s="27">
        <f t="shared" si="3"/>
        <v>4.994950150554482</v>
      </c>
      <c r="K19" s="27">
        <f t="shared" si="3"/>
        <v>4.8860659559486361</v>
      </c>
      <c r="L19" s="27">
        <f t="shared" si="3"/>
        <v>4.5142089623125203</v>
      </c>
      <c r="M19" s="27">
        <f t="shared" si="3"/>
        <v>4.2654085531260835</v>
      </c>
      <c r="N19" s="27">
        <f t="shared" si="3"/>
        <v>4.0772632753326574</v>
      </c>
      <c r="O19" s="27">
        <f t="shared" si="3"/>
        <v>3.7602355299908297</v>
      </c>
    </row>
    <row r="20" spans="2:15" ht="18" customHeight="1" x14ac:dyDescent="0.25">
      <c r="B20" s="1" t="s">
        <v>76</v>
      </c>
      <c r="D20" s="17"/>
      <c r="E20" s="17">
        <f>'[41]Cash Flow Statement INDIRECT'!E20</f>
        <v>0</v>
      </c>
      <c r="F20" s="17">
        <f>'[41]Cash Flow Statement INDIRECT'!F20</f>
        <v>0</v>
      </c>
      <c r="G20" s="17">
        <f>'[41]Cash Flow Statement INDIRECT'!G20</f>
        <v>0</v>
      </c>
      <c r="H20" s="17">
        <f>'[41]Cash Flow Statement INDIRECT'!H20</f>
        <v>0</v>
      </c>
      <c r="I20" s="17">
        <f>'[41]Cash Flow Statement INDIRECT'!I20</f>
        <v>0.26249538656249993</v>
      </c>
      <c r="J20" s="17">
        <f>'[41]Cash Flow Statement INDIRECT'!J20</f>
        <v>0.74311841601562489</v>
      </c>
      <c r="K20" s="17">
        <f>'[41]Cash Flow Statement INDIRECT'!K20</f>
        <v>0.71885306547421868</v>
      </c>
      <c r="L20" s="17">
        <f>'[41]Cash Flow Statement INDIRECT'!L20</f>
        <v>0.67754135330507803</v>
      </c>
      <c r="M20" s="17">
        <f>'[41]Cash Flow Statement INDIRECT'!M20</f>
        <v>0.65039802936926649</v>
      </c>
      <c r="N20" s="17">
        <f>'[41]Cash Flow Statement INDIRECT'!N20</f>
        <v>0.62168502661658442</v>
      </c>
      <c r="O20" s="17">
        <f>'[41]Cash Flow Statement INDIRECT'!O20</f>
        <v>0.57331134265968231</v>
      </c>
    </row>
    <row r="21" spans="2:15" ht="18" customHeight="1" x14ac:dyDescent="0.25">
      <c r="B21" s="1" t="s">
        <v>77</v>
      </c>
      <c r="D21" s="17"/>
      <c r="E21" s="17">
        <f>'[41]Cash Flow Statement INDIRECT'!E21</f>
        <v>0</v>
      </c>
      <c r="F21" s="17">
        <f>'[41]Cash Flow Statement INDIRECT'!F21</f>
        <v>0</v>
      </c>
      <c r="G21" s="17">
        <f>'[41]Cash Flow Statement INDIRECT'!G21</f>
        <v>0.43238044279255144</v>
      </c>
      <c r="H21" s="17">
        <f>'[41]Cash Flow Statement INDIRECT'!H21</f>
        <v>0.40481288925100611</v>
      </c>
      <c r="I21" s="17">
        <f>'[41]Cash Flow Statement INDIRECT'!I21</f>
        <v>0.40112612692404881</v>
      </c>
      <c r="J21" s="17">
        <f>'[41]Cash Flow Statement INDIRECT'!J21</f>
        <v>0.41153197932783042</v>
      </c>
      <c r="K21" s="17">
        <f>'[41]Cash Flow Statement INDIRECT'!K21</f>
        <v>0.42183387257849719</v>
      </c>
      <c r="L21" s="17">
        <f>'[41]Cash Flow Statement INDIRECT'!L21</f>
        <v>0.55542675808435049</v>
      </c>
      <c r="M21" s="17">
        <f>'[41]Cash Flow Statement INDIRECT'!M21</f>
        <v>0.67560718158255595</v>
      </c>
      <c r="N21" s="17">
        <f>'[41]Cash Flow Statement INDIRECT'!N21</f>
        <v>0.6923221785806416</v>
      </c>
      <c r="O21" s="17">
        <f>'[41]Cash Flow Statement INDIRECT'!O21</f>
        <v>0.6487580690088387</v>
      </c>
    </row>
    <row r="22" spans="2:15" ht="18" customHeight="1" x14ac:dyDescent="0.25">
      <c r="B22" s="38" t="s">
        <v>78</v>
      </c>
      <c r="C22" s="38"/>
      <c r="D22" s="39"/>
      <c r="E22" s="39">
        <f t="shared" ref="E22:O22" si="4">+E19-E21-E20</f>
        <v>-2.3849999999999998</v>
      </c>
      <c r="F22" s="39">
        <f t="shared" si="4"/>
        <v>1.2914913441780822</v>
      </c>
      <c r="G22" s="39">
        <f t="shared" si="4"/>
        <v>4.3335846469491441</v>
      </c>
      <c r="H22" s="39">
        <f t="shared" si="4"/>
        <v>4.8798931353981603</v>
      </c>
      <c r="I22" s="39">
        <f t="shared" si="4"/>
        <v>4.4237349432910298</v>
      </c>
      <c r="J22" s="39">
        <f t="shared" si="4"/>
        <v>3.8402997552110265</v>
      </c>
      <c r="K22" s="39">
        <f t="shared" si="4"/>
        <v>3.7453790178959205</v>
      </c>
      <c r="L22" s="39">
        <f t="shared" si="4"/>
        <v>3.2812408509230915</v>
      </c>
      <c r="M22" s="39">
        <f t="shared" si="4"/>
        <v>2.9394033421742609</v>
      </c>
      <c r="N22" s="39">
        <f t="shared" si="4"/>
        <v>2.7632560701354314</v>
      </c>
      <c r="O22" s="39">
        <f t="shared" si="4"/>
        <v>2.5381661183223088</v>
      </c>
    </row>
    <row r="23" spans="2:15" ht="18" customHeight="1" x14ac:dyDescent="0.25">
      <c r="D23" s="1"/>
      <c r="E23" s="34"/>
      <c r="F23" s="1"/>
      <c r="G23" s="1"/>
      <c r="H23" s="1"/>
      <c r="I23" s="1"/>
      <c r="J23" s="1"/>
      <c r="K23" s="1"/>
      <c r="L23" s="1"/>
      <c r="M23" s="1"/>
      <c r="N23" s="1"/>
      <c r="O23" s="1"/>
    </row>
    <row r="24" spans="2:15" ht="18" customHeight="1" x14ac:dyDescent="0.25">
      <c r="B24" s="14" t="s">
        <v>79</v>
      </c>
      <c r="C24" s="14"/>
      <c r="D24" s="1"/>
      <c r="E24" s="1"/>
      <c r="F24" s="1"/>
      <c r="G24" s="1"/>
      <c r="H24" s="1"/>
      <c r="I24" s="1"/>
      <c r="J24" s="1"/>
      <c r="K24" s="1"/>
      <c r="L24" s="1"/>
      <c r="M24" s="1"/>
      <c r="N24" s="1"/>
      <c r="O24" s="1"/>
    </row>
    <row r="25" spans="2:15" ht="18" customHeight="1" x14ac:dyDescent="0.25">
      <c r="B25" s="1" t="s">
        <v>80</v>
      </c>
      <c r="D25" s="17"/>
      <c r="E25" s="17">
        <f>'[41]Cash Flow Statement INDIRECT'!E25</f>
        <v>-16.168435542932826</v>
      </c>
      <c r="F25" s="17">
        <f>'[41]Cash Flow Statement INDIRECT'!F25</f>
        <v>0</v>
      </c>
      <c r="G25" s="17">
        <f>'[41]Cash Flow Statement INDIRECT'!G25</f>
        <v>0</v>
      </c>
      <c r="H25" s="17">
        <f>'[41]Cash Flow Statement INDIRECT'!H25</f>
        <v>0</v>
      </c>
      <c r="I25" s="17">
        <f>'[41]Cash Flow Statement INDIRECT'!I25</f>
        <v>0</v>
      </c>
      <c r="J25" s="17">
        <f>'[41]Cash Flow Statement INDIRECT'!J25</f>
        <v>0</v>
      </c>
      <c r="K25" s="17">
        <f>'[41]Cash Flow Statement INDIRECT'!K25</f>
        <v>0</v>
      </c>
      <c r="L25" s="17">
        <f>'[41]Cash Flow Statement INDIRECT'!L25</f>
        <v>0</v>
      </c>
      <c r="M25" s="17">
        <f>'[41]Cash Flow Statement INDIRECT'!M25</f>
        <v>0</v>
      </c>
      <c r="N25" s="17">
        <f>'[41]Cash Flow Statement INDIRECT'!N25</f>
        <v>0</v>
      </c>
      <c r="O25" s="17">
        <f>'[41]Cash Flow Statement INDIRECT'!O25</f>
        <v>0</v>
      </c>
    </row>
    <row r="26" spans="2:15" ht="18" customHeight="1" x14ac:dyDescent="0.25">
      <c r="B26" s="1" t="s">
        <v>81</v>
      </c>
      <c r="D26" s="17"/>
      <c r="E26" s="17">
        <f>'[41]Cash Flow Statement INDIRECT'!E26</f>
        <v>-0.15839999999999999</v>
      </c>
      <c r="F26" s="17">
        <f>'[41]Cash Flow Statement INDIRECT'!F26</f>
        <v>0</v>
      </c>
      <c r="G26" s="17">
        <f>'[41]Cash Flow Statement INDIRECT'!G26</f>
        <v>0</v>
      </c>
      <c r="H26" s="17">
        <f>'[41]Cash Flow Statement INDIRECT'!H26</f>
        <v>0</v>
      </c>
      <c r="I26" s="17">
        <f>'[41]Cash Flow Statement INDIRECT'!I26</f>
        <v>0</v>
      </c>
      <c r="J26" s="17">
        <f>'[41]Cash Flow Statement INDIRECT'!J26</f>
        <v>0</v>
      </c>
      <c r="K26" s="17">
        <f>'[41]Cash Flow Statement INDIRECT'!K26</f>
        <v>0</v>
      </c>
      <c r="L26" s="17">
        <f>'[41]Cash Flow Statement INDIRECT'!L26</f>
        <v>0</v>
      </c>
      <c r="M26" s="17">
        <f>'[41]Cash Flow Statement INDIRECT'!M26</f>
        <v>0</v>
      </c>
      <c r="N26" s="17">
        <f>'[41]Cash Flow Statement INDIRECT'!N26</f>
        <v>0</v>
      </c>
      <c r="O26" s="17">
        <f>'[41]Cash Flow Statement INDIRECT'!O26</f>
        <v>0</v>
      </c>
    </row>
    <row r="27" spans="2:15" ht="18" customHeight="1" x14ac:dyDescent="0.25">
      <c r="B27" s="38" t="s">
        <v>82</v>
      </c>
      <c r="C27" s="38"/>
      <c r="D27" s="39"/>
      <c r="E27" s="39">
        <f t="shared" ref="E27:O27" si="5">SUM(E25:E26)</f>
        <v>-16.326835542932827</v>
      </c>
      <c r="F27" s="39">
        <f t="shared" si="5"/>
        <v>0</v>
      </c>
      <c r="G27" s="39">
        <f t="shared" si="5"/>
        <v>0</v>
      </c>
      <c r="H27" s="39">
        <f t="shared" si="5"/>
        <v>0</v>
      </c>
      <c r="I27" s="39">
        <f t="shared" si="5"/>
        <v>0</v>
      </c>
      <c r="J27" s="39">
        <f t="shared" si="5"/>
        <v>0</v>
      </c>
      <c r="K27" s="39">
        <f t="shared" si="5"/>
        <v>0</v>
      </c>
      <c r="L27" s="39">
        <f t="shared" si="5"/>
        <v>0</v>
      </c>
      <c r="M27" s="39">
        <f t="shared" si="5"/>
        <v>0</v>
      </c>
      <c r="N27" s="39">
        <f t="shared" si="5"/>
        <v>0</v>
      </c>
      <c r="O27" s="39">
        <f t="shared" si="5"/>
        <v>0</v>
      </c>
    </row>
    <row r="28" spans="2:15" ht="18" customHeight="1" x14ac:dyDescent="0.25"/>
    <row r="29" spans="2:15" ht="18" customHeight="1" x14ac:dyDescent="0.25">
      <c r="B29" s="14" t="s">
        <v>83</v>
      </c>
      <c r="C29" s="14"/>
    </row>
    <row r="30" spans="2:15" ht="18" customHeight="1" x14ac:dyDescent="0.25">
      <c r="B30" s="1" t="str">
        <f>+'[40]Fund Flow Statement'!B12</f>
        <v>Increase in Equity / Share Capital/USL</v>
      </c>
      <c r="D30" s="17"/>
      <c r="E30" s="17">
        <f>'[41]Cash Flow Statement INDIRECT'!E30</f>
        <v>4.5672369251167684</v>
      </c>
      <c r="F30" s="17">
        <f>'[41]Cash Flow Statement INDIRECT'!F30</f>
        <v>0.14762928082191795</v>
      </c>
      <c r="G30" s="17">
        <f>'[41]Cash Flow Statement INDIRECT'!G30</f>
        <v>0</v>
      </c>
      <c r="H30" s="17">
        <f>'[41]Cash Flow Statement INDIRECT'!H30</f>
        <v>0</v>
      </c>
      <c r="I30" s="17">
        <f>'[41]Cash Flow Statement INDIRECT'!I30</f>
        <v>0</v>
      </c>
      <c r="J30" s="17">
        <f>'[41]Cash Flow Statement INDIRECT'!J30</f>
        <v>0</v>
      </c>
      <c r="K30" s="17">
        <f>'[41]Cash Flow Statement INDIRECT'!K30</f>
        <v>0</v>
      </c>
      <c r="L30" s="17">
        <f>'[41]Cash Flow Statement INDIRECT'!L30</f>
        <v>0</v>
      </c>
      <c r="M30" s="17">
        <f>'[41]Cash Flow Statement INDIRECT'!M30</f>
        <v>0</v>
      </c>
      <c r="N30" s="17">
        <f>'[41]Cash Flow Statement INDIRECT'!N30</f>
        <v>0</v>
      </c>
      <c r="O30" s="17">
        <f>'[41]Cash Flow Statement INDIRECT'!O30</f>
        <v>0</v>
      </c>
    </row>
    <row r="31" spans="2:15" ht="18" customHeight="1" x14ac:dyDescent="0.25">
      <c r="B31" s="1" t="str">
        <f>+'[40]Fund Flow Statement'!B13</f>
        <v>Increase in TL</v>
      </c>
      <c r="D31" s="17"/>
      <c r="E31" s="17">
        <f>'[41]Cash Flow Statement INDIRECT'!E31</f>
        <v>14.144598617816058</v>
      </c>
      <c r="F31" s="17">
        <f>'[41]Cash Flow Statement INDIRECT'!F31</f>
        <v>0</v>
      </c>
      <c r="G31" s="17">
        <f>'[41]Cash Flow Statement INDIRECT'!G31</f>
        <v>-1.768074827227007</v>
      </c>
      <c r="H31" s="17">
        <f>'[41]Cash Flow Statement INDIRECT'!H31</f>
        <v>-1.768074827227007</v>
      </c>
      <c r="I31" s="17">
        <f>'[41]Cash Flow Statement INDIRECT'!I31</f>
        <v>-1.9095208134051675</v>
      </c>
      <c r="J31" s="17">
        <f>'[41]Cash Flow Statement INDIRECT'!J31</f>
        <v>-2.0509667995833278</v>
      </c>
      <c r="K31" s="17">
        <f>'[41]Cash Flow Statement INDIRECT'!K31</f>
        <v>-2.0509667995833278</v>
      </c>
      <c r="L31" s="17">
        <f>'[41]Cash Flow Statement INDIRECT'!L31</f>
        <v>-2.263135778850569</v>
      </c>
      <c r="M31" s="17">
        <f>'[41]Cash Flow Statement INDIRECT'!M31</f>
        <v>-2.3338587719396711</v>
      </c>
      <c r="N31" s="17">
        <f>'[41]Cash Flow Statement INDIRECT'!N31</f>
        <v>0</v>
      </c>
      <c r="O31" s="17">
        <f>'[41]Cash Flow Statement INDIRECT'!O31</f>
        <v>0</v>
      </c>
    </row>
    <row r="32" spans="2:15" ht="18" customHeight="1" x14ac:dyDescent="0.25">
      <c r="B32" s="1" t="str">
        <f>+'[40]Fund Flow Statement'!B14</f>
        <v>Increase in CC Limit</v>
      </c>
      <c r="D32" s="17"/>
      <c r="E32" s="17">
        <f>'[41]Cash Flow Statement INDIRECT'!E32</f>
        <v>0</v>
      </c>
      <c r="F32" s="17">
        <f>'[41]Cash Flow Statement INDIRECT'!F32</f>
        <v>0.4</v>
      </c>
      <c r="G32" s="17">
        <f>'[41]Cash Flow Statement INDIRECT'!G32</f>
        <v>0</v>
      </c>
      <c r="H32" s="17">
        <f>'[41]Cash Flow Statement INDIRECT'!H32</f>
        <v>0</v>
      </c>
      <c r="I32" s="17">
        <f>'[41]Cash Flow Statement INDIRECT'!I32</f>
        <v>0</v>
      </c>
      <c r="J32" s="17">
        <f>'[41]Cash Flow Statement INDIRECT'!J32</f>
        <v>0</v>
      </c>
      <c r="K32" s="17">
        <f>'[41]Cash Flow Statement INDIRECT'!K32</f>
        <v>0</v>
      </c>
      <c r="L32" s="17">
        <f>'[41]Cash Flow Statement INDIRECT'!L32</f>
        <v>0</v>
      </c>
      <c r="M32" s="17">
        <f>'[41]Cash Flow Statement INDIRECT'!M32</f>
        <v>0</v>
      </c>
      <c r="N32" s="17">
        <f>'[41]Cash Flow Statement INDIRECT'!N32</f>
        <v>0</v>
      </c>
      <c r="O32" s="17">
        <f>'[41]Cash Flow Statement INDIRECT'!O32</f>
        <v>0</v>
      </c>
    </row>
    <row r="33" spans="2:15" ht="18" customHeight="1" x14ac:dyDescent="0.25">
      <c r="B33" s="1" t="s">
        <v>84</v>
      </c>
      <c r="D33" s="17"/>
      <c r="E33" s="17">
        <f>'[41]Cash Flow Statement INDIRECT'!E33</f>
        <v>0</v>
      </c>
      <c r="F33" s="17">
        <f>'[41]Cash Flow Statement INDIRECT'!F33</f>
        <v>-0.37393421717313136</v>
      </c>
      <c r="G33" s="17">
        <f>'[41]Cash Flow Statement INDIRECT'!G33</f>
        <v>-1.297753314399243</v>
      </c>
      <c r="H33" s="17">
        <f>'[41]Cash Flow Statement INDIRECT'!H33</f>
        <v>-1.1297862058126775</v>
      </c>
      <c r="I33" s="17">
        <f>'[41]Cash Flow Statement INDIRECT'!I33</f>
        <v>-0.9551004128826498</v>
      </c>
      <c r="J33" s="17">
        <f>'[41]Cash Flow Statement INDIRECT'!J33</f>
        <v>-0.7669772512656966</v>
      </c>
      <c r="K33" s="17">
        <f>'[41]Cash Flow Statement INDIRECT'!K33</f>
        <v>-0.57213540530528062</v>
      </c>
      <c r="L33" s="17">
        <f>'[41]Cash Flow Statement INDIRECT'!L33</f>
        <v>-0.36721553282967079</v>
      </c>
      <c r="M33" s="17">
        <f>'[41]Cash Flow Statement INDIRECT'!M33</f>
        <v>-0.15193768865788904</v>
      </c>
      <c r="N33" s="17">
        <f>'[41]Cash Flow Statement INDIRECT'!N33</f>
        <v>-3.8000000000000006E-2</v>
      </c>
      <c r="O33" s="17">
        <f>'[41]Cash Flow Statement INDIRECT'!O33</f>
        <v>-3.8000000000000006E-2</v>
      </c>
    </row>
    <row r="34" spans="2:15" ht="18" customHeight="1" x14ac:dyDescent="0.25">
      <c r="B34" s="38" t="s">
        <v>85</v>
      </c>
      <c r="C34" s="38"/>
      <c r="D34" s="39"/>
      <c r="E34" s="39">
        <f t="shared" ref="E34:O34" si="6">SUM(E30:E33)</f>
        <v>18.711835542932825</v>
      </c>
      <c r="F34" s="39">
        <f t="shared" si="6"/>
        <v>0.17369506364878662</v>
      </c>
      <c r="G34" s="39">
        <f t="shared" si="6"/>
        <v>-3.0658281416262501</v>
      </c>
      <c r="H34" s="39">
        <f t="shared" si="6"/>
        <v>-2.8978610330396846</v>
      </c>
      <c r="I34" s="39">
        <f t="shared" si="6"/>
        <v>-2.8646212262878175</v>
      </c>
      <c r="J34" s="39">
        <f t="shared" si="6"/>
        <v>-2.8179440508490243</v>
      </c>
      <c r="K34" s="39">
        <f t="shared" si="6"/>
        <v>-2.6231022048886086</v>
      </c>
      <c r="L34" s="39">
        <f t="shared" si="6"/>
        <v>-2.6303513116802399</v>
      </c>
      <c r="M34" s="39">
        <f t="shared" si="6"/>
        <v>-2.4857964605975602</v>
      </c>
      <c r="N34" s="39">
        <f t="shared" si="6"/>
        <v>-3.8000000000000006E-2</v>
      </c>
      <c r="O34" s="39">
        <f t="shared" si="6"/>
        <v>-3.8000000000000006E-2</v>
      </c>
    </row>
    <row r="35" spans="2:15" ht="18" customHeight="1" x14ac:dyDescent="0.25"/>
    <row r="36" spans="2:15" ht="18" customHeight="1" x14ac:dyDescent="0.25">
      <c r="B36" s="1" t="s">
        <v>86</v>
      </c>
      <c r="D36" s="17"/>
      <c r="E36" s="17">
        <f t="shared" ref="E36:O36" si="7">+E22+E27+E34</f>
        <v>0</v>
      </c>
      <c r="F36" s="17">
        <f t="shared" si="7"/>
        <v>1.4651864078268688</v>
      </c>
      <c r="G36" s="17">
        <f t="shared" si="7"/>
        <v>1.2677565053228941</v>
      </c>
      <c r="H36" s="17">
        <f t="shared" si="7"/>
        <v>1.9820321023584757</v>
      </c>
      <c r="I36" s="17">
        <f t="shared" si="7"/>
        <v>1.5591137170032123</v>
      </c>
      <c r="J36" s="17">
        <f t="shared" si="7"/>
        <v>1.0223557043620022</v>
      </c>
      <c r="K36" s="17">
        <f t="shared" si="7"/>
        <v>1.122276813007312</v>
      </c>
      <c r="L36" s="17">
        <f t="shared" si="7"/>
        <v>0.65088953924285153</v>
      </c>
      <c r="M36" s="17">
        <f t="shared" si="7"/>
        <v>0.4536068815767007</v>
      </c>
      <c r="N36" s="17">
        <f t="shared" si="7"/>
        <v>2.7252560701354316</v>
      </c>
      <c r="O36" s="17">
        <f t="shared" si="7"/>
        <v>2.500166118322309</v>
      </c>
    </row>
    <row r="37" spans="2:15" ht="18" customHeight="1" x14ac:dyDescent="0.25">
      <c r="B37" s="1" t="s">
        <v>87</v>
      </c>
      <c r="D37" s="17"/>
      <c r="E37" s="17">
        <f>+D38</f>
        <v>0</v>
      </c>
      <c r="F37" s="17">
        <f t="shared" ref="F37:O37" si="8">+E38</f>
        <v>0</v>
      </c>
      <c r="G37" s="17">
        <f t="shared" si="8"/>
        <v>1.4651864078268688</v>
      </c>
      <c r="H37" s="17">
        <f t="shared" si="8"/>
        <v>2.7329429131497629</v>
      </c>
      <c r="I37" s="17">
        <f t="shared" si="8"/>
        <v>4.7149750155082391</v>
      </c>
      <c r="J37" s="17">
        <f t="shared" si="8"/>
        <v>6.2740887325114514</v>
      </c>
      <c r="K37" s="17">
        <f t="shared" si="8"/>
        <v>7.296444436873454</v>
      </c>
      <c r="L37" s="17">
        <f t="shared" si="8"/>
        <v>8.4187212498807664</v>
      </c>
      <c r="M37" s="17">
        <f t="shared" si="8"/>
        <v>9.0696107891236188</v>
      </c>
      <c r="N37" s="17">
        <f t="shared" si="8"/>
        <v>9.5232176707003191</v>
      </c>
      <c r="O37" s="17">
        <f t="shared" si="8"/>
        <v>12.248473740835751</v>
      </c>
    </row>
    <row r="38" spans="2:15" ht="18" customHeight="1" x14ac:dyDescent="0.25">
      <c r="B38" s="38" t="s">
        <v>88</v>
      </c>
      <c r="C38" s="38"/>
      <c r="D38" s="39"/>
      <c r="E38" s="39">
        <f t="shared" ref="E38" si="9">SUM(E36:E37)</f>
        <v>0</v>
      </c>
      <c r="F38" s="39">
        <f t="shared" ref="F38:O38" si="10">SUM(F36:F37)</f>
        <v>1.4651864078268688</v>
      </c>
      <c r="G38" s="39">
        <f t="shared" si="10"/>
        <v>2.7329429131497629</v>
      </c>
      <c r="H38" s="39">
        <f t="shared" si="10"/>
        <v>4.7149750155082391</v>
      </c>
      <c r="I38" s="39">
        <f t="shared" si="10"/>
        <v>6.2740887325114514</v>
      </c>
      <c r="J38" s="39">
        <f t="shared" si="10"/>
        <v>7.296444436873454</v>
      </c>
      <c r="K38" s="39">
        <f t="shared" si="10"/>
        <v>8.4187212498807664</v>
      </c>
      <c r="L38" s="39">
        <f t="shared" si="10"/>
        <v>9.0696107891236188</v>
      </c>
      <c r="M38" s="39">
        <f t="shared" si="10"/>
        <v>9.5232176707003191</v>
      </c>
      <c r="N38" s="39">
        <f t="shared" si="10"/>
        <v>12.248473740835751</v>
      </c>
      <c r="O38" s="39">
        <f t="shared" si="10"/>
        <v>14.748639859158059</v>
      </c>
    </row>
    <row r="39" spans="2:15" ht="18" customHeight="1" x14ac:dyDescent="0.25"/>
    <row r="40" spans="2:15" ht="18" customHeight="1" x14ac:dyDescent="0.25"/>
    <row r="41" spans="2:15" ht="18" customHeight="1" x14ac:dyDescent="0.25"/>
    <row r="42" spans="2:15" ht="18" customHeight="1" x14ac:dyDescent="0.25"/>
    <row r="43" spans="2:15" ht="18" customHeight="1" x14ac:dyDescent="0.25"/>
    <row r="44" spans="2:15" ht="18" customHeight="1" x14ac:dyDescent="0.25"/>
    <row r="45" spans="2:15" ht="18" customHeight="1" x14ac:dyDescent="0.25"/>
    <row r="46" spans="2:15" ht="18" customHeight="1" x14ac:dyDescent="0.25"/>
    <row r="47" spans="2:15" ht="18" customHeight="1" x14ac:dyDescent="0.25"/>
    <row r="48" spans="2:15"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sheetData>
  <mergeCells count="2">
    <mergeCell ref="D6:E6"/>
    <mergeCell ref="F6:O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249977111117893"/>
  </sheetPr>
  <dimension ref="A1:P419"/>
  <sheetViews>
    <sheetView showGridLines="0" workbookViewId="0"/>
  </sheetViews>
  <sheetFormatPr defaultColWidth="9.140625" defaultRowHeight="15" customHeight="1" x14ac:dyDescent="0.25"/>
  <cols>
    <col min="1" max="1" width="4.7109375" style="1" customWidth="1"/>
    <col min="2" max="2" width="43" style="1" customWidth="1"/>
    <col min="3" max="3" width="7" style="2" customWidth="1"/>
    <col min="4" max="14" width="11.85546875" style="2" customWidth="1"/>
    <col min="15" max="16" width="11" style="2" customWidth="1"/>
    <col min="17" max="16384" width="9.140625" style="1"/>
  </cols>
  <sheetData>
    <row r="1" spans="1:16" ht="15.75" customHeight="1" x14ac:dyDescent="0.25"/>
    <row r="2" spans="1:16" ht="18" customHeight="1" x14ac:dyDescent="0.25">
      <c r="B2" s="73" t="str">
        <f>"Financial Model of " &amp; B4</f>
        <v>Financial Model of 68000 Sq. Ft. Bhivandi Location Warehouse (Cold Storage)</v>
      </c>
      <c r="C2" s="74"/>
      <c r="D2" s="74"/>
      <c r="E2" s="74"/>
      <c r="F2" s="74"/>
      <c r="G2" s="74"/>
      <c r="H2" s="74"/>
      <c r="I2" s="74"/>
      <c r="J2" s="74"/>
      <c r="K2" s="74"/>
      <c r="L2" s="74"/>
      <c r="M2" s="74"/>
      <c r="N2" s="74"/>
      <c r="O2" s="74"/>
    </row>
    <row r="3" spans="1:16" ht="9.75" customHeight="1" x14ac:dyDescent="0.25"/>
    <row r="4" spans="1:16" ht="18" customHeight="1" x14ac:dyDescent="0.25">
      <c r="B4" s="3" t="str">
        <f>'[42]Common Assumption'!B4</f>
        <v>68000 Sq. Ft. Bhivandi Location Warehouse (Cold Storage)</v>
      </c>
      <c r="C4" s="3" t="s">
        <v>0</v>
      </c>
      <c r="D4" s="4"/>
      <c r="E4" s="4"/>
      <c r="F4" s="4"/>
      <c r="G4" s="4"/>
      <c r="H4" s="4"/>
      <c r="I4" s="4"/>
      <c r="J4" s="4"/>
      <c r="K4" s="4"/>
      <c r="L4" s="4"/>
      <c r="M4" s="4"/>
      <c r="N4" s="4"/>
      <c r="O4" s="4"/>
    </row>
    <row r="5" spans="1:16" x14ac:dyDescent="0.25">
      <c r="E5" s="1"/>
      <c r="F5" s="5"/>
      <c r="G5" s="1"/>
      <c r="H5" s="1"/>
      <c r="I5" s="1"/>
      <c r="J5" s="1"/>
      <c r="K5" s="1"/>
      <c r="L5" s="1"/>
      <c r="M5" s="1"/>
      <c r="N5" s="1"/>
      <c r="O5" s="1"/>
    </row>
    <row r="6" spans="1:16" ht="18" customHeight="1" x14ac:dyDescent="0.25">
      <c r="D6" s="161" t="s">
        <v>1</v>
      </c>
      <c r="E6" s="161"/>
      <c r="F6" s="162" t="s">
        <v>2</v>
      </c>
      <c r="G6" s="162"/>
      <c r="H6" s="162"/>
      <c r="I6" s="162"/>
      <c r="J6" s="162"/>
      <c r="K6" s="162"/>
      <c r="L6" s="162"/>
      <c r="M6" s="162"/>
      <c r="N6" s="162"/>
      <c r="O6" s="162"/>
    </row>
    <row r="7" spans="1:16" ht="18" customHeight="1" x14ac:dyDescent="0.25">
      <c r="B7" s="6" t="s">
        <v>3</v>
      </c>
      <c r="C7" s="7" t="s">
        <v>4</v>
      </c>
      <c r="D7" s="8">
        <f>EOMONTH('[42]Common Assumption'!E9,1)</f>
        <v>45747</v>
      </c>
      <c r="E7" s="8">
        <f>'[42]Common Assumption'!E11</f>
        <v>45991</v>
      </c>
      <c r="F7" s="8">
        <f>DATE(YEAR(E7),MONTH(E7)+4,DAY(E7)+1)</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1:16" s="9" customFormat="1" ht="18" customHeight="1" x14ac:dyDescent="0.25">
      <c r="B8" s="10" t="s">
        <v>5</v>
      </c>
      <c r="C8" s="11"/>
      <c r="D8" s="75">
        <v>0</v>
      </c>
      <c r="E8" s="75">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c r="P8" s="13"/>
    </row>
    <row r="9" spans="1:16" s="9" customFormat="1" ht="18" customHeight="1" x14ac:dyDescent="0.25">
      <c r="B9" s="10" t="s">
        <v>6</v>
      </c>
      <c r="C9" s="11">
        <v>9</v>
      </c>
      <c r="D9" s="75">
        <f>MONTH(D7-'[42]Common Assumption'!E9)</f>
        <v>1</v>
      </c>
      <c r="E9" s="75">
        <f>C9-D9</f>
        <v>8</v>
      </c>
      <c r="F9" s="11">
        <f>MONTH(F7-E7)</f>
        <v>4</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c r="P9" s="13"/>
    </row>
    <row r="10" spans="1:16" ht="18" customHeight="1" x14ac:dyDescent="0.25">
      <c r="B10" s="14" t="s">
        <v>7</v>
      </c>
      <c r="C10" s="1"/>
      <c r="D10" s="1"/>
      <c r="E10" s="1"/>
      <c r="F10" s="1"/>
      <c r="G10" s="1"/>
      <c r="H10" s="1"/>
      <c r="I10" s="1"/>
      <c r="J10" s="1"/>
      <c r="K10" s="1"/>
      <c r="L10" s="1"/>
      <c r="M10" s="1"/>
      <c r="N10" s="1"/>
      <c r="O10" s="1"/>
      <c r="P10" s="1"/>
    </row>
    <row r="11" spans="1:16" ht="18" customHeight="1" x14ac:dyDescent="0.25">
      <c r="A11" s="76">
        <v>0</v>
      </c>
      <c r="B11" s="15" t="s">
        <v>7</v>
      </c>
      <c r="C11" s="15"/>
      <c r="D11" s="15"/>
      <c r="E11" s="15"/>
      <c r="F11" s="16">
        <f>'[42]Revenue &amp; Expenses'!F70*(1-$A$11)</f>
        <v>3.7213768384000003</v>
      </c>
      <c r="G11" s="16">
        <f>'[42]Revenue &amp; Expenses'!G70*(1-$A$11)</f>
        <v>11.425299440960002</v>
      </c>
      <c r="H11" s="16">
        <f>'[42]Revenue &amp; Expenses'!H70*(1-$A$11)</f>
        <v>11.903166813008001</v>
      </c>
      <c r="I11" s="16">
        <f>'[42]Revenue &amp; Expenses'!I70*(1-$A$11)</f>
        <v>12.412764303658401</v>
      </c>
      <c r="J11" s="16">
        <f>'[42]Revenue &amp; Expenses'!J70*(1-$A$11)</f>
        <v>12.95626617509132</v>
      </c>
      <c r="K11" s="16">
        <f>'[42]Revenue &amp; Expenses'!K70*(1-$A$11)</f>
        <v>13.535999484314639</v>
      </c>
      <c r="L11" s="16">
        <f>'[42]Revenue &amp; Expenses'!L70*(1-$A$11)</f>
        <v>14.154455029034278</v>
      </c>
      <c r="M11" s="16">
        <f>'[42]Revenue &amp; Expenses'!M70*(1-$A$11)</f>
        <v>14.814299088777689</v>
      </c>
      <c r="N11" s="16">
        <f>'[42]Revenue &amp; Expenses'!N70*(1-$A$11)</f>
        <v>15.518386019630151</v>
      </c>
      <c r="O11" s="16">
        <f>'[42]Revenue &amp; Expenses'!O70*(1-$A$11)</f>
        <v>16.269771765256248</v>
      </c>
      <c r="P11" s="1"/>
    </row>
    <row r="12" spans="1:16" ht="18" customHeight="1" x14ac:dyDescent="0.25">
      <c r="B12" s="14" t="s">
        <v>8</v>
      </c>
      <c r="C12" s="1"/>
      <c r="D12" s="1"/>
      <c r="E12" s="1"/>
      <c r="F12" s="17"/>
      <c r="G12" s="17"/>
      <c r="H12" s="17"/>
      <c r="I12" s="17"/>
      <c r="J12" s="17"/>
      <c r="K12" s="17"/>
      <c r="L12" s="17"/>
      <c r="M12" s="17"/>
      <c r="N12" s="17"/>
      <c r="O12" s="1"/>
      <c r="P12" s="1"/>
    </row>
    <row r="13" spans="1:16" ht="18" customHeight="1" x14ac:dyDescent="0.25">
      <c r="B13" s="1" t="s">
        <v>9</v>
      </c>
      <c r="C13" s="1"/>
      <c r="D13" s="1"/>
      <c r="E13" s="1"/>
      <c r="F13" s="18">
        <f>'[42]Revenue &amp; Expenses'!F83</f>
        <v>0.68</v>
      </c>
      <c r="G13" s="18">
        <f>'[42]Revenue &amp; Expenses'!G83</f>
        <v>2.1419999999999999</v>
      </c>
      <c r="H13" s="18">
        <f>'[42]Revenue &amp; Expenses'!H83</f>
        <v>2.2490999999999999</v>
      </c>
      <c r="I13" s="18">
        <f>'[42]Revenue &amp; Expenses'!I83</f>
        <v>2.3615550000000001</v>
      </c>
      <c r="J13" s="18">
        <f>'[42]Revenue &amp; Expenses'!J83</f>
        <v>2.4796327500000004</v>
      </c>
      <c r="K13" s="18">
        <f>'[42]Revenue &amp; Expenses'!K83</f>
        <v>2.6036143875000008</v>
      </c>
      <c r="L13" s="18">
        <f>'[42]Revenue &amp; Expenses'!L83</f>
        <v>2.733795106875001</v>
      </c>
      <c r="M13" s="18">
        <f>'[42]Revenue &amp; Expenses'!M83</f>
        <v>2.8704848622187509</v>
      </c>
      <c r="N13" s="18">
        <f>'[42]Revenue &amp; Expenses'!N83</f>
        <v>3.0140091053296891</v>
      </c>
      <c r="O13" s="18">
        <f>'[42]Revenue &amp; Expenses'!O83</f>
        <v>3.1647095605961733</v>
      </c>
      <c r="P13" s="1"/>
    </row>
    <row r="14" spans="1:16" ht="18" customHeight="1" x14ac:dyDescent="0.25">
      <c r="B14" s="1" t="s">
        <v>10</v>
      </c>
      <c r="C14" s="19"/>
      <c r="D14" s="1"/>
      <c r="E14" s="1"/>
      <c r="F14" s="18">
        <f>'[42]Revenue &amp; Expenses'!F91</f>
        <v>1.02</v>
      </c>
      <c r="G14" s="18">
        <f>'[42]Revenue &amp; Expenses'!G91</f>
        <v>3.2894999999999999</v>
      </c>
      <c r="H14" s="18">
        <f>'[42]Revenue &amp; Expenses'!H91</f>
        <v>3.5362125</v>
      </c>
      <c r="I14" s="18">
        <f>'[42]Revenue &amp; Expenses'!I91</f>
        <v>3.8014284374999998</v>
      </c>
      <c r="J14" s="18">
        <f>'[42]Revenue &amp; Expenses'!J91</f>
        <v>4.0865355703124999</v>
      </c>
      <c r="K14" s="18">
        <f>'[42]Revenue &amp; Expenses'!K91</f>
        <v>4.3930257380859379</v>
      </c>
      <c r="L14" s="18">
        <f>'[42]Revenue &amp; Expenses'!L91</f>
        <v>4.7225026684423828</v>
      </c>
      <c r="M14" s="18">
        <f>'[42]Revenue &amp; Expenses'!M91</f>
        <v>5.0766903685755613</v>
      </c>
      <c r="N14" s="18">
        <f>'[42]Revenue &amp; Expenses'!N91</f>
        <v>5.4574421462187273</v>
      </c>
      <c r="O14" s="18">
        <f>'[42]Revenue &amp; Expenses'!O91</f>
        <v>5.866750307185133</v>
      </c>
      <c r="P14" s="1"/>
    </row>
    <row r="15" spans="1:16" ht="18" customHeight="1" x14ac:dyDescent="0.25">
      <c r="B15" s="1" t="s">
        <v>11</v>
      </c>
      <c r="C15" s="1"/>
      <c r="D15" s="1"/>
      <c r="E15" s="1"/>
      <c r="F15" s="18">
        <f>'[42]Revenue &amp; Expenses'!F98</f>
        <v>0</v>
      </c>
      <c r="G15" s="18">
        <f>'[42]Revenue &amp; Expenses'!G98</f>
        <v>0</v>
      </c>
      <c r="H15" s="18">
        <f>'[42]Revenue &amp; Expenses'!H98</f>
        <v>0.20279999999999998</v>
      </c>
      <c r="I15" s="18">
        <f>'[42]Revenue &amp; Expenses'!I98</f>
        <v>0.21293999999999999</v>
      </c>
      <c r="J15" s="18">
        <f>'[42]Revenue &amp; Expenses'!J98</f>
        <v>0.22358700000000001</v>
      </c>
      <c r="K15" s="18">
        <f>'[42]Revenue &amp; Expenses'!K98</f>
        <v>0.23476635000000001</v>
      </c>
      <c r="L15" s="18">
        <f>'[42]Revenue &amp; Expenses'!L98</f>
        <v>0.24650466750000002</v>
      </c>
      <c r="M15" s="18">
        <f>'[42]Revenue &amp; Expenses'!M98</f>
        <v>0.25882990087500002</v>
      </c>
      <c r="N15" s="18">
        <f>'[42]Revenue &amp; Expenses'!N98</f>
        <v>0.27177139591875005</v>
      </c>
      <c r="O15" s="18">
        <f>'[42]Revenue &amp; Expenses'!O98</f>
        <v>0.28535996571468758</v>
      </c>
      <c r="P15" s="1"/>
    </row>
    <row r="16" spans="1:16" ht="18" customHeight="1" x14ac:dyDescent="0.25">
      <c r="B16" s="1" t="s">
        <v>12</v>
      </c>
      <c r="C16" s="1"/>
      <c r="D16" s="1"/>
      <c r="E16" s="1"/>
      <c r="F16" s="18">
        <f>'[42]Revenue &amp; Expenses'!F113</f>
        <v>0.39884695999999997</v>
      </c>
      <c r="G16" s="18">
        <f>'[42]Revenue &amp; Expenses'!G113</f>
        <v>1.2450879240000001</v>
      </c>
      <c r="H16" s="18">
        <f>'[42]Revenue &amp; Expenses'!H113</f>
        <v>1.2960623202000001</v>
      </c>
      <c r="I16" s="18">
        <f>'[42]Revenue &amp; Expenses'!I113</f>
        <v>1.3495854362100002</v>
      </c>
      <c r="J16" s="18">
        <f>'[42]Revenue &amp; Expenses'!J113</f>
        <v>1.4057847080205004</v>
      </c>
      <c r="K16" s="18">
        <f>'[42]Revenue &amp; Expenses'!K113</f>
        <v>1.4647939434215256</v>
      </c>
      <c r="L16" s="18">
        <f>'[42]Revenue &amp; Expenses'!L113</f>
        <v>1.5267536405926017</v>
      </c>
      <c r="M16" s="18">
        <f>'[42]Revenue &amp; Expenses'!M113</f>
        <v>1.5918113226222319</v>
      </c>
      <c r="N16" s="18">
        <f>'[42]Revenue &amp; Expenses'!N113</f>
        <v>1.6601218887533435</v>
      </c>
      <c r="O16" s="18">
        <f>'[42]Revenue &amp; Expenses'!O113</f>
        <v>1.731847983191011</v>
      </c>
      <c r="P16" s="1"/>
    </row>
    <row r="17" spans="1:16" ht="18" customHeight="1" x14ac:dyDescent="0.25">
      <c r="B17" s="1" t="s">
        <v>13</v>
      </c>
      <c r="C17" s="1"/>
      <c r="D17" s="1"/>
      <c r="E17" s="1"/>
      <c r="F17" s="18">
        <f>'[42]Revenue &amp; Expenses'!F103</f>
        <v>5.5820652576000003E-2</v>
      </c>
      <c r="G17" s="18">
        <f>'[42]Revenue &amp; Expenses'!G103</f>
        <v>0.17137949161440003</v>
      </c>
      <c r="H17" s="18">
        <f>'[42]Revenue &amp; Expenses'!H103</f>
        <v>0.17854750219512</v>
      </c>
      <c r="I17" s="18">
        <f>'[42]Revenue &amp; Expenses'!I103</f>
        <v>0.18619146455487601</v>
      </c>
      <c r="J17" s="18">
        <f>'[42]Revenue &amp; Expenses'!J103</f>
        <v>0.19434399262636981</v>
      </c>
      <c r="K17" s="18">
        <f>'[42]Revenue &amp; Expenses'!K103</f>
        <v>0.20303999226471958</v>
      </c>
      <c r="L17" s="18">
        <f>'[42]Revenue &amp; Expenses'!L103</f>
        <v>0.21231682543551417</v>
      </c>
      <c r="M17" s="18">
        <f>'[42]Revenue &amp; Expenses'!M103</f>
        <v>0.22221448633166532</v>
      </c>
      <c r="N17" s="18">
        <f>'[42]Revenue &amp; Expenses'!N103</f>
        <v>0.23277579029445225</v>
      </c>
      <c r="O17" s="18">
        <f>'[42]Revenue &amp; Expenses'!O103</f>
        <v>0.2440465764788437</v>
      </c>
      <c r="P17" s="1"/>
    </row>
    <row r="18" spans="1:16" ht="18" customHeight="1" x14ac:dyDescent="0.25">
      <c r="A18" s="76">
        <v>0</v>
      </c>
      <c r="B18" s="15" t="s">
        <v>14</v>
      </c>
      <c r="C18" s="15"/>
      <c r="D18" s="15"/>
      <c r="E18" s="15"/>
      <c r="F18" s="20">
        <f t="shared" ref="F18:O18" si="3">SUM(F13:F17)*(1+$A$18)</f>
        <v>2.1546676125760005</v>
      </c>
      <c r="G18" s="20">
        <f t="shared" si="3"/>
        <v>6.8479674156143995</v>
      </c>
      <c r="H18" s="20">
        <f t="shared" si="3"/>
        <v>7.4627223223951198</v>
      </c>
      <c r="I18" s="20">
        <f t="shared" si="3"/>
        <v>7.9117003382648754</v>
      </c>
      <c r="J18" s="20">
        <f t="shared" si="3"/>
        <v>8.3898840209593715</v>
      </c>
      <c r="K18" s="20">
        <f t="shared" si="3"/>
        <v>8.8992404112721832</v>
      </c>
      <c r="L18" s="20">
        <f t="shared" si="3"/>
        <v>9.4418729088455002</v>
      </c>
      <c r="M18" s="20">
        <f t="shared" si="3"/>
        <v>10.020030940623212</v>
      </c>
      <c r="N18" s="20">
        <f t="shared" si="3"/>
        <v>10.636120326514961</v>
      </c>
      <c r="O18" s="20">
        <f t="shared" si="3"/>
        <v>11.29271439316585</v>
      </c>
      <c r="P18" s="1"/>
    </row>
    <row r="19" spans="1:16" ht="18" customHeight="1" x14ac:dyDescent="0.25">
      <c r="B19" s="1" t="s">
        <v>15</v>
      </c>
      <c r="C19" s="1"/>
      <c r="D19" s="1"/>
      <c r="E19" s="1"/>
      <c r="F19" s="17">
        <f>+F11-F18</f>
        <v>1.5667092258239999</v>
      </c>
      <c r="G19" s="17">
        <f t="shared" ref="G19:O19" si="4">+G11-G18</f>
        <v>4.5773320253456022</v>
      </c>
      <c r="H19" s="17">
        <f t="shared" si="4"/>
        <v>4.4404444906128813</v>
      </c>
      <c r="I19" s="17">
        <f t="shared" si="4"/>
        <v>4.5010639653935254</v>
      </c>
      <c r="J19" s="17">
        <f t="shared" si="4"/>
        <v>4.5663821541319489</v>
      </c>
      <c r="K19" s="17">
        <f t="shared" si="4"/>
        <v>4.6367590730424553</v>
      </c>
      <c r="L19" s="17">
        <f t="shared" si="4"/>
        <v>4.7125821201887774</v>
      </c>
      <c r="M19" s="17">
        <f t="shared" si="4"/>
        <v>4.7942681481544778</v>
      </c>
      <c r="N19" s="17">
        <f t="shared" si="4"/>
        <v>4.8822656931151904</v>
      </c>
      <c r="O19" s="17">
        <f t="shared" si="4"/>
        <v>4.9770573720903979</v>
      </c>
      <c r="P19" s="1"/>
    </row>
    <row r="20" spans="1:16" ht="18" customHeight="1" x14ac:dyDescent="0.25">
      <c r="B20" s="1" t="s">
        <v>16</v>
      </c>
      <c r="C20" s="1"/>
      <c r="D20" s="1"/>
      <c r="E20" s="1"/>
      <c r="F20" s="18">
        <f>'[42]Depreciation Schedule'!F39</f>
        <v>0.30418307758200092</v>
      </c>
      <c r="G20" s="18">
        <f>'[42]Depreciation Schedule'!G39</f>
        <v>0.91254923274600275</v>
      </c>
      <c r="H20" s="18">
        <f>'[42]Depreciation Schedule'!H39</f>
        <v>0.91254923274600275</v>
      </c>
      <c r="I20" s="18">
        <f>'[42]Depreciation Schedule'!I39</f>
        <v>0.91254923274600275</v>
      </c>
      <c r="J20" s="18">
        <f>'[42]Depreciation Schedule'!J39</f>
        <v>0.91254923274600275</v>
      </c>
      <c r="K20" s="18">
        <f>'[42]Depreciation Schedule'!K39</f>
        <v>0.91254923274600275</v>
      </c>
      <c r="L20" s="18">
        <f>'[42]Depreciation Schedule'!L39</f>
        <v>0.91254923274600275</v>
      </c>
      <c r="M20" s="18">
        <f>'[42]Depreciation Schedule'!M39</f>
        <v>0.91254923274600275</v>
      </c>
      <c r="N20" s="18">
        <f>'[42]Depreciation Schedule'!N39</f>
        <v>0.91254923274600275</v>
      </c>
      <c r="O20" s="18">
        <f>'[42]Depreciation Schedule'!O39</f>
        <v>0.91254923274600275</v>
      </c>
      <c r="P20" s="1"/>
    </row>
    <row r="21" spans="1:16" ht="18" customHeight="1" x14ac:dyDescent="0.25">
      <c r="B21" s="1" t="s">
        <v>17</v>
      </c>
      <c r="C21" s="1"/>
      <c r="D21" s="1"/>
      <c r="E21" s="1"/>
      <c r="F21" s="17">
        <f>F19-F20</f>
        <v>1.2625261482419989</v>
      </c>
      <c r="G21" s="17">
        <f t="shared" ref="G21:O21" si="5">G19-G20</f>
        <v>3.6647827925995995</v>
      </c>
      <c r="H21" s="17">
        <f t="shared" si="5"/>
        <v>3.5278952578668785</v>
      </c>
      <c r="I21" s="17">
        <f t="shared" si="5"/>
        <v>3.5885147326475226</v>
      </c>
      <c r="J21" s="17">
        <f t="shared" si="5"/>
        <v>3.6538329213859462</v>
      </c>
      <c r="K21" s="17">
        <f t="shared" si="5"/>
        <v>3.7242098402964525</v>
      </c>
      <c r="L21" s="17">
        <f t="shared" si="5"/>
        <v>3.8000328874427747</v>
      </c>
      <c r="M21" s="17">
        <f t="shared" si="5"/>
        <v>3.881718915408475</v>
      </c>
      <c r="N21" s="17">
        <f t="shared" si="5"/>
        <v>3.9697164603691877</v>
      </c>
      <c r="O21" s="17">
        <f t="shared" si="5"/>
        <v>4.0645081393443956</v>
      </c>
      <c r="P21" s="1"/>
    </row>
    <row r="22" spans="1:16" ht="18" customHeight="1" x14ac:dyDescent="0.25">
      <c r="B22" s="14" t="s">
        <v>18</v>
      </c>
      <c r="C22" s="1"/>
      <c r="D22" s="1"/>
      <c r="E22" s="1"/>
      <c r="F22" s="1"/>
      <c r="G22" s="1"/>
      <c r="H22" s="1"/>
      <c r="I22" s="1"/>
      <c r="J22" s="1"/>
      <c r="K22" s="1"/>
      <c r="L22" s="1"/>
      <c r="M22" s="1"/>
      <c r="N22" s="1"/>
      <c r="O22" s="1"/>
      <c r="P22" s="1"/>
    </row>
    <row r="23" spans="1:16" ht="18" customHeight="1" x14ac:dyDescent="0.25">
      <c r="B23" s="1" t="s">
        <v>19</v>
      </c>
      <c r="C23" s="1"/>
      <c r="D23" s="1"/>
      <c r="E23" s="1"/>
      <c r="F23" s="21">
        <f>'[42]Loan Schedule'!F16</f>
        <v>0.44162078834174923</v>
      </c>
      <c r="G23" s="21">
        <f>'[42]Loan Schedule'!G16</f>
        <v>1.2298591967379084</v>
      </c>
      <c r="H23" s="21">
        <f>'[42]Loan Schedule'!H16</f>
        <v>1.0640354848181897</v>
      </c>
      <c r="I23" s="21">
        <f>'[42]Loan Schedule'!I16</f>
        <v>0.89157882442168268</v>
      </c>
      <c r="J23" s="21">
        <f>'[42]Loan Schedule'!J16</f>
        <v>0.70585626707159865</v>
      </c>
      <c r="K23" s="21">
        <f>'[42]Loan Schedule'!K16</f>
        <v>0.51350076124472566</v>
      </c>
      <c r="L23" s="21">
        <f>'[42]Loan Schedule'!L16</f>
        <v>0.31782878117945834</v>
      </c>
      <c r="M23" s="21">
        <f>'[42]Loan Schedule'!M16</f>
        <v>9.9839693218329015E-2</v>
      </c>
      <c r="N23" s="21">
        <f>'[42]Loan Schedule'!N16</f>
        <v>0</v>
      </c>
      <c r="O23" s="21">
        <f>'[42]Loan Schedule'!O16</f>
        <v>0</v>
      </c>
      <c r="P23" s="1"/>
    </row>
    <row r="24" spans="1:16" ht="18" customHeight="1" x14ac:dyDescent="0.25">
      <c r="B24" s="1" t="s">
        <v>20</v>
      </c>
      <c r="C24" s="1"/>
      <c r="D24" s="1"/>
      <c r="E24" s="1"/>
      <c r="F24" s="21">
        <f>'[42]Working Capital'!F46</f>
        <v>4.7500000000000001E-2</v>
      </c>
      <c r="G24" s="21">
        <f>'[42]Working Capital'!G46</f>
        <v>4.7500000000000001E-2</v>
      </c>
      <c r="H24" s="21">
        <f>'[42]Working Capital'!H46</f>
        <v>4.7500000000000001E-2</v>
      </c>
      <c r="I24" s="21">
        <f>'[42]Working Capital'!I46</f>
        <v>4.7500000000000001E-2</v>
      </c>
      <c r="J24" s="21">
        <f>'[42]Working Capital'!J46</f>
        <v>4.7500000000000001E-2</v>
      </c>
      <c r="K24" s="21">
        <f>'[42]Working Capital'!K46</f>
        <v>4.7500000000000001E-2</v>
      </c>
      <c r="L24" s="21">
        <f>'[42]Working Capital'!L46</f>
        <v>4.7500000000000001E-2</v>
      </c>
      <c r="M24" s="21">
        <f>'[42]Working Capital'!M46</f>
        <v>4.7500000000000001E-2</v>
      </c>
      <c r="N24" s="21">
        <f>'[42]Working Capital'!N46</f>
        <v>4.7500000000000001E-2</v>
      </c>
      <c r="O24" s="21">
        <f>'[42]Working Capital'!O46</f>
        <v>4.7500000000000001E-2</v>
      </c>
      <c r="P24" s="1"/>
    </row>
    <row r="25" spans="1:16" ht="18" customHeight="1" x14ac:dyDescent="0.25">
      <c r="B25" s="1" t="s">
        <v>21</v>
      </c>
      <c r="C25" s="1"/>
      <c r="D25" s="1"/>
      <c r="E25" s="1"/>
      <c r="F25" s="17">
        <f>F23+F24</f>
        <v>0.48912078834174921</v>
      </c>
      <c r="G25" s="17">
        <f t="shared" ref="G25:O25" si="6">G23+G24</f>
        <v>1.2773591967379085</v>
      </c>
      <c r="H25" s="17">
        <f t="shared" si="6"/>
        <v>1.1115354848181898</v>
      </c>
      <c r="I25" s="17">
        <f t="shared" si="6"/>
        <v>0.93907882442168267</v>
      </c>
      <c r="J25" s="17">
        <f t="shared" si="6"/>
        <v>0.75335626707159864</v>
      </c>
      <c r="K25" s="17">
        <f t="shared" si="6"/>
        <v>0.56100076124472564</v>
      </c>
      <c r="L25" s="17">
        <f t="shared" si="6"/>
        <v>0.36532878117945833</v>
      </c>
      <c r="M25" s="17">
        <f t="shared" si="6"/>
        <v>0.14733969321832902</v>
      </c>
      <c r="N25" s="17">
        <f t="shared" si="6"/>
        <v>4.7500000000000001E-2</v>
      </c>
      <c r="O25" s="17">
        <f t="shared" si="6"/>
        <v>4.7500000000000001E-2</v>
      </c>
      <c r="P25" s="1"/>
    </row>
    <row r="26" spans="1:16" ht="18" customHeight="1" x14ac:dyDescent="0.25">
      <c r="B26" s="15" t="s">
        <v>22</v>
      </c>
      <c r="C26" s="15"/>
      <c r="D26" s="15"/>
      <c r="E26" s="15"/>
      <c r="F26" s="20">
        <f>F21-F25</f>
        <v>0.77340535990024972</v>
      </c>
      <c r="G26" s="20">
        <f t="shared" ref="G26:O26" si="7">G21-G25</f>
        <v>2.3874235958616907</v>
      </c>
      <c r="H26" s="20">
        <f t="shared" si="7"/>
        <v>2.416359773048689</v>
      </c>
      <c r="I26" s="20">
        <f t="shared" si="7"/>
        <v>2.6494359082258399</v>
      </c>
      <c r="J26" s="20">
        <f t="shared" si="7"/>
        <v>2.9004766543143474</v>
      </c>
      <c r="K26" s="20">
        <f t="shared" si="7"/>
        <v>3.1632090790517271</v>
      </c>
      <c r="L26" s="20">
        <f t="shared" si="7"/>
        <v>3.4347041062633163</v>
      </c>
      <c r="M26" s="20">
        <f t="shared" si="7"/>
        <v>3.734379222190146</v>
      </c>
      <c r="N26" s="20">
        <f t="shared" si="7"/>
        <v>3.9222164603691878</v>
      </c>
      <c r="O26" s="20">
        <f t="shared" si="7"/>
        <v>4.0170081393443953</v>
      </c>
      <c r="P26" s="1"/>
    </row>
    <row r="27" spans="1:16" ht="18" customHeight="1" x14ac:dyDescent="0.25">
      <c r="B27" s="22" t="s">
        <v>23</v>
      </c>
      <c r="C27" s="23"/>
      <c r="D27" s="1"/>
      <c r="E27" s="1"/>
      <c r="F27" s="17">
        <f>+'[42]Tax Calculations'!E37</f>
        <v>0</v>
      </c>
      <c r="G27" s="17">
        <f>+'[42]Tax Calculations'!F37</f>
        <v>0.40968188904986613</v>
      </c>
      <c r="H27" s="17">
        <f>+'[42]Tax Calculations'!G37</f>
        <v>0.41464733705515505</v>
      </c>
      <c r="I27" s="17">
        <f>+'[42]Tax Calculations'!H37</f>
        <v>0.4546432018515541</v>
      </c>
      <c r="J27" s="17">
        <f>+'[42]Tax Calculations'!I37</f>
        <v>0.49772179388034204</v>
      </c>
      <c r="K27" s="17">
        <f>+'[42]Tax Calculations'!J37</f>
        <v>0.63635196590398668</v>
      </c>
      <c r="L27" s="17">
        <f>+'[42]Tax Calculations'!K37</f>
        <v>0.8762453245592301</v>
      </c>
      <c r="M27" s="17">
        <f>+'[42]Tax Calculations'!L37</f>
        <v>0.98299782389113699</v>
      </c>
      <c r="N27" s="17">
        <f>+'[42]Tax Calculations'!M37</f>
        <v>1.0570384705496598</v>
      </c>
      <c r="O27" s="17">
        <f>+'[42]Tax Calculations'!N37</f>
        <v>1.1037680851740639</v>
      </c>
      <c r="P27" s="1"/>
    </row>
    <row r="28" spans="1:16" ht="18" customHeight="1" x14ac:dyDescent="0.25">
      <c r="B28" s="22" t="s">
        <v>24</v>
      </c>
      <c r="C28" s="23"/>
      <c r="D28" s="1"/>
      <c r="E28" s="1"/>
      <c r="F28" s="17">
        <f>+'[42]Depreciation Schedule'!F65</f>
        <v>-0.48033110571221066</v>
      </c>
      <c r="G28" s="17">
        <f>+'[42]Depreciation Schedule'!G65</f>
        <v>-0.24622542353721905</v>
      </c>
      <c r="H28" s="17">
        <f>+'[42]Depreciation Schedule'!H65</f>
        <v>-0.17712803881456196</v>
      </c>
      <c r="I28" s="17">
        <f>+'[42]Depreciation Schedule'!I65</f>
        <v>-0.11816656305604722</v>
      </c>
      <c r="J28" s="17">
        <f>+'[42]Depreciation Schedule'!J65</f>
        <v>-6.7843479791481309E-2</v>
      </c>
      <c r="K28" s="17">
        <f>+'[42]Depreciation Schedule'!K65</f>
        <v>-2.4883613033752194E-2</v>
      </c>
      <c r="L28" s="17">
        <f>+'[42]Depreciation Schedule'!L65</f>
        <v>1.1798995094878473E-2</v>
      </c>
      <c r="M28" s="17">
        <f>+'[42]Depreciation Schedule'!M65</f>
        <v>4.3129261250321349E-2</v>
      </c>
      <c r="N28" s="17">
        <f>+'[42]Depreciation Schedule'!N65</f>
        <v>6.9895031803942853E-2</v>
      </c>
      <c r="O28" s="17">
        <f>+'[42]Depreciation Schedule'!O65</f>
        <v>9.2767476663866311E-2</v>
      </c>
      <c r="P28" s="1"/>
    </row>
    <row r="29" spans="1:16" ht="20.25" customHeight="1" x14ac:dyDescent="0.25">
      <c r="B29" s="24" t="s">
        <v>25</v>
      </c>
      <c r="C29" s="25"/>
      <c r="D29" s="26"/>
      <c r="E29" s="26"/>
      <c r="F29" s="27">
        <f>F27-F28</f>
        <v>0.48033110571221066</v>
      </c>
      <c r="G29" s="27">
        <f t="shared" ref="G29:O29" si="8">G27-G28</f>
        <v>0.65590731258708512</v>
      </c>
      <c r="H29" s="27">
        <f t="shared" si="8"/>
        <v>0.59177537586971707</v>
      </c>
      <c r="I29" s="27">
        <f t="shared" si="8"/>
        <v>0.57280976490760138</v>
      </c>
      <c r="J29" s="27">
        <f t="shared" si="8"/>
        <v>0.5655652736718233</v>
      </c>
      <c r="K29" s="27">
        <f t="shared" si="8"/>
        <v>0.66123557893773888</v>
      </c>
      <c r="L29" s="27">
        <f t="shared" si="8"/>
        <v>0.86444632946435163</v>
      </c>
      <c r="M29" s="27">
        <f t="shared" si="8"/>
        <v>0.93986856264081564</v>
      </c>
      <c r="N29" s="27">
        <f t="shared" si="8"/>
        <v>0.98714343874571697</v>
      </c>
      <c r="O29" s="27">
        <f t="shared" si="8"/>
        <v>1.0110006085101975</v>
      </c>
      <c r="P29" s="1"/>
    </row>
    <row r="30" spans="1:16" ht="18" customHeight="1" x14ac:dyDescent="0.25">
      <c r="B30" s="6" t="s">
        <v>26</v>
      </c>
      <c r="C30" s="6"/>
      <c r="D30" s="6"/>
      <c r="E30" s="6"/>
      <c r="F30" s="28">
        <f>F26-F29</f>
        <v>0.29307425418803906</v>
      </c>
      <c r="G30" s="28">
        <f t="shared" ref="G30:O30" si="9">G26-G29</f>
        <v>1.7315162832746056</v>
      </c>
      <c r="H30" s="28">
        <f t="shared" si="9"/>
        <v>1.8245843971789719</v>
      </c>
      <c r="I30" s="28">
        <f t="shared" si="9"/>
        <v>2.0766261433182382</v>
      </c>
      <c r="J30" s="28">
        <f t="shared" si="9"/>
        <v>2.3349113806425241</v>
      </c>
      <c r="K30" s="28">
        <f t="shared" si="9"/>
        <v>2.501973500113988</v>
      </c>
      <c r="L30" s="28">
        <f t="shared" si="9"/>
        <v>2.5702577767989645</v>
      </c>
      <c r="M30" s="28">
        <f t="shared" si="9"/>
        <v>2.7945106595493305</v>
      </c>
      <c r="N30" s="28">
        <f t="shared" si="9"/>
        <v>2.9350730216234711</v>
      </c>
      <c r="O30" s="28">
        <f t="shared" si="9"/>
        <v>3.0060075308341978</v>
      </c>
      <c r="P30" s="1"/>
    </row>
    <row r="31" spans="1:16" ht="18" customHeight="1" x14ac:dyDescent="0.25">
      <c r="C31" s="1"/>
      <c r="D31" s="1"/>
      <c r="E31" s="1"/>
      <c r="F31" s="17"/>
      <c r="G31" s="1"/>
      <c r="H31" s="1"/>
      <c r="I31" s="1"/>
      <c r="J31" s="1"/>
      <c r="K31" s="1"/>
      <c r="L31" s="1"/>
      <c r="M31" s="1"/>
      <c r="N31" s="1"/>
      <c r="O31" s="1"/>
      <c r="P31" s="1"/>
    </row>
    <row r="32" spans="1:16" ht="18" customHeight="1" x14ac:dyDescent="0.25">
      <c r="B32" s="14" t="s">
        <v>27</v>
      </c>
      <c r="C32" s="1"/>
      <c r="D32" s="1"/>
      <c r="E32" s="1"/>
      <c r="F32" s="1"/>
      <c r="G32" s="1"/>
      <c r="H32" s="1"/>
      <c r="I32" s="1"/>
      <c r="J32" s="1"/>
      <c r="K32" s="1"/>
      <c r="L32" s="1"/>
      <c r="M32" s="1"/>
      <c r="N32" s="1"/>
      <c r="O32" s="1"/>
      <c r="P32" s="1"/>
    </row>
    <row r="33" spans="2:16" ht="18" customHeight="1" x14ac:dyDescent="0.25">
      <c r="B33" s="1" t="s">
        <v>28</v>
      </c>
      <c r="C33" s="1"/>
      <c r="D33" s="1"/>
      <c r="E33" s="1"/>
      <c r="F33" s="17">
        <f>F30</f>
        <v>0.29307425418803906</v>
      </c>
      <c r="G33" s="17">
        <f t="shared" ref="G33:O33" si="10">G30</f>
        <v>1.7315162832746056</v>
      </c>
      <c r="H33" s="17">
        <f t="shared" si="10"/>
        <v>1.8245843971789719</v>
      </c>
      <c r="I33" s="17">
        <f t="shared" si="10"/>
        <v>2.0766261433182382</v>
      </c>
      <c r="J33" s="17">
        <f t="shared" si="10"/>
        <v>2.3349113806425241</v>
      </c>
      <c r="K33" s="17">
        <f t="shared" si="10"/>
        <v>2.501973500113988</v>
      </c>
      <c r="L33" s="17">
        <f t="shared" si="10"/>
        <v>2.5702577767989645</v>
      </c>
      <c r="M33" s="17">
        <f t="shared" si="10"/>
        <v>2.7945106595493305</v>
      </c>
      <c r="N33" s="17">
        <f t="shared" si="10"/>
        <v>2.9350730216234711</v>
      </c>
      <c r="O33" s="17">
        <f t="shared" si="10"/>
        <v>3.0060075308341978</v>
      </c>
      <c r="P33" s="1"/>
    </row>
    <row r="34" spans="2:16" ht="18" customHeight="1" x14ac:dyDescent="0.25">
      <c r="B34" s="1" t="s">
        <v>29</v>
      </c>
      <c r="C34" s="1"/>
      <c r="D34" s="1"/>
      <c r="E34" s="1"/>
      <c r="F34" s="17">
        <f t="shared" ref="F34:O34" si="11">F20</f>
        <v>0.30418307758200092</v>
      </c>
      <c r="G34" s="17">
        <f t="shared" si="11"/>
        <v>0.91254923274600275</v>
      </c>
      <c r="H34" s="17">
        <f t="shared" si="11"/>
        <v>0.91254923274600275</v>
      </c>
      <c r="I34" s="17">
        <f t="shared" si="11"/>
        <v>0.91254923274600275</v>
      </c>
      <c r="J34" s="17">
        <f t="shared" si="11"/>
        <v>0.91254923274600275</v>
      </c>
      <c r="K34" s="17">
        <f t="shared" si="11"/>
        <v>0.91254923274600275</v>
      </c>
      <c r="L34" s="17">
        <f t="shared" si="11"/>
        <v>0.91254923274600275</v>
      </c>
      <c r="M34" s="17">
        <f t="shared" si="11"/>
        <v>0.91254923274600275</v>
      </c>
      <c r="N34" s="17">
        <f t="shared" si="11"/>
        <v>0.91254923274600275</v>
      </c>
      <c r="O34" s="17">
        <f t="shared" si="11"/>
        <v>0.91254923274600275</v>
      </c>
      <c r="P34" s="1"/>
    </row>
    <row r="35" spans="2:16" ht="18" customHeight="1" x14ac:dyDescent="0.25">
      <c r="B35" s="1" t="s">
        <v>30</v>
      </c>
      <c r="C35" s="1"/>
      <c r="D35" s="1"/>
      <c r="E35" s="1"/>
      <c r="F35" s="17">
        <f>-F28</f>
        <v>0.48033110571221066</v>
      </c>
      <c r="G35" s="17">
        <f t="shared" ref="G35:O35" si="12">-G28</f>
        <v>0.24622542353721905</v>
      </c>
      <c r="H35" s="17">
        <f t="shared" si="12"/>
        <v>0.17712803881456196</v>
      </c>
      <c r="I35" s="17">
        <f t="shared" si="12"/>
        <v>0.11816656305604722</v>
      </c>
      <c r="J35" s="17">
        <f t="shared" si="12"/>
        <v>6.7843479791481309E-2</v>
      </c>
      <c r="K35" s="17">
        <f t="shared" si="12"/>
        <v>2.4883613033752194E-2</v>
      </c>
      <c r="L35" s="17">
        <f t="shared" si="12"/>
        <v>-1.1798995094878473E-2</v>
      </c>
      <c r="M35" s="17">
        <f t="shared" si="12"/>
        <v>-4.3129261250321349E-2</v>
      </c>
      <c r="N35" s="17">
        <f t="shared" si="12"/>
        <v>-6.9895031803942853E-2</v>
      </c>
      <c r="O35" s="17">
        <f t="shared" si="12"/>
        <v>-9.2767476663866311E-2</v>
      </c>
      <c r="P35" s="1"/>
    </row>
    <row r="36" spans="2:16" ht="18" customHeight="1" x14ac:dyDescent="0.25">
      <c r="B36" s="15" t="s">
        <v>27</v>
      </c>
      <c r="C36" s="15"/>
      <c r="D36" s="15"/>
      <c r="E36" s="15"/>
      <c r="F36" s="20">
        <f>SUM(F33:F35)</f>
        <v>1.0775884374822506</v>
      </c>
      <c r="G36" s="20">
        <f t="shared" ref="G36:O36" si="13">SUM(G33:G35)</f>
        <v>2.8902909395578273</v>
      </c>
      <c r="H36" s="20">
        <f t="shared" si="13"/>
        <v>2.9142616687395364</v>
      </c>
      <c r="I36" s="20">
        <f t="shared" si="13"/>
        <v>3.1073419391202881</v>
      </c>
      <c r="J36" s="20">
        <f t="shared" si="13"/>
        <v>3.315304093180008</v>
      </c>
      <c r="K36" s="20">
        <f t="shared" si="13"/>
        <v>3.4394063458937429</v>
      </c>
      <c r="L36" s="20">
        <f t="shared" si="13"/>
        <v>3.4710080144500886</v>
      </c>
      <c r="M36" s="20">
        <f t="shared" si="13"/>
        <v>3.6639306310450119</v>
      </c>
      <c r="N36" s="20">
        <f t="shared" si="13"/>
        <v>3.777727222565531</v>
      </c>
      <c r="O36" s="20">
        <f t="shared" si="13"/>
        <v>3.8257892869163341</v>
      </c>
      <c r="P36" s="1"/>
    </row>
    <row r="37" spans="2:16" ht="18" customHeight="1" x14ac:dyDescent="0.25">
      <c r="B37" s="1" t="s">
        <v>31</v>
      </c>
      <c r="C37" s="1"/>
      <c r="D37" s="1"/>
      <c r="E37" s="1"/>
      <c r="F37" s="17">
        <f>'[42]Fund Flow Statement'!F26</f>
        <v>0.14545939642080533</v>
      </c>
      <c r="G37" s="17">
        <f>'[42]Fund Flow Statement'!G26</f>
        <v>1.7455127570496638</v>
      </c>
      <c r="H37" s="17">
        <f>'[42]Fund Flow Statement'!H26</f>
        <v>1.7455127570496638</v>
      </c>
      <c r="I37" s="17">
        <f>'[42]Fund Flow Statement'!I26</f>
        <v>1.8851537776136371</v>
      </c>
      <c r="J37" s="17">
        <f>'[42]Fund Flow Statement'!J26</f>
        <v>2.0247947981776098</v>
      </c>
      <c r="K37" s="17">
        <f>'[42]Fund Flow Statement'!K26</f>
        <v>2.0247947981776098</v>
      </c>
      <c r="L37" s="17">
        <f>'[42]Fund Flow Statement'!L26</f>
        <v>2.0946153084595962</v>
      </c>
      <c r="M37" s="17">
        <f>'[42]Fund Flow Statement'!M26</f>
        <v>2.2982584634487093</v>
      </c>
      <c r="N37" s="17">
        <f>'[42]Fund Flow Statement'!N26</f>
        <v>0</v>
      </c>
      <c r="O37" s="17">
        <f>'[42]Fund Flow Statement'!O26</f>
        <v>0</v>
      </c>
      <c r="P37" s="1"/>
    </row>
    <row r="38" spans="2:16" ht="18" customHeight="1" x14ac:dyDescent="0.25">
      <c r="B38" s="15" t="s">
        <v>32</v>
      </c>
      <c r="C38" s="15"/>
      <c r="D38" s="15"/>
      <c r="E38" s="15"/>
      <c r="F38" s="20">
        <f>F36-F37</f>
        <v>0.93212904106144534</v>
      </c>
      <c r="G38" s="20">
        <f t="shared" ref="G38:O38" si="14">G36-G37</f>
        <v>1.1447781825081635</v>
      </c>
      <c r="H38" s="20">
        <f t="shared" si="14"/>
        <v>1.1687489116898726</v>
      </c>
      <c r="I38" s="20">
        <f t="shared" si="14"/>
        <v>1.222188161506651</v>
      </c>
      <c r="J38" s="20">
        <f t="shared" si="14"/>
        <v>1.2905092950023982</v>
      </c>
      <c r="K38" s="20">
        <f t="shared" si="14"/>
        <v>1.4146115477161332</v>
      </c>
      <c r="L38" s="20">
        <f t="shared" si="14"/>
        <v>1.3763927059904923</v>
      </c>
      <c r="M38" s="20">
        <f t="shared" si="14"/>
        <v>1.3656721675963026</v>
      </c>
      <c r="N38" s="20">
        <f t="shared" si="14"/>
        <v>3.777727222565531</v>
      </c>
      <c r="O38" s="20">
        <f t="shared" si="14"/>
        <v>3.8257892869163341</v>
      </c>
      <c r="P38" s="1"/>
    </row>
    <row r="39" spans="2:16" ht="18" customHeight="1" x14ac:dyDescent="0.25">
      <c r="B39" s="29" t="s">
        <v>33</v>
      </c>
      <c r="C39" s="29"/>
      <c r="D39" s="29"/>
      <c r="E39" s="29"/>
      <c r="F39" s="30">
        <f>E39+F38</f>
        <v>0.93212904106144534</v>
      </c>
      <c r="G39" s="30">
        <f t="shared" ref="G39:O39" si="15">F39+G38</f>
        <v>2.0769072235696089</v>
      </c>
      <c r="H39" s="30">
        <f t="shared" si="15"/>
        <v>3.2456561352594813</v>
      </c>
      <c r="I39" s="30">
        <f t="shared" si="15"/>
        <v>4.467844296766132</v>
      </c>
      <c r="J39" s="30">
        <f t="shared" si="15"/>
        <v>5.7583535917685307</v>
      </c>
      <c r="K39" s="30">
        <f t="shared" si="15"/>
        <v>7.1729651394846634</v>
      </c>
      <c r="L39" s="30">
        <f t="shared" si="15"/>
        <v>8.5493578454751553</v>
      </c>
      <c r="M39" s="30">
        <f t="shared" si="15"/>
        <v>9.9150300130714584</v>
      </c>
      <c r="N39" s="30">
        <f t="shared" si="15"/>
        <v>13.692757235636989</v>
      </c>
      <c r="O39" s="30">
        <f t="shared" si="15"/>
        <v>17.518546522553322</v>
      </c>
      <c r="P39" s="1"/>
    </row>
    <row r="40" spans="2:16" ht="18" customHeight="1" x14ac:dyDescent="0.25">
      <c r="C40" s="1"/>
      <c r="D40" s="1"/>
      <c r="E40" s="1"/>
      <c r="F40" s="1"/>
      <c r="G40" s="1"/>
      <c r="H40" s="1"/>
      <c r="I40" s="1"/>
      <c r="J40" s="1"/>
      <c r="K40" s="1"/>
      <c r="L40" s="1"/>
      <c r="M40" s="1"/>
      <c r="N40" s="1"/>
      <c r="O40" s="1"/>
      <c r="P40" s="1"/>
    </row>
    <row r="41" spans="2:16" ht="18" customHeight="1" x14ac:dyDescent="0.25">
      <c r="B41" s="14" t="s">
        <v>34</v>
      </c>
      <c r="O41" s="1"/>
      <c r="P41" s="1"/>
    </row>
    <row r="42" spans="2:16" ht="18" customHeight="1" x14ac:dyDescent="0.25">
      <c r="B42" s="1" t="s">
        <v>7</v>
      </c>
      <c r="F42" s="17">
        <f t="shared" ref="F42:O42" si="16">F11</f>
        <v>3.7213768384000003</v>
      </c>
      <c r="G42" s="17">
        <f t="shared" si="16"/>
        <v>11.425299440960002</v>
      </c>
      <c r="H42" s="17">
        <f t="shared" si="16"/>
        <v>11.903166813008001</v>
      </c>
      <c r="I42" s="17">
        <f t="shared" si="16"/>
        <v>12.412764303658401</v>
      </c>
      <c r="J42" s="17">
        <f t="shared" si="16"/>
        <v>12.95626617509132</v>
      </c>
      <c r="K42" s="17">
        <f t="shared" si="16"/>
        <v>13.535999484314639</v>
      </c>
      <c r="L42" s="17">
        <f t="shared" si="16"/>
        <v>14.154455029034278</v>
      </c>
      <c r="M42" s="17">
        <f t="shared" si="16"/>
        <v>14.814299088777689</v>
      </c>
      <c r="N42" s="17">
        <f t="shared" si="16"/>
        <v>15.518386019630151</v>
      </c>
      <c r="O42" s="17">
        <f t="shared" si="16"/>
        <v>16.269771765256248</v>
      </c>
      <c r="P42" s="1"/>
    </row>
    <row r="43" spans="2:16" ht="18" customHeight="1" x14ac:dyDescent="0.25">
      <c r="B43" s="1" t="s">
        <v>17</v>
      </c>
      <c r="F43" s="17">
        <f t="shared" ref="F43:O43" si="17">F21</f>
        <v>1.2625261482419989</v>
      </c>
      <c r="G43" s="17">
        <f t="shared" si="17"/>
        <v>3.6647827925995995</v>
      </c>
      <c r="H43" s="17">
        <f t="shared" si="17"/>
        <v>3.5278952578668785</v>
      </c>
      <c r="I43" s="17">
        <f t="shared" si="17"/>
        <v>3.5885147326475226</v>
      </c>
      <c r="J43" s="17">
        <f t="shared" si="17"/>
        <v>3.6538329213859462</v>
      </c>
      <c r="K43" s="17">
        <f t="shared" si="17"/>
        <v>3.7242098402964525</v>
      </c>
      <c r="L43" s="17">
        <f t="shared" si="17"/>
        <v>3.8000328874427747</v>
      </c>
      <c r="M43" s="17">
        <f t="shared" si="17"/>
        <v>3.881718915408475</v>
      </c>
      <c r="N43" s="17">
        <f t="shared" si="17"/>
        <v>3.9697164603691877</v>
      </c>
      <c r="O43" s="17">
        <f t="shared" si="17"/>
        <v>4.0645081393443956</v>
      </c>
      <c r="P43" s="1"/>
    </row>
    <row r="44" spans="2:16" ht="18" customHeight="1" x14ac:dyDescent="0.25">
      <c r="B44" s="1" t="s">
        <v>28</v>
      </c>
      <c r="F44" s="17">
        <f t="shared" ref="F44:O44" si="18">F30</f>
        <v>0.29307425418803906</v>
      </c>
      <c r="G44" s="17">
        <f t="shared" si="18"/>
        <v>1.7315162832746056</v>
      </c>
      <c r="H44" s="17">
        <f t="shared" si="18"/>
        <v>1.8245843971789719</v>
      </c>
      <c r="I44" s="17">
        <f t="shared" si="18"/>
        <v>2.0766261433182382</v>
      </c>
      <c r="J44" s="17">
        <f t="shared" si="18"/>
        <v>2.3349113806425241</v>
      </c>
      <c r="K44" s="17">
        <f t="shared" si="18"/>
        <v>2.501973500113988</v>
      </c>
      <c r="L44" s="17">
        <f t="shared" si="18"/>
        <v>2.5702577767989645</v>
      </c>
      <c r="M44" s="17">
        <f t="shared" si="18"/>
        <v>2.7945106595493305</v>
      </c>
      <c r="N44" s="17">
        <f t="shared" si="18"/>
        <v>2.9350730216234711</v>
      </c>
      <c r="O44" s="17">
        <f t="shared" si="18"/>
        <v>3.0060075308341978</v>
      </c>
      <c r="P44" s="1"/>
    </row>
    <row r="45" spans="2:16" ht="18" customHeight="1" x14ac:dyDescent="0.25">
      <c r="O45" s="1"/>
      <c r="P45" s="1"/>
    </row>
    <row r="46" spans="2:16" ht="18" customHeight="1" x14ac:dyDescent="0.25">
      <c r="B46" s="31" t="s">
        <v>36</v>
      </c>
      <c r="C46" s="32"/>
      <c r="D46" s="32"/>
      <c r="E46" s="32"/>
      <c r="F46" s="33">
        <f t="shared" ref="F46:O46" si="19">F43/F42</f>
        <v>0.33926318216803325</v>
      </c>
      <c r="G46" s="33">
        <f t="shared" si="19"/>
        <v>0.32076032768657736</v>
      </c>
      <c r="H46" s="33">
        <f t="shared" si="19"/>
        <v>0.29638291332786576</v>
      </c>
      <c r="I46" s="33">
        <f t="shared" si="19"/>
        <v>0.28909875712293059</v>
      </c>
      <c r="J46" s="33">
        <f t="shared" si="19"/>
        <v>0.28201280152846142</v>
      </c>
      <c r="K46" s="33">
        <f t="shared" si="19"/>
        <v>0.27513371617751792</v>
      </c>
      <c r="L46" s="33">
        <f t="shared" si="19"/>
        <v>0.26846903534243954</v>
      </c>
      <c r="M46" s="33">
        <f t="shared" si="19"/>
        <v>0.26202514828048817</v>
      </c>
      <c r="N46" s="33">
        <f t="shared" si="19"/>
        <v>0.25580730208332564</v>
      </c>
      <c r="O46" s="33">
        <f t="shared" si="19"/>
        <v>0.24981961627907198</v>
      </c>
      <c r="P46" s="77">
        <f t="shared" ref="P46:P48" si="20">AVERAGE(F46:O46)</f>
        <v>0.28387727999967122</v>
      </c>
    </row>
    <row r="47" spans="2:16" ht="18" customHeight="1" x14ac:dyDescent="0.25">
      <c r="B47" s="31" t="s">
        <v>37</v>
      </c>
      <c r="C47" s="32"/>
      <c r="D47" s="32"/>
      <c r="E47" s="32"/>
      <c r="F47" s="33">
        <f t="shared" ref="F47:O47" si="21">F44/F42</f>
        <v>7.8754253308580768E-2</v>
      </c>
      <c r="G47" s="33">
        <f t="shared" si="21"/>
        <v>0.15155106369178156</v>
      </c>
      <c r="H47" s="33">
        <f t="shared" si="21"/>
        <v>0.15328562775286256</v>
      </c>
      <c r="I47" s="33">
        <f t="shared" si="21"/>
        <v>0.16729763753801372</v>
      </c>
      <c r="J47" s="33">
        <f t="shared" si="21"/>
        <v>0.18021483574731104</v>
      </c>
      <c r="K47" s="33">
        <f t="shared" si="21"/>
        <v>0.18483847483987026</v>
      </c>
      <c r="L47" s="33">
        <f t="shared" si="21"/>
        <v>0.18158648789562948</v>
      </c>
      <c r="M47" s="33">
        <f t="shared" si="21"/>
        <v>0.18863603622437072</v>
      </c>
      <c r="N47" s="33">
        <f t="shared" si="21"/>
        <v>0.1891351985902863</v>
      </c>
      <c r="O47" s="33">
        <f t="shared" si="21"/>
        <v>0.1847602765549215</v>
      </c>
      <c r="P47" s="77">
        <f t="shared" si="20"/>
        <v>0.16600598921436277</v>
      </c>
    </row>
    <row r="48" spans="2:16" ht="18" customHeight="1" x14ac:dyDescent="0.25">
      <c r="B48" s="31" t="s">
        <v>38</v>
      </c>
      <c r="C48" s="32"/>
      <c r="D48" s="32"/>
      <c r="E48" s="32"/>
      <c r="F48" s="32"/>
      <c r="G48" s="33">
        <f>G42/F42-1</f>
        <v>2.0701807253339841</v>
      </c>
      <c r="H48" s="33">
        <f t="shared" ref="H48:O48" si="22">H42/G42-1</f>
        <v>4.1825369612181307E-2</v>
      </c>
      <c r="I48" s="33">
        <f t="shared" si="22"/>
        <v>4.281192548637569E-2</v>
      </c>
      <c r="J48" s="33">
        <f t="shared" si="22"/>
        <v>4.3785723964220757E-2</v>
      </c>
      <c r="K48" s="33">
        <f t="shared" si="22"/>
        <v>4.4745399746253023E-2</v>
      </c>
      <c r="L48" s="33">
        <f t="shared" si="22"/>
        <v>4.5689684417932863E-2</v>
      </c>
      <c r="M48" s="33">
        <f t="shared" si="22"/>
        <v>4.661741186007573E-2</v>
      </c>
      <c r="N48" s="33">
        <f t="shared" si="22"/>
        <v>4.7527522337241779E-2</v>
      </c>
      <c r="O48" s="33">
        <f t="shared" si="22"/>
        <v>4.8419065273645367E-2</v>
      </c>
      <c r="P48" s="77">
        <f t="shared" si="20"/>
        <v>0.27017809200354559</v>
      </c>
    </row>
    <row r="49" s="1" customFormat="1" ht="18" customHeight="1" x14ac:dyDescent="0.25"/>
    <row r="50" s="1" customFormat="1" ht="18" customHeight="1" x14ac:dyDescent="0.25"/>
    <row r="51" s="1" customFormat="1" ht="18" customHeight="1" x14ac:dyDescent="0.25"/>
    <row r="52" s="1" customFormat="1" ht="18" customHeight="1" x14ac:dyDescent="0.25"/>
    <row r="53" s="1" customFormat="1" ht="18" customHeight="1" x14ac:dyDescent="0.25"/>
    <row r="54" s="1" customFormat="1" ht="18" customHeight="1" x14ac:dyDescent="0.25"/>
    <row r="55" s="1" customFormat="1" ht="18" customHeight="1" x14ac:dyDescent="0.25"/>
    <row r="56" s="1" customFormat="1" ht="18" customHeight="1" x14ac:dyDescent="0.25"/>
    <row r="57" s="1" customFormat="1" ht="18" customHeight="1" x14ac:dyDescent="0.25"/>
    <row r="58" s="1" customFormat="1" ht="18" customHeight="1" x14ac:dyDescent="0.25"/>
    <row r="59" s="1" customFormat="1" ht="18" customHeight="1" x14ac:dyDescent="0.25"/>
    <row r="60" s="1" customFormat="1" ht="18" customHeight="1" x14ac:dyDescent="0.25"/>
    <row r="61" s="1" customFormat="1" ht="18" customHeight="1" x14ac:dyDescent="0.25"/>
    <row r="62" s="1" customFormat="1" ht="18" customHeight="1" x14ac:dyDescent="0.25"/>
    <row r="63" s="1" customFormat="1" ht="18" customHeight="1" x14ac:dyDescent="0.25"/>
    <row r="64" s="1" customFormat="1" ht="18" customHeight="1" x14ac:dyDescent="0.25"/>
    <row r="65" s="1" customFormat="1" ht="18" customHeight="1" x14ac:dyDescent="0.25"/>
    <row r="66" s="1" customFormat="1" ht="18" customHeight="1" x14ac:dyDescent="0.25"/>
    <row r="67" s="1" customFormat="1" ht="18" customHeight="1" x14ac:dyDescent="0.25"/>
    <row r="68" s="1" customFormat="1" ht="18" customHeight="1" x14ac:dyDescent="0.25"/>
    <row r="69" s="1" customFormat="1" ht="18" customHeight="1" x14ac:dyDescent="0.25"/>
    <row r="70" s="1" customFormat="1" ht="18" customHeight="1" x14ac:dyDescent="0.25"/>
    <row r="71" s="1" customFormat="1" ht="18" customHeight="1" x14ac:dyDescent="0.25"/>
    <row r="72" s="1" customFormat="1" ht="18" customHeight="1" x14ac:dyDescent="0.25"/>
    <row r="73" s="1" customFormat="1" ht="18" customHeight="1" x14ac:dyDescent="0.25"/>
    <row r="74" s="1" customFormat="1" ht="18" customHeight="1" x14ac:dyDescent="0.25"/>
    <row r="75" s="1" customFormat="1" ht="18" customHeight="1" x14ac:dyDescent="0.25"/>
    <row r="76" s="1" customFormat="1" ht="18" customHeight="1" x14ac:dyDescent="0.25"/>
    <row r="77" s="1" customFormat="1" ht="18" customHeight="1" x14ac:dyDescent="0.25"/>
    <row r="78" s="1" customFormat="1" ht="18" customHeight="1" x14ac:dyDescent="0.25"/>
    <row r="79" s="1" customFormat="1" ht="18" customHeight="1" x14ac:dyDescent="0.25"/>
    <row r="80" s="1" customFormat="1" ht="18" customHeight="1" x14ac:dyDescent="0.25"/>
    <row r="81" s="1" customFormat="1" ht="18" customHeight="1" x14ac:dyDescent="0.25"/>
    <row r="82" s="1" customFormat="1" ht="18" customHeight="1" x14ac:dyDescent="0.25"/>
    <row r="83" s="1" customFormat="1" ht="18" customHeight="1" x14ac:dyDescent="0.25"/>
    <row r="84" s="1" customFormat="1" ht="18" customHeight="1" x14ac:dyDescent="0.25"/>
    <row r="85" s="1" customFormat="1" ht="18" customHeight="1" x14ac:dyDescent="0.25"/>
    <row r="86" s="1" customFormat="1" ht="18" customHeight="1" x14ac:dyDescent="0.25"/>
    <row r="87" s="1" customFormat="1" ht="18" customHeight="1" x14ac:dyDescent="0.25"/>
    <row r="88" s="1" customFormat="1" ht="18" customHeight="1" x14ac:dyDescent="0.25"/>
    <row r="89" s="1" customFormat="1" ht="18" customHeight="1" x14ac:dyDescent="0.25"/>
    <row r="90" s="1" customFormat="1" ht="18" customHeight="1" x14ac:dyDescent="0.25"/>
    <row r="91" s="1" customFormat="1" ht="18" customHeight="1" x14ac:dyDescent="0.25"/>
    <row r="92" s="1" customFormat="1" ht="18" customHeight="1" x14ac:dyDescent="0.25"/>
    <row r="93" s="1" customFormat="1" ht="18" customHeight="1" x14ac:dyDescent="0.25"/>
    <row r="94" s="1" customFormat="1" ht="18" customHeight="1" x14ac:dyDescent="0.25"/>
    <row r="95" s="1" customFormat="1" ht="18" customHeight="1" x14ac:dyDescent="0.25"/>
    <row r="96" s="1" customFormat="1" ht="18" customHeight="1" x14ac:dyDescent="0.25"/>
    <row r="97" spans="3:16" ht="18" customHeight="1" x14ac:dyDescent="0.25">
      <c r="C97" s="1"/>
      <c r="D97" s="1"/>
      <c r="E97" s="1"/>
      <c r="F97" s="1"/>
      <c r="G97" s="1"/>
      <c r="H97" s="1"/>
      <c r="I97" s="1"/>
      <c r="J97" s="1"/>
      <c r="K97" s="1"/>
      <c r="L97" s="1"/>
      <c r="M97" s="1"/>
      <c r="N97" s="1"/>
      <c r="O97" s="1"/>
      <c r="P97" s="1"/>
    </row>
    <row r="98" spans="3:16" ht="18" customHeight="1" x14ac:dyDescent="0.25">
      <c r="C98" s="1"/>
      <c r="D98" s="1"/>
      <c r="E98" s="1"/>
      <c r="F98" s="1"/>
      <c r="G98" s="1"/>
      <c r="H98" s="1"/>
      <c r="I98" s="1"/>
      <c r="J98" s="1"/>
      <c r="K98" s="1"/>
      <c r="L98" s="1"/>
      <c r="M98" s="1"/>
      <c r="N98" s="1"/>
      <c r="O98" s="1"/>
      <c r="P98" s="1"/>
    </row>
    <row r="99" spans="3:16" ht="18" customHeight="1" x14ac:dyDescent="0.25">
      <c r="C99" s="1"/>
      <c r="D99" s="1"/>
      <c r="E99" s="1"/>
      <c r="F99" s="1"/>
      <c r="G99" s="1"/>
      <c r="H99" s="1"/>
      <c r="I99" s="1"/>
      <c r="J99" s="1"/>
      <c r="K99" s="1"/>
      <c r="L99" s="1"/>
      <c r="M99" s="1"/>
      <c r="N99" s="1"/>
      <c r="O99" s="1"/>
      <c r="P99" s="1"/>
    </row>
    <row r="100" spans="3:16" ht="18" customHeight="1" x14ac:dyDescent="0.25">
      <c r="C100" s="1"/>
      <c r="D100" s="1"/>
      <c r="E100" s="1"/>
      <c r="F100" s="1"/>
      <c r="G100" s="1"/>
      <c r="H100" s="1"/>
      <c r="I100" s="1"/>
      <c r="J100" s="1"/>
      <c r="K100" s="1"/>
      <c r="L100" s="1"/>
      <c r="M100" s="1"/>
      <c r="N100" s="1"/>
      <c r="O100" s="1"/>
      <c r="P100" s="1"/>
    </row>
    <row r="101" spans="3:16" ht="18" customHeight="1" x14ac:dyDescent="0.25">
      <c r="C101" s="1"/>
      <c r="D101" s="1"/>
      <c r="E101" s="1"/>
      <c r="F101" s="1"/>
      <c r="G101" s="1"/>
      <c r="H101" s="1"/>
      <c r="I101" s="1"/>
      <c r="J101" s="1"/>
      <c r="K101" s="1"/>
      <c r="L101" s="1"/>
      <c r="M101" s="1"/>
      <c r="N101" s="1"/>
      <c r="O101" s="1"/>
      <c r="P101" s="1"/>
    </row>
    <row r="102" spans="3:16" ht="18" customHeight="1" x14ac:dyDescent="0.25">
      <c r="C102" s="1"/>
      <c r="D102" s="1"/>
      <c r="E102" s="1"/>
      <c r="F102" s="1"/>
      <c r="G102" s="1"/>
      <c r="H102" s="1"/>
      <c r="I102" s="1"/>
      <c r="J102" s="1"/>
      <c r="K102" s="1"/>
      <c r="L102" s="1"/>
      <c r="M102" s="1"/>
      <c r="N102" s="1"/>
      <c r="O102" s="1"/>
      <c r="P102" s="1"/>
    </row>
    <row r="103" spans="3:16" ht="18" customHeight="1" x14ac:dyDescent="0.25">
      <c r="C103" s="1"/>
      <c r="D103" s="1"/>
      <c r="E103" s="1"/>
      <c r="F103" s="1"/>
      <c r="G103" s="1"/>
      <c r="H103" s="1"/>
      <c r="I103" s="1"/>
      <c r="J103" s="1"/>
      <c r="K103" s="1"/>
      <c r="L103" s="1"/>
      <c r="M103" s="1"/>
      <c r="N103" s="1"/>
      <c r="O103" s="1"/>
      <c r="P103" s="1"/>
    </row>
    <row r="104" spans="3:16" ht="18" customHeight="1" x14ac:dyDescent="0.25">
      <c r="C104" s="1"/>
      <c r="D104" s="1"/>
      <c r="E104" s="1"/>
      <c r="F104" s="1"/>
      <c r="G104" s="1"/>
      <c r="H104" s="1"/>
      <c r="I104" s="1"/>
      <c r="J104" s="1"/>
      <c r="K104" s="1"/>
      <c r="L104" s="1"/>
      <c r="M104" s="1"/>
      <c r="N104" s="1"/>
      <c r="O104" s="1"/>
      <c r="P104" s="1"/>
    </row>
    <row r="105" spans="3:16" ht="18" customHeight="1" x14ac:dyDescent="0.25">
      <c r="C105" s="1"/>
      <c r="D105" s="1"/>
      <c r="E105" s="1"/>
      <c r="F105" s="1"/>
      <c r="G105" s="1"/>
      <c r="H105" s="1"/>
      <c r="I105" s="1"/>
      <c r="J105" s="1"/>
      <c r="K105" s="1"/>
      <c r="L105" s="1"/>
      <c r="M105" s="1"/>
      <c r="N105" s="1"/>
      <c r="O105" s="1"/>
      <c r="P105" s="1"/>
    </row>
    <row r="106" spans="3:16" ht="18" customHeight="1" x14ac:dyDescent="0.25">
      <c r="C106" s="1"/>
      <c r="D106" s="1"/>
      <c r="E106" s="1"/>
      <c r="F106" s="1"/>
      <c r="G106" s="1"/>
      <c r="H106" s="1"/>
      <c r="I106" s="1"/>
      <c r="J106" s="1"/>
      <c r="K106" s="1"/>
      <c r="L106" s="1"/>
      <c r="M106" s="1"/>
      <c r="N106" s="1"/>
      <c r="O106" s="1"/>
      <c r="P106" s="1"/>
    </row>
    <row r="107" spans="3:16" ht="18" customHeight="1" x14ac:dyDescent="0.25">
      <c r="C107" s="1"/>
      <c r="D107" s="1"/>
      <c r="E107" s="1"/>
      <c r="F107" s="1"/>
      <c r="G107" s="1"/>
      <c r="H107" s="1"/>
      <c r="I107" s="1"/>
      <c r="J107" s="1"/>
      <c r="K107" s="1"/>
      <c r="L107" s="1"/>
      <c r="M107" s="1"/>
      <c r="N107" s="1"/>
      <c r="O107" s="1"/>
      <c r="P107" s="1"/>
    </row>
    <row r="108" spans="3:16" ht="18" customHeight="1" x14ac:dyDescent="0.25">
      <c r="C108" s="1"/>
      <c r="D108" s="1"/>
      <c r="E108" s="1"/>
      <c r="F108" s="1"/>
      <c r="G108" s="1"/>
      <c r="H108" s="1"/>
      <c r="I108" s="1"/>
      <c r="J108" s="1"/>
      <c r="K108" s="1"/>
      <c r="L108" s="1"/>
      <c r="M108" s="1"/>
      <c r="N108" s="1"/>
      <c r="O108" s="1"/>
      <c r="P108" s="1"/>
    </row>
    <row r="109" spans="3:16" ht="18" customHeight="1" x14ac:dyDescent="0.25">
      <c r="C109" s="1"/>
      <c r="D109" s="1"/>
      <c r="E109" s="1"/>
      <c r="F109" s="1"/>
      <c r="G109" s="1"/>
      <c r="H109" s="1"/>
      <c r="I109" s="1"/>
      <c r="J109" s="1"/>
      <c r="K109" s="1"/>
      <c r="L109" s="1"/>
      <c r="M109" s="1"/>
      <c r="N109" s="1"/>
      <c r="O109" s="1"/>
      <c r="P109" s="1"/>
    </row>
    <row r="110" spans="3:16" ht="18" customHeight="1" x14ac:dyDescent="0.25">
      <c r="C110" s="1"/>
      <c r="D110" s="1"/>
      <c r="E110" s="1"/>
      <c r="F110" s="1"/>
      <c r="G110" s="1"/>
      <c r="H110" s="1"/>
      <c r="I110" s="1"/>
      <c r="J110" s="1"/>
      <c r="K110" s="1"/>
      <c r="L110" s="1"/>
      <c r="M110" s="1"/>
      <c r="N110" s="1"/>
      <c r="O110" s="1"/>
      <c r="P110" s="1"/>
    </row>
    <row r="111" spans="3:16" ht="18" customHeight="1" x14ac:dyDescent="0.25">
      <c r="C111" s="1"/>
      <c r="D111" s="1"/>
      <c r="E111" s="1"/>
      <c r="F111" s="1"/>
      <c r="G111" s="1"/>
      <c r="H111" s="1"/>
      <c r="I111" s="1"/>
      <c r="J111" s="1"/>
      <c r="K111" s="1"/>
      <c r="L111" s="1"/>
      <c r="M111" s="1"/>
      <c r="N111" s="1"/>
      <c r="O111" s="1"/>
      <c r="P111" s="1"/>
    </row>
    <row r="112" spans="3:16"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sheetData>
  <mergeCells count="2">
    <mergeCell ref="D6:E6"/>
    <mergeCell ref="F6:O6"/>
  </mergeCells>
  <dataValidations count="1">
    <dataValidation type="list" allowBlank="1" showInputMessage="1" showErrorMessage="1" sqref="A11 A18" xr:uid="{00000000-0002-0000-0C00-000000000000}">
      <formula1>"0%,5%,10%"</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B1:P441"/>
  <sheetViews>
    <sheetView showGridLines="0" workbookViewId="0">
      <selection activeCell="A5" sqref="A5"/>
    </sheetView>
  </sheetViews>
  <sheetFormatPr defaultColWidth="9.140625" defaultRowHeight="15" customHeight="1" x14ac:dyDescent="0.25"/>
  <cols>
    <col min="1" max="1" width="4" style="1" customWidth="1"/>
    <col min="2" max="2" width="43" style="1" customWidth="1"/>
    <col min="3" max="3" width="5.85546875" style="2" hidden="1" customWidth="1"/>
    <col min="4" max="15" width="11.85546875" style="2" customWidth="1"/>
    <col min="16" max="16" width="11" style="2" customWidth="1"/>
    <col min="17" max="16384" width="9.140625" style="1"/>
  </cols>
  <sheetData>
    <row r="1" spans="2:16" ht="15.75" customHeight="1" x14ac:dyDescent="0.25"/>
    <row r="2" spans="2:16" ht="18" customHeight="1" x14ac:dyDescent="0.25">
      <c r="B2" s="73" t="str">
        <f>"Financial Model of " &amp; B4</f>
        <v>Financial Model of 68000 Sq. Ft. Bhivandi Location Warehouse (Cold Storage)</v>
      </c>
      <c r="C2" s="74"/>
      <c r="D2" s="74"/>
      <c r="E2" s="74"/>
      <c r="F2" s="74"/>
      <c r="G2" s="74"/>
      <c r="H2" s="74"/>
      <c r="I2" s="74"/>
      <c r="J2" s="74"/>
      <c r="K2" s="74"/>
      <c r="L2" s="74"/>
      <c r="M2" s="74"/>
      <c r="N2" s="74"/>
      <c r="O2" s="74"/>
    </row>
    <row r="3" spans="2:16" ht="9.75" customHeight="1" x14ac:dyDescent="0.25"/>
    <row r="4" spans="2:16" ht="18" customHeight="1" x14ac:dyDescent="0.25">
      <c r="B4" s="3" t="str">
        <f>'[42]Common Assumption'!B4</f>
        <v>68000 Sq. Ft. Bhivandi Location Warehouse (Cold Storage)</v>
      </c>
      <c r="C4" s="3" t="s">
        <v>39</v>
      </c>
      <c r="D4" s="4"/>
      <c r="E4" s="4"/>
      <c r="F4" s="4"/>
      <c r="G4" s="4"/>
      <c r="H4" s="4"/>
      <c r="I4" s="4"/>
      <c r="J4" s="4"/>
      <c r="K4" s="4"/>
      <c r="L4" s="4"/>
      <c r="M4" s="4"/>
      <c r="N4" s="4"/>
      <c r="O4" s="4"/>
    </row>
    <row r="5" spans="2:16" x14ac:dyDescent="0.25">
      <c r="F5" s="5"/>
      <c r="G5" s="1"/>
      <c r="H5" s="1"/>
      <c r="I5" s="1"/>
      <c r="J5" s="1"/>
      <c r="K5" s="1"/>
      <c r="L5" s="1"/>
      <c r="M5" s="1"/>
      <c r="N5" s="1"/>
      <c r="O5" s="1"/>
    </row>
    <row r="6" spans="2:16" ht="18" customHeight="1" x14ac:dyDescent="0.25">
      <c r="D6" s="161" t="s">
        <v>1</v>
      </c>
      <c r="E6" s="161"/>
      <c r="F6" s="162" t="s">
        <v>2</v>
      </c>
      <c r="G6" s="162"/>
      <c r="H6" s="162"/>
      <c r="I6" s="162"/>
      <c r="J6" s="162"/>
      <c r="K6" s="162"/>
      <c r="L6" s="162"/>
      <c r="M6" s="162"/>
      <c r="N6" s="162"/>
      <c r="O6" s="162"/>
    </row>
    <row r="7" spans="2:16" ht="18" customHeight="1" x14ac:dyDescent="0.25">
      <c r="B7" s="6" t="s">
        <v>3</v>
      </c>
      <c r="C7" s="7" t="s">
        <v>4</v>
      </c>
      <c r="D7" s="8">
        <f>EOMONTH('[42]Common Assumption'!E9,1)</f>
        <v>45747</v>
      </c>
      <c r="E7" s="8">
        <f>'[42]Common Assumption'!E11</f>
        <v>45991</v>
      </c>
      <c r="F7" s="8">
        <f>DATE(YEAR(E7),MONTH(E7)+4,DAY(E7)+1)</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2:16" s="9" customFormat="1" ht="18" customHeight="1" x14ac:dyDescent="0.25">
      <c r="B8" s="10" t="s">
        <v>5</v>
      </c>
      <c r="C8" s="11"/>
      <c r="D8" s="75">
        <v>0</v>
      </c>
      <c r="E8" s="75">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c r="P8" s="13"/>
    </row>
    <row r="9" spans="2:16" s="9" customFormat="1" ht="18" customHeight="1" x14ac:dyDescent="0.25">
      <c r="B9" s="10" t="s">
        <v>6</v>
      </c>
      <c r="C9" s="11">
        <v>9</v>
      </c>
      <c r="D9" s="75">
        <f>MONTH(D7-'[42]Common Assumption'!E9)</f>
        <v>1</v>
      </c>
      <c r="E9" s="75">
        <f>C9-D9</f>
        <v>8</v>
      </c>
      <c r="F9" s="11">
        <f>MONTH(F7-E7)</f>
        <v>4</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c r="P9" s="13"/>
    </row>
    <row r="10" spans="2:16" ht="18" customHeight="1" x14ac:dyDescent="0.25">
      <c r="B10" s="26" t="s">
        <v>40</v>
      </c>
      <c r="C10" s="1"/>
      <c r="F10" s="1"/>
      <c r="G10" s="1"/>
      <c r="H10" s="1"/>
      <c r="I10" s="1"/>
      <c r="J10" s="1"/>
      <c r="K10" s="1"/>
      <c r="L10" s="1"/>
      <c r="M10" s="1"/>
      <c r="N10" s="1"/>
      <c r="O10" s="1"/>
      <c r="P10" s="1"/>
    </row>
    <row r="11" spans="2:16" ht="18" customHeight="1" x14ac:dyDescent="0.25">
      <c r="B11" s="1" t="s">
        <v>41</v>
      </c>
      <c r="C11" s="1"/>
      <c r="D11" s="21">
        <f>'[42]TPC and MoF'!D25-'[42]TPC and MoF'!D20</f>
        <v>4.4252165032012831</v>
      </c>
      <c r="E11" s="21">
        <f>'[42]TPC and MoF'!D25-'[42]TPC and MoF'!D20</f>
        <v>4.4252165032012831</v>
      </c>
      <c r="F11" s="21">
        <f>'[42]TPC and MoF'!D25</f>
        <v>4.6547006854657704</v>
      </c>
      <c r="G11" s="21">
        <f>F11</f>
        <v>4.6547006854657704</v>
      </c>
      <c r="H11" s="21">
        <f t="shared" ref="H11:O11" si="3">G11</f>
        <v>4.6547006854657704</v>
      </c>
      <c r="I11" s="21">
        <f t="shared" si="3"/>
        <v>4.6547006854657704</v>
      </c>
      <c r="J11" s="21">
        <f t="shared" si="3"/>
        <v>4.6547006854657704</v>
      </c>
      <c r="K11" s="21">
        <f t="shared" si="3"/>
        <v>4.6547006854657704</v>
      </c>
      <c r="L11" s="21">
        <f t="shared" si="3"/>
        <v>4.6547006854657704</v>
      </c>
      <c r="M11" s="21">
        <f t="shared" si="3"/>
        <v>4.6547006854657704</v>
      </c>
      <c r="N11" s="21">
        <f t="shared" si="3"/>
        <v>4.6547006854657704</v>
      </c>
      <c r="O11" s="21">
        <f t="shared" si="3"/>
        <v>4.6547006854657704</v>
      </c>
      <c r="P11" s="34"/>
    </row>
    <row r="12" spans="2:16" ht="18" customHeight="1" x14ac:dyDescent="0.25">
      <c r="B12" s="1" t="s">
        <v>42</v>
      </c>
      <c r="C12" s="1"/>
      <c r="F12" s="17">
        <f>E12+'[42]P &amp; L Account '!F30</f>
        <v>0.29307425418803906</v>
      </c>
      <c r="G12" s="17">
        <f>F12+'[42]P &amp; L Account '!G30</f>
        <v>2.0245905374626445</v>
      </c>
      <c r="H12" s="17">
        <f>G12+'[42]P &amp; L Account '!H30</f>
        <v>3.8491749346416162</v>
      </c>
      <c r="I12" s="17">
        <f>H12+'[42]P &amp; L Account '!I30</f>
        <v>5.9258010779598544</v>
      </c>
      <c r="J12" s="17">
        <f>I12+'[42]P &amp; L Account '!J30</f>
        <v>8.260712458602379</v>
      </c>
      <c r="K12" s="17">
        <f>J12+'[42]P &amp; L Account '!K30</f>
        <v>10.762685958716368</v>
      </c>
      <c r="L12" s="17">
        <f>K12+'[42]P &amp; L Account '!L30</f>
        <v>13.332943735515332</v>
      </c>
      <c r="M12" s="17">
        <f>L12+'[42]P &amp; L Account '!M30</f>
        <v>16.127454395064664</v>
      </c>
      <c r="N12" s="17">
        <f>M12+'[42]P &amp; L Account '!N30</f>
        <v>19.062527416688134</v>
      </c>
      <c r="O12" s="17">
        <f>N12+'[42]P &amp; L Account '!O30</f>
        <v>22.06853494752233</v>
      </c>
      <c r="P12" s="34"/>
    </row>
    <row r="13" spans="2:16" ht="18" customHeight="1" x14ac:dyDescent="0.25">
      <c r="B13" s="1" t="s">
        <v>43</v>
      </c>
      <c r="C13" s="1"/>
      <c r="D13" s="17">
        <f>C13+'[42]Fund Flow Statement'!D13-'Balance Sheet Bhivandi'!D16</f>
        <v>3.491025514099328</v>
      </c>
      <c r="E13" s="17">
        <f>D13+'[42]Fund Flow Statement'!E13-'Balance Sheet Bhivandi'!E16</f>
        <v>13.818642659976506</v>
      </c>
      <c r="F13" s="17">
        <f>E13+'[42]Fund Flow Statement'!F13-'Balance Sheet Bhivandi'!F16</f>
        <v>12.073129902926842</v>
      </c>
      <c r="G13" s="17">
        <f>F13+'[42]Fund Flow Statement'!G13-'Balance Sheet Bhivandi'!G16</f>
        <v>10.327617145877179</v>
      </c>
      <c r="H13" s="17">
        <f>G13+'[42]Fund Flow Statement'!H13-'Balance Sheet Bhivandi'!H16</f>
        <v>8.4424633682635424</v>
      </c>
      <c r="I13" s="17">
        <f>H13+'[42]Fund Flow Statement'!I13-'Balance Sheet Bhivandi'!I16</f>
        <v>6.4176685700859331</v>
      </c>
      <c r="J13" s="17">
        <f>I13+'[42]Fund Flow Statement'!J13-'Balance Sheet Bhivandi'!J16</f>
        <v>4.3928737719083237</v>
      </c>
      <c r="K13" s="17">
        <f>J13+'[42]Fund Flow Statement'!K13-'Balance Sheet Bhivandi'!K16</f>
        <v>2.2982584634487275</v>
      </c>
      <c r="L13" s="17">
        <f>K13+'[42]Fund Flow Statement'!L13-'Balance Sheet Bhivandi'!L16</f>
        <v>1.8207657603852567E-14</v>
      </c>
      <c r="M13" s="17">
        <f>L13+'[42]Fund Flow Statement'!M13-'Balance Sheet Bhivandi'!M16</f>
        <v>1.8207657603852567E-14</v>
      </c>
      <c r="N13" s="17">
        <f>M13+'[42]Fund Flow Statement'!N13-'Balance Sheet Bhivandi'!N16</f>
        <v>1.8207657603852567E-14</v>
      </c>
      <c r="O13" s="17">
        <f>N13+'[42]Fund Flow Statement'!O13-'Balance Sheet Bhivandi'!O16</f>
        <v>1.8207657603852567E-14</v>
      </c>
      <c r="P13" s="34"/>
    </row>
    <row r="14" spans="2:16" ht="18" customHeight="1" x14ac:dyDescent="0.25">
      <c r="B14" s="35" t="s">
        <v>44</v>
      </c>
      <c r="D14" s="36"/>
      <c r="E14" s="36"/>
      <c r="F14" s="36"/>
      <c r="P14" s="34"/>
    </row>
    <row r="15" spans="2:16" ht="18" customHeight="1" x14ac:dyDescent="0.25">
      <c r="B15" s="37" t="s">
        <v>45</v>
      </c>
      <c r="D15" s="36"/>
      <c r="E15" s="36"/>
      <c r="F15" s="17">
        <f>'[42]Working Capital'!F31</f>
        <v>6.8819982627945217E-3</v>
      </c>
      <c r="G15" s="17">
        <f>'[42]Working Capital'!G31</f>
        <v>2.1128978418213703E-2</v>
      </c>
      <c r="H15" s="17">
        <f>'[42]Working Capital'!H31</f>
        <v>4.7015445476110682E-2</v>
      </c>
      <c r="I15" s="17">
        <f>'[42]Working Capital'!I31</f>
        <v>4.9207988780738135E-2</v>
      </c>
      <c r="J15" s="17">
        <f>'[42]Working Capital'!J31</f>
        <v>5.1525738816949704E-2</v>
      </c>
      <c r="K15" s="17">
        <f>'[42]Working Capital'!K31</f>
        <v>5.3976124388801047E-2</v>
      </c>
      <c r="L15" s="17">
        <f>'[42]Working Capital'!L31</f>
        <v>5.6567033375611336E-2</v>
      </c>
      <c r="M15" s="17">
        <f>'[42]Working Capital'!M31</f>
        <v>5.9306842258356002E-2</v>
      </c>
      <c r="N15" s="17">
        <f>'[42]Working Capital'!N31</f>
        <v>6.2204447615326314E-2</v>
      </c>
      <c r="O15" s="17">
        <f>'[42]Working Capital'!O31</f>
        <v>6.5269299722490154E-2</v>
      </c>
      <c r="P15" s="34"/>
    </row>
    <row r="16" spans="2:16" ht="18" customHeight="1" x14ac:dyDescent="0.25">
      <c r="B16" s="37" t="s">
        <v>46</v>
      </c>
      <c r="D16" s="21">
        <f>'[42]Loan Schedule'!E12</f>
        <v>0</v>
      </c>
      <c r="E16" s="21">
        <f>'[42]Loan Schedule'!F12</f>
        <v>0.14545939642080533</v>
      </c>
      <c r="F16" s="21">
        <f>'[42]Loan Schedule'!G12</f>
        <v>1.7455127570496638</v>
      </c>
      <c r="G16" s="21">
        <f>'[42]Loan Schedule'!H12</f>
        <v>1.7455127570496638</v>
      </c>
      <c r="H16" s="21">
        <f>'[42]Loan Schedule'!I12</f>
        <v>1.8851537776136371</v>
      </c>
      <c r="I16" s="21">
        <f>'[42]Loan Schedule'!J12</f>
        <v>2.0247947981776098</v>
      </c>
      <c r="J16" s="21">
        <f>'[42]Loan Schedule'!K12</f>
        <v>2.0247947981776098</v>
      </c>
      <c r="K16" s="21">
        <f>'[42]Loan Schedule'!L12</f>
        <v>2.0946153084595962</v>
      </c>
      <c r="L16" s="21">
        <f>'[42]Loan Schedule'!M12</f>
        <v>2.2982584634487093</v>
      </c>
      <c r="M16" s="21">
        <f>'[42]Loan Schedule'!N12</f>
        <v>0</v>
      </c>
      <c r="N16" s="21">
        <f>'[42]Loan Schedule'!O12</f>
        <v>0</v>
      </c>
      <c r="O16" s="21">
        <f>'[42]Loan Schedule'!P12</f>
        <v>0</v>
      </c>
      <c r="P16" s="34"/>
    </row>
    <row r="17" spans="2:16" ht="18" customHeight="1" x14ac:dyDescent="0.25">
      <c r="B17" s="37" t="s">
        <v>47</v>
      </c>
      <c r="D17" s="36"/>
      <c r="E17" s="36"/>
      <c r="F17" s="21">
        <f>'[42]Working Capital'!F45</f>
        <v>0.5</v>
      </c>
      <c r="G17" s="21">
        <f>'[42]Working Capital'!G45</f>
        <v>0.5</v>
      </c>
      <c r="H17" s="21">
        <f>'[42]Working Capital'!H45</f>
        <v>0.5</v>
      </c>
      <c r="I17" s="21">
        <f>'[42]Working Capital'!I45</f>
        <v>0.5</v>
      </c>
      <c r="J17" s="21">
        <f>'[42]Working Capital'!J45</f>
        <v>0.5</v>
      </c>
      <c r="K17" s="21">
        <f>'[42]Working Capital'!K45</f>
        <v>0.5</v>
      </c>
      <c r="L17" s="21">
        <f>'[42]Working Capital'!L45</f>
        <v>0.5</v>
      </c>
      <c r="M17" s="21">
        <f>'[42]Working Capital'!M45</f>
        <v>0.5</v>
      </c>
      <c r="N17" s="21">
        <f>'[42]Working Capital'!N45</f>
        <v>0.5</v>
      </c>
      <c r="O17" s="21">
        <f>'[42]Working Capital'!O45</f>
        <v>0.5</v>
      </c>
      <c r="P17" s="34"/>
    </row>
    <row r="18" spans="2:16" ht="18" customHeight="1" x14ac:dyDescent="0.25">
      <c r="B18" s="6" t="s">
        <v>48</v>
      </c>
      <c r="C18" s="7"/>
      <c r="D18" s="28">
        <f>D11+D12+D13+D15+D16+D17</f>
        <v>7.9162420173006112</v>
      </c>
      <c r="E18" s="28">
        <f>E11+E12+E13+E15+E16+E17</f>
        <v>18.389318559598593</v>
      </c>
      <c r="F18" s="28">
        <f>F11+F12+F13+F15+F16+F17</f>
        <v>19.273299597893111</v>
      </c>
      <c r="G18" s="28">
        <f t="shared" ref="G18:O18" si="4">G11+G12+G13+G15+G16+G17</f>
        <v>19.273550104273472</v>
      </c>
      <c r="H18" s="28">
        <f t="shared" si="4"/>
        <v>19.378508211460677</v>
      </c>
      <c r="I18" s="28">
        <f t="shared" si="4"/>
        <v>19.572173120469905</v>
      </c>
      <c r="J18" s="28">
        <f t="shared" si="4"/>
        <v>19.884607452971032</v>
      </c>
      <c r="K18" s="28">
        <f t="shared" si="4"/>
        <v>20.364236540479261</v>
      </c>
      <c r="L18" s="28">
        <f t="shared" si="4"/>
        <v>20.842469917805438</v>
      </c>
      <c r="M18" s="28">
        <f t="shared" si="4"/>
        <v>21.341461922788806</v>
      </c>
      <c r="N18" s="28">
        <f t="shared" si="4"/>
        <v>24.279432549769247</v>
      </c>
      <c r="O18" s="28">
        <f t="shared" si="4"/>
        <v>27.288504932710609</v>
      </c>
    </row>
    <row r="19" spans="2:16" ht="18" customHeight="1" x14ac:dyDescent="0.25">
      <c r="C19" s="1"/>
      <c r="F19" s="1"/>
      <c r="G19" s="1"/>
      <c r="H19" s="1"/>
      <c r="I19" s="1"/>
      <c r="J19" s="1"/>
      <c r="K19" s="1"/>
      <c r="L19" s="1"/>
      <c r="M19" s="1"/>
      <c r="N19" s="1"/>
      <c r="O19" s="1"/>
      <c r="P19" s="1"/>
    </row>
    <row r="20" spans="2:16" ht="18" customHeight="1" x14ac:dyDescent="0.25">
      <c r="B20" s="26" t="s">
        <v>49</v>
      </c>
      <c r="C20" s="1"/>
      <c r="F20" s="1"/>
      <c r="G20" s="1"/>
      <c r="H20" s="1"/>
      <c r="I20" s="1"/>
      <c r="J20" s="1"/>
      <c r="K20" s="1"/>
      <c r="L20" s="1"/>
      <c r="M20" s="1"/>
      <c r="N20" s="1"/>
      <c r="O20" s="1"/>
      <c r="P20" s="1"/>
    </row>
    <row r="21" spans="2:16" ht="18" customHeight="1" x14ac:dyDescent="0.25">
      <c r="B21" s="1" t="s">
        <v>50</v>
      </c>
      <c r="C21" s="1"/>
      <c r="D21" s="17">
        <f t="shared" ref="D21:E23" si="5">E21</f>
        <v>0</v>
      </c>
      <c r="E21" s="17">
        <f t="shared" si="5"/>
        <v>0</v>
      </c>
      <c r="F21" s="17">
        <f>'[42]Depreciation Schedule'!I15</f>
        <v>0</v>
      </c>
      <c r="G21" s="17">
        <f>F21</f>
        <v>0</v>
      </c>
      <c r="H21" s="17">
        <f t="shared" ref="H21:O25" si="6">G21</f>
        <v>0</v>
      </c>
      <c r="I21" s="17">
        <f t="shared" si="6"/>
        <v>0</v>
      </c>
      <c r="J21" s="17">
        <f t="shared" si="6"/>
        <v>0</v>
      </c>
      <c r="K21" s="17">
        <f t="shared" si="6"/>
        <v>0</v>
      </c>
      <c r="L21" s="17">
        <f t="shared" si="6"/>
        <v>0</v>
      </c>
      <c r="M21" s="17">
        <f t="shared" si="6"/>
        <v>0</v>
      </c>
      <c r="N21" s="17">
        <f t="shared" si="6"/>
        <v>0</v>
      </c>
      <c r="O21" s="17">
        <f t="shared" si="6"/>
        <v>0</v>
      </c>
      <c r="P21" s="34"/>
    </row>
    <row r="22" spans="2:16" ht="18" customHeight="1" x14ac:dyDescent="0.25">
      <c r="B22" s="1" t="s">
        <v>51</v>
      </c>
      <c r="C22" s="1"/>
      <c r="D22" s="17">
        <f t="shared" si="5"/>
        <v>0</v>
      </c>
      <c r="E22" s="17">
        <f t="shared" si="5"/>
        <v>0</v>
      </c>
      <c r="F22" s="17">
        <f>'[42]Depreciation Schedule'!I16</f>
        <v>0</v>
      </c>
      <c r="G22" s="17">
        <f t="shared" ref="G22:G25" si="7">F22</f>
        <v>0</v>
      </c>
      <c r="H22" s="17">
        <f t="shared" si="6"/>
        <v>0</v>
      </c>
      <c r="I22" s="17">
        <f t="shared" si="6"/>
        <v>0</v>
      </c>
      <c r="J22" s="17">
        <f t="shared" si="6"/>
        <v>0</v>
      </c>
      <c r="K22" s="17">
        <f t="shared" si="6"/>
        <v>0</v>
      </c>
      <c r="L22" s="17">
        <f t="shared" si="6"/>
        <v>0</v>
      </c>
      <c r="M22" s="17">
        <f t="shared" si="6"/>
        <v>0</v>
      </c>
      <c r="N22" s="17">
        <f t="shared" si="6"/>
        <v>0</v>
      </c>
      <c r="O22" s="17">
        <f t="shared" si="6"/>
        <v>0</v>
      </c>
      <c r="P22" s="34"/>
    </row>
    <row r="23" spans="2:16" ht="18" customHeight="1" x14ac:dyDescent="0.25">
      <c r="B23" s="1" t="s">
        <v>52</v>
      </c>
      <c r="C23" s="1"/>
      <c r="D23" s="17">
        <f t="shared" si="5"/>
        <v>2.019307977107212</v>
      </c>
      <c r="E23" s="17">
        <f t="shared" si="5"/>
        <v>2.019307977107212</v>
      </c>
      <c r="F23" s="17">
        <f>'[42]Depreciation Schedule'!I17</f>
        <v>2.019307977107212</v>
      </c>
      <c r="G23" s="17">
        <f t="shared" si="7"/>
        <v>2.019307977107212</v>
      </c>
      <c r="H23" s="17">
        <f t="shared" si="6"/>
        <v>2.019307977107212</v>
      </c>
      <c r="I23" s="17">
        <f t="shared" si="6"/>
        <v>2.019307977107212</v>
      </c>
      <c r="J23" s="17">
        <f t="shared" si="6"/>
        <v>2.019307977107212</v>
      </c>
      <c r="K23" s="17">
        <f t="shared" si="6"/>
        <v>2.019307977107212</v>
      </c>
      <c r="L23" s="17">
        <f t="shared" si="6"/>
        <v>2.019307977107212</v>
      </c>
      <c r="M23" s="17">
        <f t="shared" si="6"/>
        <v>2.019307977107212</v>
      </c>
      <c r="N23" s="17">
        <f t="shared" si="6"/>
        <v>2.019307977107212</v>
      </c>
      <c r="O23" s="17">
        <f t="shared" si="6"/>
        <v>2.019307977107212</v>
      </c>
      <c r="P23" s="34"/>
    </row>
    <row r="24" spans="2:16" ht="18" customHeight="1" x14ac:dyDescent="0.25">
      <c r="B24" s="1" t="s">
        <v>53</v>
      </c>
      <c r="C24" s="1"/>
      <c r="D24" s="17">
        <f>'[42]Fund Flow Statement'!D21-'Balance Sheet Bhivandi'!D23</f>
        <v>5.0469340401933991</v>
      </c>
      <c r="E24" s="17">
        <f>F24</f>
        <v>13.405010582491379</v>
      </c>
      <c r="F24" s="17">
        <f>'[42]Depreciation Schedule'!I18</f>
        <v>13.405010582491379</v>
      </c>
      <c r="G24" s="17">
        <f t="shared" si="7"/>
        <v>13.405010582491379</v>
      </c>
      <c r="H24" s="17">
        <f t="shared" si="6"/>
        <v>13.405010582491379</v>
      </c>
      <c r="I24" s="17">
        <f t="shared" si="6"/>
        <v>13.405010582491379</v>
      </c>
      <c r="J24" s="17">
        <f t="shared" si="6"/>
        <v>13.405010582491379</v>
      </c>
      <c r="K24" s="17">
        <f t="shared" si="6"/>
        <v>13.405010582491379</v>
      </c>
      <c r="L24" s="17">
        <f t="shared" si="6"/>
        <v>13.405010582491379</v>
      </c>
      <c r="M24" s="17">
        <f t="shared" si="6"/>
        <v>13.405010582491379</v>
      </c>
      <c r="N24" s="17">
        <f t="shared" si="6"/>
        <v>13.405010582491379</v>
      </c>
      <c r="O24" s="17">
        <f t="shared" si="6"/>
        <v>13.405010582491379</v>
      </c>
      <c r="P24" s="34"/>
    </row>
    <row r="25" spans="2:16" ht="18" customHeight="1" x14ac:dyDescent="0.25">
      <c r="B25" s="1" t="s">
        <v>54</v>
      </c>
      <c r="C25" s="1"/>
      <c r="D25" s="17">
        <f>E25</f>
        <v>0</v>
      </c>
      <c r="E25" s="17">
        <f>F25</f>
        <v>0</v>
      </c>
      <c r="F25" s="17">
        <f>'[42]Depreciation Schedule'!I19</f>
        <v>0</v>
      </c>
      <c r="G25" s="17">
        <f t="shared" si="7"/>
        <v>0</v>
      </c>
      <c r="H25" s="17">
        <f t="shared" si="6"/>
        <v>0</v>
      </c>
      <c r="I25" s="17">
        <f t="shared" si="6"/>
        <v>0</v>
      </c>
      <c r="J25" s="17">
        <f t="shared" si="6"/>
        <v>0</v>
      </c>
      <c r="K25" s="17">
        <f t="shared" si="6"/>
        <v>0</v>
      </c>
      <c r="L25" s="17">
        <f t="shared" si="6"/>
        <v>0</v>
      </c>
      <c r="M25" s="17">
        <f t="shared" si="6"/>
        <v>0</v>
      </c>
      <c r="N25" s="17">
        <f t="shared" si="6"/>
        <v>0</v>
      </c>
      <c r="O25" s="17">
        <f t="shared" si="6"/>
        <v>0</v>
      </c>
      <c r="P25" s="34"/>
    </row>
    <row r="26" spans="2:16" ht="18" customHeight="1" x14ac:dyDescent="0.25">
      <c r="B26" s="15" t="s">
        <v>55</v>
      </c>
      <c r="C26" s="15"/>
      <c r="D26" s="20">
        <f>SUM(D21:D25)</f>
        <v>7.0662420173006115</v>
      </c>
      <c r="E26" s="20">
        <f>SUM(E21:E25)</f>
        <v>15.424318559598591</v>
      </c>
      <c r="F26" s="20">
        <f>SUM(F21:F25)</f>
        <v>15.424318559598591</v>
      </c>
      <c r="G26" s="20">
        <f t="shared" ref="G26:O26" si="8">SUM(G21:G25)</f>
        <v>15.424318559598591</v>
      </c>
      <c r="H26" s="20">
        <f t="shared" si="8"/>
        <v>15.424318559598591</v>
      </c>
      <c r="I26" s="20">
        <f t="shared" si="8"/>
        <v>15.424318559598591</v>
      </c>
      <c r="J26" s="20">
        <f t="shared" si="8"/>
        <v>15.424318559598591</v>
      </c>
      <c r="K26" s="20">
        <f t="shared" si="8"/>
        <v>15.424318559598591</v>
      </c>
      <c r="L26" s="20">
        <f t="shared" si="8"/>
        <v>15.424318559598591</v>
      </c>
      <c r="M26" s="20">
        <f t="shared" si="8"/>
        <v>15.424318559598591</v>
      </c>
      <c r="N26" s="20">
        <f t="shared" si="8"/>
        <v>15.424318559598591</v>
      </c>
      <c r="O26" s="20">
        <f t="shared" si="8"/>
        <v>15.424318559598591</v>
      </c>
      <c r="P26" s="34"/>
    </row>
    <row r="27" spans="2:16" ht="18" customHeight="1" x14ac:dyDescent="0.25">
      <c r="B27" s="1" t="s">
        <v>16</v>
      </c>
      <c r="C27" s="1"/>
      <c r="F27" s="21">
        <f>'[42]P &amp; L Account '!F20</f>
        <v>0.30418307758200092</v>
      </c>
      <c r="G27" s="21">
        <f>F27+'[42]P &amp; L Account '!G20</f>
        <v>1.2167323103280037</v>
      </c>
      <c r="H27" s="21">
        <f>G27+'[42]P &amp; L Account '!H20</f>
        <v>2.1292815430740064</v>
      </c>
      <c r="I27" s="21">
        <f>H27+'[42]P &amp; L Account '!I20</f>
        <v>3.0418307758200092</v>
      </c>
      <c r="J27" s="21">
        <f>I27+'[42]P &amp; L Account '!J20</f>
        <v>3.9543800085660119</v>
      </c>
      <c r="K27" s="21">
        <f>J27+'[42]P &amp; L Account '!K20</f>
        <v>4.8669292413120147</v>
      </c>
      <c r="L27" s="21">
        <f>K27+'[42]P &amp; L Account '!L20</f>
        <v>5.779478474058017</v>
      </c>
      <c r="M27" s="21">
        <f>L27+'[42]P &amp; L Account '!M20</f>
        <v>6.6920277068040193</v>
      </c>
      <c r="N27" s="21">
        <f>M27+'[42]P &amp; L Account '!N20</f>
        <v>7.6045769395500216</v>
      </c>
      <c r="O27" s="21">
        <f>N27+'[42]P &amp; L Account '!O20</f>
        <v>8.5171261722960239</v>
      </c>
      <c r="P27" s="34"/>
    </row>
    <row r="28" spans="2:16" ht="18" customHeight="1" x14ac:dyDescent="0.25">
      <c r="B28" s="38" t="s">
        <v>56</v>
      </c>
      <c r="C28" s="38"/>
      <c r="D28" s="39">
        <f>D26-D27</f>
        <v>7.0662420173006115</v>
      </c>
      <c r="E28" s="39">
        <f>E26-E27</f>
        <v>15.424318559598591</v>
      </c>
      <c r="F28" s="39">
        <f t="shared" ref="F28:O28" si="9">F26-F27</f>
        <v>15.12013548201659</v>
      </c>
      <c r="G28" s="39">
        <f t="shared" si="9"/>
        <v>14.207586249270587</v>
      </c>
      <c r="H28" s="39">
        <f t="shared" si="9"/>
        <v>13.295037016524585</v>
      </c>
      <c r="I28" s="39">
        <f t="shared" si="9"/>
        <v>12.382487783778583</v>
      </c>
      <c r="J28" s="39">
        <f t="shared" si="9"/>
        <v>11.469938551032579</v>
      </c>
      <c r="K28" s="39">
        <f t="shared" si="9"/>
        <v>10.557389318286576</v>
      </c>
      <c r="L28" s="39">
        <f t="shared" si="9"/>
        <v>9.644840085540574</v>
      </c>
      <c r="M28" s="39">
        <f t="shared" si="9"/>
        <v>8.7322908527945717</v>
      </c>
      <c r="N28" s="39">
        <f t="shared" si="9"/>
        <v>7.8197416200485694</v>
      </c>
      <c r="O28" s="39">
        <f t="shared" si="9"/>
        <v>6.9071923873025671</v>
      </c>
      <c r="P28" s="1"/>
    </row>
    <row r="29" spans="2:16" ht="18" customHeight="1" x14ac:dyDescent="0.25">
      <c r="B29" s="1" t="s">
        <v>57</v>
      </c>
      <c r="C29" s="1"/>
      <c r="D29" s="17">
        <f>+'[42]Depreciation Schedule'!D64</f>
        <v>0</v>
      </c>
      <c r="E29" s="17">
        <f>+'[42]Depreciation Schedule'!E64</f>
        <v>0</v>
      </c>
      <c r="F29" s="17">
        <f>+'[42]Depreciation Schedule'!F64</f>
        <v>-0.48033110571221066</v>
      </c>
      <c r="G29" s="17">
        <f>+'[42]Depreciation Schedule'!G64</f>
        <v>-0.72655652924942971</v>
      </c>
      <c r="H29" s="17">
        <f>+'[42]Depreciation Schedule'!H64</f>
        <v>-0.90368456806399167</v>
      </c>
      <c r="I29" s="17">
        <f>+'[42]Depreciation Schedule'!I64</f>
        <v>-1.0218511311200389</v>
      </c>
      <c r="J29" s="17">
        <f>+'[42]Depreciation Schedule'!J64</f>
        <v>-1.0896946109115202</v>
      </c>
      <c r="K29" s="17">
        <f>+'[42]Depreciation Schedule'!K64</f>
        <v>-1.1145782239452724</v>
      </c>
      <c r="L29" s="17">
        <f>+'[42]Depreciation Schedule'!L64</f>
        <v>-1.1027792288503939</v>
      </c>
      <c r="M29" s="17">
        <f>+'[42]Depreciation Schedule'!M64</f>
        <v>-1.0596499676000726</v>
      </c>
      <c r="N29" s="17">
        <f>+'[42]Depreciation Schedule'!N64</f>
        <v>-0.98975493579612972</v>
      </c>
      <c r="O29" s="17">
        <f>+'[42]Depreciation Schedule'!O64</f>
        <v>-0.89698745913226341</v>
      </c>
      <c r="P29" s="1"/>
    </row>
    <row r="30" spans="2:16" ht="18" customHeight="1" x14ac:dyDescent="0.25">
      <c r="B30" s="1" t="s">
        <v>58</v>
      </c>
      <c r="C30" s="1"/>
      <c r="D30" s="17">
        <f>+IF('[42]GST Schedule'!D22&gt;0,'[42]GST Schedule'!D22,0)</f>
        <v>0</v>
      </c>
      <c r="E30" s="17">
        <f>+IF('[42]GST Schedule'!E22&gt;0,'[42]GST Schedule'!E22,0)</f>
        <v>2.1149999999999998</v>
      </c>
      <c r="F30" s="17">
        <f>+IF('[42]GST Schedule'!F22&gt;0,'[42]GST Schedule'!F22,0)</f>
        <v>1.83299233935168</v>
      </c>
      <c r="G30" s="17">
        <f>+IF('[42]GST Schedule'!G22&gt;0,'[42]GST Schedule'!G22,0)</f>
        <v>1.0090725747894715</v>
      </c>
      <c r="H30" s="17">
        <f>+IF('[42]GST Schedule'!H22&gt;0,'[42]GST Schedule'!H22,0)</f>
        <v>0.20979256647915312</v>
      </c>
      <c r="I30" s="17">
        <f>+IF('[42]GST Schedule'!I22&gt;0,'[42]GST Schedule'!I22,0)</f>
        <v>0</v>
      </c>
      <c r="J30" s="17">
        <f>+IF('[42]GST Schedule'!J22&gt;0,'[42]GST Schedule'!J22,0)</f>
        <v>0</v>
      </c>
      <c r="K30" s="17">
        <f>+IF('[42]GST Schedule'!K22&gt;0,'[42]GST Schedule'!K22,0)</f>
        <v>0</v>
      </c>
      <c r="L30" s="17">
        <f>+IF('[42]GST Schedule'!L22&gt;0,'[42]GST Schedule'!L22,0)</f>
        <v>0</v>
      </c>
      <c r="M30" s="17">
        <f>+IF('[42]GST Schedule'!M22&gt;0,'[42]GST Schedule'!M22,0)</f>
        <v>0</v>
      </c>
      <c r="N30" s="17">
        <f>+IF('[42]GST Schedule'!N22&gt;0,'[42]GST Schedule'!N22,0)</f>
        <v>0</v>
      </c>
      <c r="O30" s="17">
        <f>+IF('[42]GST Schedule'!O22&gt;0,'[42]GST Schedule'!O22,0)</f>
        <v>0</v>
      </c>
      <c r="P30" s="1"/>
    </row>
    <row r="31" spans="2:16" ht="18" customHeight="1" x14ac:dyDescent="0.25">
      <c r="B31" s="1" t="s">
        <v>59</v>
      </c>
      <c r="C31" s="1"/>
      <c r="E31" s="1"/>
      <c r="F31" s="17">
        <f>'[42]Tax Calculations'!E42</f>
        <v>0</v>
      </c>
      <c r="G31" s="17">
        <f>'[42]Tax Calculations'!F42</f>
        <v>0.40968188904986613</v>
      </c>
      <c r="H31" s="17">
        <f>'[42]Tax Calculations'!G42</f>
        <v>0.39330783723868895</v>
      </c>
      <c r="I31" s="17">
        <f>'[42]Tax Calculations'!H42</f>
        <v>0.29930757276401143</v>
      </c>
      <c r="J31" s="17">
        <f>'[42]Tax Calculations'!I42</f>
        <v>0.13488088207799948</v>
      </c>
      <c r="K31" s="17">
        <f>'[42]Tax Calculations'!J42</f>
        <v>0</v>
      </c>
      <c r="L31" s="17">
        <f>'[42]Tax Calculations'!K42</f>
        <v>0</v>
      </c>
      <c r="M31" s="17">
        <f>'[42]Tax Calculations'!L42</f>
        <v>0</v>
      </c>
      <c r="N31" s="17">
        <f>'[42]Tax Calculations'!M42</f>
        <v>0</v>
      </c>
      <c r="O31" s="17">
        <f>'[42]Tax Calculations'!N42</f>
        <v>0</v>
      </c>
      <c r="P31" s="1"/>
    </row>
    <row r="32" spans="2:16" ht="18" customHeight="1" x14ac:dyDescent="0.25">
      <c r="B32" s="1" t="str">
        <f>'[42]TPC and MoF'!B14</f>
        <v>Security Deposit to landlord</v>
      </c>
      <c r="C32" s="1"/>
      <c r="D32" s="17">
        <f>'[42]TPC and MoF'!D14</f>
        <v>0.85000000000000009</v>
      </c>
      <c r="E32" s="17">
        <f>'[42]TPC and MoF'!D14</f>
        <v>0.85000000000000009</v>
      </c>
      <c r="F32" s="17">
        <f>E32</f>
        <v>0.85000000000000009</v>
      </c>
      <c r="G32" s="17">
        <f t="shared" ref="G32:O32" si="10">F32</f>
        <v>0.85000000000000009</v>
      </c>
      <c r="H32" s="17">
        <f t="shared" si="10"/>
        <v>0.85000000000000009</v>
      </c>
      <c r="I32" s="17">
        <f t="shared" si="10"/>
        <v>0.85000000000000009</v>
      </c>
      <c r="J32" s="17">
        <f t="shared" si="10"/>
        <v>0.85000000000000009</v>
      </c>
      <c r="K32" s="17">
        <f t="shared" si="10"/>
        <v>0.85000000000000009</v>
      </c>
      <c r="L32" s="17">
        <f t="shared" si="10"/>
        <v>0.85000000000000009</v>
      </c>
      <c r="M32" s="17">
        <f t="shared" si="10"/>
        <v>0.85000000000000009</v>
      </c>
      <c r="N32" s="17">
        <f t="shared" si="10"/>
        <v>0.85000000000000009</v>
      </c>
      <c r="O32" s="17">
        <f t="shared" si="10"/>
        <v>0.85000000000000009</v>
      </c>
      <c r="P32" s="1"/>
    </row>
    <row r="33" spans="2:16" ht="18" customHeight="1" x14ac:dyDescent="0.25">
      <c r="B33" s="26" t="s">
        <v>60</v>
      </c>
      <c r="C33" s="1"/>
      <c r="F33" s="1"/>
      <c r="G33" s="1"/>
      <c r="H33" s="1"/>
      <c r="I33" s="1"/>
      <c r="J33" s="1"/>
      <c r="K33" s="1"/>
      <c r="L33" s="1"/>
      <c r="M33" s="1"/>
      <c r="N33" s="1"/>
      <c r="O33" s="1"/>
      <c r="P33" s="1"/>
    </row>
    <row r="34" spans="2:16" ht="18" customHeight="1" x14ac:dyDescent="0.25">
      <c r="B34" s="1" t="s">
        <v>61</v>
      </c>
      <c r="C34" s="1"/>
      <c r="F34" s="17">
        <f>'[42]Working Capital'!F36</f>
        <v>0.30586658945753425</v>
      </c>
      <c r="G34" s="17">
        <f>'[42]Working Capital'!G36</f>
        <v>0.93906570747616447</v>
      </c>
      <c r="H34" s="17">
        <f>'[42]Working Capital'!H36</f>
        <v>0.97834247778147954</v>
      </c>
      <c r="I34" s="17">
        <f>'[42]Working Capital'!I36</f>
        <v>1.0202272030404165</v>
      </c>
      <c r="J34" s="17">
        <f>'[42]Working Capital'!J36</f>
        <v>1.0648985897335332</v>
      </c>
      <c r="K34" s="17">
        <f>'[42]Working Capital'!K36</f>
        <v>1.1125479028203813</v>
      </c>
      <c r="L34" s="17">
        <f>'[42]Working Capital'!L36</f>
        <v>1.1633798654000775</v>
      </c>
      <c r="M34" s="17">
        <f>'[42]Working Capital'!M36</f>
        <v>1.2176136237351525</v>
      </c>
      <c r="N34" s="17">
        <f>'[42]Working Capital'!N36</f>
        <v>1.2754837824353549</v>
      </c>
      <c r="O34" s="17">
        <f>'[42]Working Capital'!O36</f>
        <v>1.3372415149525683</v>
      </c>
      <c r="P34" s="1"/>
    </row>
    <row r="35" spans="2:16" ht="18" customHeight="1" x14ac:dyDescent="0.25">
      <c r="B35" s="1" t="s">
        <v>62</v>
      </c>
      <c r="C35" s="1"/>
      <c r="D35" s="21">
        <f>'[42]Cash Flow Statement INDIRECT'!D38</f>
        <v>0</v>
      </c>
      <c r="E35" s="21">
        <f>'[42]Cash Flow Statement INDIRECT'!E38</f>
        <v>0</v>
      </c>
      <c r="F35" s="21">
        <f>'[42]Cash Flow Statement INDIRECT'!F38</f>
        <v>1.6446362927795128</v>
      </c>
      <c r="G35" s="21">
        <f>'[42]Cash Flow Statement INDIRECT'!G38</f>
        <v>2.5847002129368075</v>
      </c>
      <c r="H35" s="21">
        <f>'[42]Cash Flow Statement INDIRECT'!H38</f>
        <v>4.5557128815007584</v>
      </c>
      <c r="I35" s="21">
        <f>'[42]Cash Flow Statement INDIRECT'!I38</f>
        <v>6.0420016920069308</v>
      </c>
      <c r="J35" s="21">
        <f>'[42]Cash Flow Statement INDIRECT'!J38</f>
        <v>7.4545840410384354</v>
      </c>
      <c r="K35" s="21">
        <f>'[42]Cash Flow Statement INDIRECT'!K38</f>
        <v>8.9588775433175734</v>
      </c>
      <c r="L35" s="21">
        <f>'[42]Cash Flow Statement INDIRECT'!L38</f>
        <v>10.28702919571518</v>
      </c>
      <c r="M35" s="21">
        <f>'[42]Cash Flow Statement INDIRECT'!M38</f>
        <v>11.601207413859152</v>
      </c>
      <c r="N35" s="21">
        <f>'[42]Cash Flow Statement INDIRECT'!N38</f>
        <v>15.323962083081451</v>
      </c>
      <c r="O35" s="21">
        <f>'[42]Cash Flow Statement INDIRECT'!O38</f>
        <v>19.091058489587738</v>
      </c>
      <c r="P35" s="1"/>
    </row>
    <row r="36" spans="2:16" ht="18" customHeight="1" x14ac:dyDescent="0.25">
      <c r="B36" s="1" t="s">
        <v>63</v>
      </c>
      <c r="C36" s="1"/>
      <c r="D36" s="21"/>
      <c r="E36" s="21">
        <v>0</v>
      </c>
      <c r="F36" s="21">
        <v>0</v>
      </c>
      <c r="G36" s="21">
        <v>0</v>
      </c>
      <c r="H36" s="21">
        <v>0</v>
      </c>
      <c r="I36" s="21">
        <v>0</v>
      </c>
      <c r="J36" s="21">
        <v>0</v>
      </c>
      <c r="K36" s="21">
        <v>0</v>
      </c>
      <c r="L36" s="21">
        <v>0</v>
      </c>
      <c r="M36" s="21">
        <v>0</v>
      </c>
      <c r="N36" s="21">
        <v>0</v>
      </c>
      <c r="O36" s="21">
        <v>0</v>
      </c>
      <c r="P36" s="1"/>
    </row>
    <row r="37" spans="2:16" ht="18" customHeight="1" x14ac:dyDescent="0.25">
      <c r="B37" s="6" t="s">
        <v>64</v>
      </c>
      <c r="C37" s="7"/>
      <c r="D37" s="28">
        <f t="shared" ref="D37:F37" si="11">D28+D34+D35+D36+D32+D29+D30</f>
        <v>7.9162420173006112</v>
      </c>
      <c r="E37" s="28">
        <f t="shared" si="11"/>
        <v>18.389318559598589</v>
      </c>
      <c r="F37" s="28">
        <f t="shared" si="11"/>
        <v>19.273299597893107</v>
      </c>
      <c r="G37" s="28">
        <f t="shared" ref="G37" si="12">G28+G34+G35+G36+G32+G29+G30+G31</f>
        <v>19.273550104273472</v>
      </c>
      <c r="H37" s="28">
        <f>H28+H34+H35+H36+H32+H29+H30+H31</f>
        <v>19.378508211460673</v>
      </c>
      <c r="I37" s="28">
        <f t="shared" ref="I37:O37" si="13">I28+I34+I35+I36+I32+I29+I30+I31</f>
        <v>19.572173120469905</v>
      </c>
      <c r="J37" s="28">
        <f t="shared" si="13"/>
        <v>19.884607452971025</v>
      </c>
      <c r="K37" s="28">
        <f t="shared" si="13"/>
        <v>20.364236540479261</v>
      </c>
      <c r="L37" s="28">
        <f t="shared" si="13"/>
        <v>20.842469917805438</v>
      </c>
      <c r="M37" s="28">
        <f t="shared" si="13"/>
        <v>21.341461922788802</v>
      </c>
      <c r="N37" s="28">
        <f t="shared" si="13"/>
        <v>24.279432549769247</v>
      </c>
      <c r="O37" s="28">
        <f t="shared" si="13"/>
        <v>27.288504932710612</v>
      </c>
    </row>
    <row r="38" spans="2:16" ht="18" customHeight="1" x14ac:dyDescent="0.25">
      <c r="C38" s="1"/>
      <c r="F38" s="1"/>
      <c r="G38" s="1"/>
      <c r="H38" s="1"/>
      <c r="I38" s="1"/>
      <c r="J38" s="1"/>
      <c r="K38" s="1"/>
      <c r="L38" s="1"/>
      <c r="M38" s="1"/>
      <c r="N38" s="1"/>
      <c r="O38" s="1"/>
      <c r="P38" s="1"/>
    </row>
    <row r="39" spans="2:16" ht="18" customHeight="1" x14ac:dyDescent="0.25">
      <c r="B39" s="40" t="s">
        <v>65</v>
      </c>
      <c r="C39" s="40"/>
      <c r="D39" s="41">
        <f t="shared" ref="D39:O39" si="14">D37-D18</f>
        <v>0</v>
      </c>
      <c r="E39" s="41">
        <f t="shared" si="14"/>
        <v>0</v>
      </c>
      <c r="F39" s="41">
        <f t="shared" si="14"/>
        <v>0</v>
      </c>
      <c r="G39" s="41">
        <f t="shared" si="14"/>
        <v>0</v>
      </c>
      <c r="H39" s="41">
        <f t="shared" si="14"/>
        <v>0</v>
      </c>
      <c r="I39" s="41">
        <f t="shared" si="14"/>
        <v>0</v>
      </c>
      <c r="J39" s="41">
        <f t="shared" si="14"/>
        <v>0</v>
      </c>
      <c r="K39" s="41">
        <f t="shared" si="14"/>
        <v>0</v>
      </c>
      <c r="L39" s="41">
        <f t="shared" si="14"/>
        <v>0</v>
      </c>
      <c r="M39" s="41">
        <f t="shared" si="14"/>
        <v>0</v>
      </c>
      <c r="N39" s="41">
        <f t="shared" si="14"/>
        <v>0</v>
      </c>
      <c r="O39" s="41">
        <f t="shared" si="14"/>
        <v>0</v>
      </c>
      <c r="P39" s="1"/>
    </row>
    <row r="40" spans="2:16" ht="18" customHeight="1" x14ac:dyDescent="0.25">
      <c r="C40" s="1"/>
      <c r="F40" s="34"/>
      <c r="G40" s="34"/>
      <c r="H40" s="1"/>
      <c r="I40" s="1"/>
      <c r="J40" s="1"/>
      <c r="K40" s="1"/>
      <c r="L40" s="1"/>
      <c r="M40" s="1"/>
      <c r="N40" s="1"/>
      <c r="O40" s="1"/>
      <c r="P40" s="1"/>
    </row>
    <row r="41" spans="2:16" ht="18" customHeight="1" x14ac:dyDescent="0.25">
      <c r="C41" s="1"/>
      <c r="F41" s="1"/>
      <c r="G41" s="1"/>
      <c r="H41" s="1"/>
      <c r="I41" s="1"/>
      <c r="J41" s="1"/>
      <c r="K41" s="1"/>
      <c r="L41" s="1"/>
      <c r="M41" s="1"/>
      <c r="N41" s="1"/>
      <c r="O41" s="1"/>
      <c r="P41" s="1"/>
    </row>
    <row r="42" spans="2:16" ht="18" customHeight="1" x14ac:dyDescent="0.25">
      <c r="C42" s="1"/>
      <c r="F42" s="1"/>
      <c r="G42" s="1"/>
      <c r="H42" s="1"/>
      <c r="I42" s="1"/>
      <c r="J42" s="1"/>
      <c r="K42" s="1"/>
      <c r="L42" s="1"/>
      <c r="M42" s="1"/>
      <c r="N42" s="1"/>
      <c r="O42" s="1"/>
      <c r="P42" s="1"/>
    </row>
    <row r="43" spans="2:16" ht="18" customHeight="1" x14ac:dyDescent="0.25">
      <c r="C43" s="1"/>
      <c r="F43" s="1"/>
      <c r="G43" s="1"/>
      <c r="H43" s="1"/>
      <c r="I43" s="1"/>
      <c r="J43" s="1"/>
      <c r="K43" s="1"/>
      <c r="L43" s="1"/>
      <c r="M43" s="1"/>
      <c r="N43" s="1"/>
      <c r="O43" s="1"/>
      <c r="P43" s="1"/>
    </row>
    <row r="44" spans="2:16" ht="18" customHeight="1" x14ac:dyDescent="0.25">
      <c r="C44" s="1"/>
      <c r="F44" s="1"/>
      <c r="G44" s="1"/>
      <c r="H44" s="1"/>
      <c r="I44" s="1"/>
      <c r="J44" s="1"/>
      <c r="K44" s="1"/>
      <c r="L44" s="1"/>
      <c r="M44" s="1"/>
      <c r="N44" s="1"/>
      <c r="O44" s="1"/>
      <c r="P44" s="1"/>
    </row>
    <row r="45" spans="2:16" ht="18" customHeight="1" x14ac:dyDescent="0.25">
      <c r="C45" s="1"/>
      <c r="F45" s="1"/>
      <c r="G45" s="1"/>
      <c r="H45" s="1"/>
      <c r="I45" s="1"/>
      <c r="J45" s="1"/>
      <c r="K45" s="1"/>
      <c r="L45" s="1"/>
      <c r="M45" s="1"/>
      <c r="N45" s="1"/>
      <c r="O45" s="1"/>
      <c r="P45" s="1"/>
    </row>
    <row r="46" spans="2:16" ht="18" customHeight="1" x14ac:dyDescent="0.25">
      <c r="C46" s="1"/>
      <c r="F46" s="1"/>
      <c r="G46" s="1"/>
      <c r="H46" s="1"/>
      <c r="I46" s="1"/>
      <c r="J46" s="1"/>
      <c r="K46" s="1"/>
      <c r="L46" s="1"/>
      <c r="M46" s="1"/>
      <c r="N46" s="1"/>
      <c r="O46" s="1"/>
      <c r="P46" s="1"/>
    </row>
    <row r="47" spans="2:16" ht="18" customHeight="1" x14ac:dyDescent="0.25"/>
    <row r="48" spans="2:16"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sheetData>
  <mergeCells count="2">
    <mergeCell ref="D6:E6"/>
    <mergeCell ref="F6:O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sheetPr>
  <dimension ref="B1:O421"/>
  <sheetViews>
    <sheetView showGridLines="0" workbookViewId="0"/>
  </sheetViews>
  <sheetFormatPr defaultColWidth="9.140625" defaultRowHeight="15" customHeight="1" x14ac:dyDescent="0.25"/>
  <cols>
    <col min="1" max="1" width="4.85546875" style="1" customWidth="1"/>
    <col min="2" max="2" width="58.5703125" style="1" customWidth="1"/>
    <col min="3" max="3" width="12.28515625" style="1" hidden="1" customWidth="1"/>
    <col min="4" max="13" width="11.85546875" style="2" customWidth="1"/>
    <col min="14" max="15" width="11" style="2" customWidth="1"/>
    <col min="16" max="16384" width="9.140625" style="1"/>
  </cols>
  <sheetData>
    <row r="1" spans="2:15" ht="15.75" customHeight="1" x14ac:dyDescent="0.25"/>
    <row r="2" spans="2:15" ht="18" customHeight="1" x14ac:dyDescent="0.25">
      <c r="B2" s="73" t="str">
        <f>"Financial Model of " &amp; B4</f>
        <v>Financial Model of 68000 Sq. Ft. Bhivandi Location Warehouse (Cold Storage)</v>
      </c>
      <c r="C2" s="73"/>
      <c r="D2" s="74"/>
      <c r="E2" s="74"/>
      <c r="F2" s="74"/>
      <c r="G2" s="74"/>
      <c r="H2" s="74"/>
      <c r="I2" s="74"/>
      <c r="J2" s="74"/>
      <c r="K2" s="74"/>
      <c r="L2" s="74"/>
      <c r="M2" s="74"/>
      <c r="N2" s="74"/>
      <c r="O2" s="74"/>
    </row>
    <row r="3" spans="2:15" ht="9.75" customHeight="1" x14ac:dyDescent="0.25"/>
    <row r="4" spans="2:15" ht="18" customHeight="1" x14ac:dyDescent="0.25">
      <c r="B4" s="3" t="str">
        <f>'[42]Common Assumption'!B4</f>
        <v>68000 Sq. Ft. Bhivandi Location Warehouse (Cold Storage)</v>
      </c>
      <c r="C4" s="3"/>
      <c r="D4" s="3" t="s">
        <v>66</v>
      </c>
      <c r="E4" s="4"/>
      <c r="F4" s="4"/>
      <c r="G4" s="4"/>
      <c r="H4" s="4"/>
      <c r="I4" s="4"/>
      <c r="J4" s="4"/>
      <c r="K4" s="4"/>
      <c r="L4" s="4"/>
      <c r="M4" s="4"/>
      <c r="N4" s="4"/>
      <c r="O4" s="4"/>
    </row>
    <row r="5" spans="2:15" x14ac:dyDescent="0.25">
      <c r="D5" s="1"/>
      <c r="E5" s="5"/>
      <c r="F5" s="1"/>
      <c r="G5" s="1"/>
      <c r="H5" s="1"/>
      <c r="I5" s="1"/>
      <c r="J5" s="1"/>
      <c r="K5" s="1"/>
      <c r="L5" s="1"/>
      <c r="M5" s="1"/>
      <c r="N5" s="1"/>
    </row>
    <row r="6" spans="2:15" ht="18" customHeight="1" x14ac:dyDescent="0.25">
      <c r="C6" s="2"/>
      <c r="D6" s="161" t="s">
        <v>1</v>
      </c>
      <c r="E6" s="161"/>
      <c r="F6" s="162" t="s">
        <v>2</v>
      </c>
      <c r="G6" s="162"/>
      <c r="H6" s="162"/>
      <c r="I6" s="162"/>
      <c r="J6" s="162"/>
      <c r="K6" s="162"/>
      <c r="L6" s="162"/>
      <c r="M6" s="162"/>
      <c r="N6" s="162"/>
      <c r="O6" s="162"/>
    </row>
    <row r="7" spans="2:15" ht="18" customHeight="1" x14ac:dyDescent="0.25">
      <c r="B7" s="6" t="s">
        <v>3</v>
      </c>
      <c r="C7" s="7" t="s">
        <v>4</v>
      </c>
      <c r="D7" s="8">
        <f>EOMONTH('[42]Common Assumption'!E9,1)</f>
        <v>45747</v>
      </c>
      <c r="E7" s="8">
        <f>'[42]Common Assumption'!E11</f>
        <v>45991</v>
      </c>
      <c r="F7" s="8">
        <f>DATE(YEAR(E7),MONTH(E7)+4,DAY(E7)+1)</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2:15" s="9" customFormat="1" ht="18" customHeight="1" x14ac:dyDescent="0.25">
      <c r="B8" s="10" t="s">
        <v>5</v>
      </c>
      <c r="C8" s="11"/>
      <c r="D8" s="75">
        <v>0</v>
      </c>
      <c r="E8" s="75">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row>
    <row r="9" spans="2:15" s="9" customFormat="1" ht="18" customHeight="1" x14ac:dyDescent="0.25">
      <c r="B9" s="10" t="s">
        <v>6</v>
      </c>
      <c r="C9" s="11">
        <v>9</v>
      </c>
      <c r="D9" s="75">
        <f>MONTH(D7-'[42]Common Assumption'!E9)</f>
        <v>1</v>
      </c>
      <c r="E9" s="75">
        <f>C9-D9</f>
        <v>8</v>
      </c>
      <c r="F9" s="11">
        <f>MONTH(F7-E7)</f>
        <v>4</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row>
    <row r="10" spans="2:15" ht="18" customHeight="1" x14ac:dyDescent="0.25">
      <c r="D10" s="1"/>
      <c r="E10" s="1"/>
      <c r="F10" s="1"/>
      <c r="G10" s="1"/>
      <c r="H10" s="1"/>
      <c r="I10" s="1"/>
      <c r="J10" s="1"/>
      <c r="K10" s="1"/>
      <c r="L10" s="1"/>
      <c r="M10" s="1"/>
      <c r="N10" s="1"/>
      <c r="O10" s="1"/>
    </row>
    <row r="11" spans="2:15" ht="18" customHeight="1" x14ac:dyDescent="0.25">
      <c r="B11" s="14" t="s">
        <v>67</v>
      </c>
      <c r="C11" s="14"/>
      <c r="D11" s="1"/>
      <c r="E11" s="1"/>
      <c r="F11" s="1"/>
      <c r="G11" s="1"/>
      <c r="H11" s="1"/>
      <c r="I11" s="1"/>
      <c r="J11" s="1"/>
      <c r="K11" s="1"/>
      <c r="L11" s="1"/>
      <c r="M11" s="1"/>
      <c r="N11" s="1"/>
      <c r="O11" s="1"/>
    </row>
    <row r="12" spans="2:15" ht="18" customHeight="1" x14ac:dyDescent="0.25">
      <c r="B12" s="1" t="s">
        <v>68</v>
      </c>
      <c r="D12" s="17">
        <f>'[42]P &amp; L Account '!D26</f>
        <v>0</v>
      </c>
      <c r="E12" s="17">
        <f>'[42]P &amp; L Account '!E26</f>
        <v>0</v>
      </c>
      <c r="F12" s="17">
        <f>'[42]P &amp; L Account '!F26</f>
        <v>0.77340535990024972</v>
      </c>
      <c r="G12" s="17">
        <f>'[42]P &amp; L Account '!G26</f>
        <v>2.3874235958616907</v>
      </c>
      <c r="H12" s="17">
        <f>'[42]P &amp; L Account '!H26</f>
        <v>2.416359773048689</v>
      </c>
      <c r="I12" s="17">
        <f>'[42]P &amp; L Account '!I26</f>
        <v>2.6494359082258399</v>
      </c>
      <c r="J12" s="17">
        <f>'[42]P &amp; L Account '!J26</f>
        <v>2.9004766543143474</v>
      </c>
      <c r="K12" s="17">
        <f>'[42]P &amp; L Account '!K26</f>
        <v>3.1632090790517271</v>
      </c>
      <c r="L12" s="17">
        <f>'[42]P &amp; L Account '!L26</f>
        <v>3.4347041062633163</v>
      </c>
      <c r="M12" s="17">
        <f>'[42]P &amp; L Account '!M26</f>
        <v>3.734379222190146</v>
      </c>
      <c r="N12" s="17">
        <f>'[42]P &amp; L Account '!N26</f>
        <v>3.9222164603691878</v>
      </c>
      <c r="O12" s="17">
        <f>'[42]P &amp; L Account '!O26</f>
        <v>4.0170081393443953</v>
      </c>
    </row>
    <row r="13" spans="2:15" ht="18" customHeight="1" x14ac:dyDescent="0.25">
      <c r="B13" s="1" t="s">
        <v>69</v>
      </c>
      <c r="D13" s="17">
        <f>+'[42]P &amp; L Account '!D20</f>
        <v>0</v>
      </c>
      <c r="E13" s="17">
        <f>+'[42]P &amp; L Account '!E20</f>
        <v>0</v>
      </c>
      <c r="F13" s="17">
        <f>+'[42]P &amp; L Account '!F20</f>
        <v>0.30418307758200092</v>
      </c>
      <c r="G13" s="17">
        <f>+'[42]P &amp; L Account '!G20</f>
        <v>0.91254923274600275</v>
      </c>
      <c r="H13" s="17">
        <f>+'[42]P &amp; L Account '!H20</f>
        <v>0.91254923274600275</v>
      </c>
      <c r="I13" s="17">
        <f>+'[42]P &amp; L Account '!I20</f>
        <v>0.91254923274600275</v>
      </c>
      <c r="J13" s="17">
        <f>+'[42]P &amp; L Account '!J20</f>
        <v>0.91254923274600275</v>
      </c>
      <c r="K13" s="17">
        <f>+'[42]P &amp; L Account '!K20</f>
        <v>0.91254923274600275</v>
      </c>
      <c r="L13" s="17">
        <f>+'[42]P &amp; L Account '!L20</f>
        <v>0.91254923274600275</v>
      </c>
      <c r="M13" s="17">
        <f>+'[42]P &amp; L Account '!M20</f>
        <v>0.91254923274600275</v>
      </c>
      <c r="N13" s="17">
        <f>+'[42]P &amp; L Account '!N20</f>
        <v>0.91254923274600275</v>
      </c>
      <c r="O13" s="17">
        <f>+'[42]P &amp; L Account '!O20</f>
        <v>0.91254923274600275</v>
      </c>
    </row>
    <row r="14" spans="2:15" ht="18" customHeight="1" x14ac:dyDescent="0.25">
      <c r="B14" s="1" t="s">
        <v>70</v>
      </c>
      <c r="D14" s="17">
        <f>+'[42]P &amp; L Account '!D25</f>
        <v>0</v>
      </c>
      <c r="E14" s="17">
        <f>+'[42]P &amp; L Account '!E25</f>
        <v>0</v>
      </c>
      <c r="F14" s="17">
        <f>+'[42]P &amp; L Account '!F25</f>
        <v>0.48912078834174921</v>
      </c>
      <c r="G14" s="17">
        <f>+'[42]P &amp; L Account '!G25</f>
        <v>1.2773591967379085</v>
      </c>
      <c r="H14" s="17">
        <f>+'[42]P &amp; L Account '!H25</f>
        <v>1.1115354848181898</v>
      </c>
      <c r="I14" s="17">
        <f>+'[42]P &amp; L Account '!I25</f>
        <v>0.93907882442168267</v>
      </c>
      <c r="J14" s="17">
        <f>+'[42]P &amp; L Account '!J25</f>
        <v>0.75335626707159864</v>
      </c>
      <c r="K14" s="17">
        <f>+'[42]P &amp; L Account '!K25</f>
        <v>0.56100076124472564</v>
      </c>
      <c r="L14" s="17">
        <f>+'[42]P &amp; L Account '!L25</f>
        <v>0.36532878117945833</v>
      </c>
      <c r="M14" s="17">
        <f>+'[42]P &amp; L Account '!M25</f>
        <v>0.14733969321832902</v>
      </c>
      <c r="N14" s="17">
        <f>+'[42]P &amp; L Account '!N25</f>
        <v>4.7500000000000001E-2</v>
      </c>
      <c r="O14" s="17">
        <f>+'[42]P &amp; L Account '!O25</f>
        <v>4.7500000000000001E-2</v>
      </c>
    </row>
    <row r="15" spans="2:15" ht="18" customHeight="1" x14ac:dyDescent="0.25">
      <c r="B15" s="1" t="s">
        <v>71</v>
      </c>
      <c r="D15" s="17">
        <f>-'[42]Fund Flow Statement'!D27</f>
        <v>0</v>
      </c>
      <c r="E15" s="17">
        <f>-'[42]Fund Flow Statement'!E27</f>
        <v>0</v>
      </c>
      <c r="F15" s="17">
        <f>-'[42]Fund Flow Statement'!F27</f>
        <v>-0.30586658945753425</v>
      </c>
      <c r="G15" s="17">
        <f>-'[42]Fund Flow Statement'!G27</f>
        <v>-0.63319911801863027</v>
      </c>
      <c r="H15" s="17">
        <f>-'[42]Fund Flow Statement'!H27</f>
        <v>-3.9276770305315067E-2</v>
      </c>
      <c r="I15" s="17">
        <f>-'[42]Fund Flow Statement'!I27</f>
        <v>-4.1884725258936939E-2</v>
      </c>
      <c r="J15" s="17">
        <f>-'[42]Fund Flow Statement'!J27</f>
        <v>-4.4671386693116766E-2</v>
      </c>
      <c r="K15" s="17">
        <f>-'[42]Fund Flow Statement'!K27</f>
        <v>-4.7649313086848055E-2</v>
      </c>
      <c r="L15" s="17">
        <f>-'[42]Fund Flow Statement'!L27</f>
        <v>-5.0831962579696244E-2</v>
      </c>
      <c r="M15" s="17">
        <f>-'[42]Fund Flow Statement'!M27</f>
        <v>-5.4233758335074933E-2</v>
      </c>
      <c r="N15" s="17">
        <f>-'[42]Fund Flow Statement'!N27</f>
        <v>-5.7870158700202401E-2</v>
      </c>
      <c r="O15" s="17">
        <f>-'[42]Fund Flow Statement'!O27</f>
        <v>-6.1757732517213393E-2</v>
      </c>
    </row>
    <row r="16" spans="2:15" ht="18" customHeight="1" x14ac:dyDescent="0.25">
      <c r="B16" s="1" t="s">
        <v>72</v>
      </c>
      <c r="D16" s="17">
        <f>+'[42]Fund Flow Statement'!D16-'[42]Fund Flow Statement'!D22</f>
        <v>0</v>
      </c>
      <c r="E16" s="17">
        <f>+'[42]Fund Flow Statement'!E16-'[42]Fund Flow Statement'!E22</f>
        <v>-2.1149999999999998</v>
      </c>
      <c r="F16" s="17">
        <f>+'[42]Fund Flow Statement'!F16-'[42]Fund Flow Statement'!F22</f>
        <v>0.28200766064831995</v>
      </c>
      <c r="G16" s="17">
        <f>+'[42]Fund Flow Statement'!G16-'[42]Fund Flow Statement'!G22</f>
        <v>0.82391976456220828</v>
      </c>
      <c r="H16" s="17">
        <f>+'[42]Fund Flow Statement'!H16-'[42]Fund Flow Statement'!H22</f>
        <v>0.79928000831031842</v>
      </c>
      <c r="I16" s="17">
        <f>+'[42]Fund Flow Statement'!I16-'[42]Fund Flow Statement'!I22</f>
        <v>0.8101915137708342</v>
      </c>
      <c r="J16" s="17">
        <f>+'[42]Fund Flow Statement'!J16-'[42]Fund Flow Statement'!J22</f>
        <v>0.82194878774375102</v>
      </c>
      <c r="K16" s="17">
        <f>+'[42]Fund Flow Statement'!K16-'[42]Fund Flow Statement'!K22</f>
        <v>0.83461663314764212</v>
      </c>
      <c r="L16" s="17">
        <f>+'[42]Fund Flow Statement'!L16-'[42]Fund Flow Statement'!L22</f>
        <v>0.84826478163397967</v>
      </c>
      <c r="M16" s="17">
        <f>+'[42]Fund Flow Statement'!M16-'[42]Fund Flow Statement'!M22</f>
        <v>0.86296826666780579</v>
      </c>
      <c r="N16" s="17">
        <f>+'[42]Fund Flow Statement'!N16-'[42]Fund Flow Statement'!N22</f>
        <v>0.87880782476073427</v>
      </c>
      <c r="O16" s="17">
        <f>+'[42]Fund Flow Statement'!O16-'[42]Fund Flow Statement'!O22</f>
        <v>0.89587032697627156</v>
      </c>
    </row>
    <row r="17" spans="2:15" ht="18" customHeight="1" x14ac:dyDescent="0.25">
      <c r="B17" s="1" t="s">
        <v>73</v>
      </c>
      <c r="D17" s="17">
        <f>-'[42]Fund Flow Statement'!D24</f>
        <v>0</v>
      </c>
      <c r="E17" s="17">
        <f>-'[42]Fund Flow Statement'!E24</f>
        <v>0</v>
      </c>
      <c r="F17" s="17">
        <f>-'[42]Fund Flow Statement'!F24</f>
        <v>0</v>
      </c>
      <c r="G17" s="17">
        <f>-'[42]Fund Flow Statement'!G24</f>
        <v>-0.40968188904986613</v>
      </c>
      <c r="H17" s="17">
        <f>-'[42]Fund Flow Statement'!H24</f>
        <v>1.6374051811177182E-2</v>
      </c>
      <c r="I17" s="17">
        <f>-'[42]Fund Flow Statement'!I24</f>
        <v>9.400026447467752E-2</v>
      </c>
      <c r="J17" s="17">
        <f>-'[42]Fund Flow Statement'!J24</f>
        <v>0.16442669068601196</v>
      </c>
      <c r="K17" s="17">
        <f>-'[42]Fund Flow Statement'!K24</f>
        <v>0.13488088207799948</v>
      </c>
      <c r="L17" s="17">
        <f>-'[42]Fund Flow Statement'!L24</f>
        <v>0</v>
      </c>
      <c r="M17" s="17">
        <f>-'[42]Fund Flow Statement'!M24</f>
        <v>0</v>
      </c>
      <c r="N17" s="17">
        <f>-'[42]Fund Flow Statement'!N24</f>
        <v>0</v>
      </c>
      <c r="O17" s="17">
        <f>-'[42]Fund Flow Statement'!O24</f>
        <v>0</v>
      </c>
    </row>
    <row r="18" spans="2:15" ht="18" customHeight="1" x14ac:dyDescent="0.25">
      <c r="B18" s="42" t="s">
        <v>74</v>
      </c>
      <c r="C18" s="42"/>
      <c r="D18" s="78">
        <f>+'[42]Fund Flow Statement'!D17</f>
        <v>0</v>
      </c>
      <c r="E18" s="78">
        <f>+'[42]Fund Flow Statement'!E17</f>
        <v>0</v>
      </c>
      <c r="F18" s="78">
        <f>+'[42]Fund Flow Statement'!F17</f>
        <v>6.8819982627945217E-3</v>
      </c>
      <c r="G18" s="78">
        <f>+'[42]Fund Flow Statement'!G17</f>
        <v>1.424698015541918E-2</v>
      </c>
      <c r="H18" s="78">
        <f>+'[42]Fund Flow Statement'!H17</f>
        <v>2.5886467057896979E-2</v>
      </c>
      <c r="I18" s="78">
        <f>+'[42]Fund Flow Statement'!I17</f>
        <v>2.1925433046274534E-3</v>
      </c>
      <c r="J18" s="78">
        <f>+'[42]Fund Flow Statement'!J17</f>
        <v>2.3177500362115688E-3</v>
      </c>
      <c r="K18" s="78">
        <f>+'[42]Fund Flow Statement'!K17</f>
        <v>2.4503855718513434E-3</v>
      </c>
      <c r="L18" s="78">
        <f>+'[42]Fund Flow Statement'!L17</f>
        <v>2.5909089868102891E-3</v>
      </c>
      <c r="M18" s="78">
        <f>+'[42]Fund Flow Statement'!M17</f>
        <v>2.7398088827446654E-3</v>
      </c>
      <c r="N18" s="78">
        <f>+'[42]Fund Flow Statement'!N17</f>
        <v>2.897605356970312E-3</v>
      </c>
      <c r="O18" s="78">
        <f>+'[42]Fund Flow Statement'!O17</f>
        <v>3.0648521071638402E-3</v>
      </c>
    </row>
    <row r="19" spans="2:15" ht="18" customHeight="1" x14ac:dyDescent="0.25">
      <c r="B19" s="26" t="s">
        <v>75</v>
      </c>
      <c r="C19" s="26"/>
      <c r="D19" s="27">
        <f t="shared" ref="D19:O19" si="3">SUM(D12:D18)</f>
        <v>0</v>
      </c>
      <c r="E19" s="27">
        <f t="shared" si="3"/>
        <v>-2.1149999999999998</v>
      </c>
      <c r="F19" s="27">
        <f t="shared" si="3"/>
        <v>1.5497322952775801</v>
      </c>
      <c r="G19" s="27">
        <f t="shared" si="3"/>
        <v>4.3726177629947331</v>
      </c>
      <c r="H19" s="27">
        <f t="shared" si="3"/>
        <v>5.2427082474869593</v>
      </c>
      <c r="I19" s="27">
        <f t="shared" si="3"/>
        <v>5.365563561684727</v>
      </c>
      <c r="J19" s="27">
        <f t="shared" si="3"/>
        <v>5.5104039959048068</v>
      </c>
      <c r="K19" s="27">
        <f t="shared" si="3"/>
        <v>5.561057660753101</v>
      </c>
      <c r="L19" s="27">
        <f t="shared" si="3"/>
        <v>5.5126058482298701</v>
      </c>
      <c r="M19" s="27">
        <f t="shared" si="3"/>
        <v>5.6057424653699526</v>
      </c>
      <c r="N19" s="27">
        <f t="shared" si="3"/>
        <v>5.7061009645326939</v>
      </c>
      <c r="O19" s="27">
        <f t="shared" si="3"/>
        <v>5.8142348186566206</v>
      </c>
    </row>
    <row r="20" spans="2:15" ht="18" customHeight="1" x14ac:dyDescent="0.25">
      <c r="B20" s="1" t="s">
        <v>76</v>
      </c>
      <c r="D20" s="17">
        <f>+'[42]Fund Flow Statement'!D23</f>
        <v>0</v>
      </c>
      <c r="E20" s="17">
        <f>+'[42]Fund Flow Statement'!E23</f>
        <v>0</v>
      </c>
      <c r="F20" s="17">
        <f>+'[42]Fund Flow Statement'!F23</f>
        <v>0</v>
      </c>
      <c r="G20" s="17">
        <f>+'[42]Fund Flow Statement'!G23</f>
        <v>0</v>
      </c>
      <c r="H20" s="17">
        <f>+'[42]Fund Flow Statement'!H23</f>
        <v>0</v>
      </c>
      <c r="I20" s="17">
        <f>+'[42]Fund Flow Statement'!I23</f>
        <v>0.60039894729168108</v>
      </c>
      <c r="J20" s="17">
        <f>+'[42]Fund Flow Statement'!J23</f>
        <v>0.82194878774375102</v>
      </c>
      <c r="K20" s="17">
        <f>+'[42]Fund Flow Statement'!K23</f>
        <v>0.83461663314764212</v>
      </c>
      <c r="L20" s="17">
        <f>+'[42]Fund Flow Statement'!L23</f>
        <v>0.84826478163397967</v>
      </c>
      <c r="M20" s="17">
        <f>+'[42]Fund Flow Statement'!M23</f>
        <v>0.86296826666780579</v>
      </c>
      <c r="N20" s="17">
        <f>+'[42]Fund Flow Statement'!N23</f>
        <v>0.87880782476073427</v>
      </c>
      <c r="O20" s="17">
        <f>+'[42]Fund Flow Statement'!O23</f>
        <v>0.89587032697627156</v>
      </c>
    </row>
    <row r="21" spans="2:15" ht="18" customHeight="1" x14ac:dyDescent="0.25">
      <c r="B21" s="1" t="s">
        <v>77</v>
      </c>
      <c r="D21" s="17">
        <f>+'[42]P &amp; L Account '!D27</f>
        <v>0</v>
      </c>
      <c r="E21" s="17">
        <f>+'[42]P &amp; L Account '!E27</f>
        <v>0</v>
      </c>
      <c r="F21" s="17">
        <f>+'[42]P &amp; L Account '!F27</f>
        <v>0</v>
      </c>
      <c r="G21" s="17">
        <f>+'[42]P &amp; L Account '!G27</f>
        <v>0.40968188904986613</v>
      </c>
      <c r="H21" s="17">
        <f>+'[42]P &amp; L Account '!H27</f>
        <v>0.41464733705515505</v>
      </c>
      <c r="I21" s="17">
        <f>+'[42]P &amp; L Account '!I27</f>
        <v>0.4546432018515541</v>
      </c>
      <c r="J21" s="17">
        <f>+'[42]P &amp; L Account '!J27</f>
        <v>0.49772179388034204</v>
      </c>
      <c r="K21" s="17">
        <f>+'[42]P &amp; L Account '!K27</f>
        <v>0.63635196590398668</v>
      </c>
      <c r="L21" s="17">
        <f>+'[42]P &amp; L Account '!L27</f>
        <v>0.8762453245592301</v>
      </c>
      <c r="M21" s="17">
        <f>+'[42]P &amp; L Account '!M27</f>
        <v>0.98299782389113699</v>
      </c>
      <c r="N21" s="17">
        <f>+'[42]P &amp; L Account '!N27</f>
        <v>1.0570384705496598</v>
      </c>
      <c r="O21" s="17">
        <f>+'[42]P &amp; L Account '!O27</f>
        <v>1.1037680851740639</v>
      </c>
    </row>
    <row r="22" spans="2:15" ht="18" customHeight="1" x14ac:dyDescent="0.25">
      <c r="B22" s="38" t="s">
        <v>78</v>
      </c>
      <c r="C22" s="38"/>
      <c r="D22" s="39">
        <f>+D19-D21-D20</f>
        <v>0</v>
      </c>
      <c r="E22" s="39">
        <f t="shared" ref="E22:O22" si="4">+E19-E21-E20</f>
        <v>-2.1149999999999998</v>
      </c>
      <c r="F22" s="39">
        <f t="shared" si="4"/>
        <v>1.5497322952775801</v>
      </c>
      <c r="G22" s="39">
        <f t="shared" si="4"/>
        <v>3.962935873944867</v>
      </c>
      <c r="H22" s="39">
        <f t="shared" si="4"/>
        <v>4.8280609104318044</v>
      </c>
      <c r="I22" s="39">
        <f t="shared" si="4"/>
        <v>4.3105214125414921</v>
      </c>
      <c r="J22" s="39">
        <f t="shared" si="4"/>
        <v>4.1907334142807136</v>
      </c>
      <c r="K22" s="39">
        <f t="shared" si="4"/>
        <v>4.0900890617014722</v>
      </c>
      <c r="L22" s="39">
        <f t="shared" si="4"/>
        <v>3.7880957420366603</v>
      </c>
      <c r="M22" s="39">
        <f t="shared" si="4"/>
        <v>3.7597763748110102</v>
      </c>
      <c r="N22" s="39">
        <f t="shared" si="4"/>
        <v>3.7702546692222993</v>
      </c>
      <c r="O22" s="39">
        <f t="shared" si="4"/>
        <v>3.8145964065062854</v>
      </c>
    </row>
    <row r="23" spans="2:15" ht="18" customHeight="1" x14ac:dyDescent="0.25">
      <c r="D23" s="1"/>
      <c r="E23" s="34"/>
      <c r="F23" s="1"/>
      <c r="G23" s="1"/>
      <c r="H23" s="1"/>
      <c r="I23" s="1"/>
      <c r="J23" s="1"/>
      <c r="K23" s="1"/>
      <c r="L23" s="1"/>
      <c r="M23" s="1"/>
      <c r="N23" s="1"/>
      <c r="O23" s="1"/>
    </row>
    <row r="24" spans="2:15" ht="18" customHeight="1" x14ac:dyDescent="0.25">
      <c r="B24" s="14" t="s">
        <v>79</v>
      </c>
      <c r="C24" s="14"/>
      <c r="D24" s="1"/>
      <c r="E24" s="1"/>
      <c r="F24" s="1"/>
      <c r="G24" s="1"/>
      <c r="H24" s="1"/>
      <c r="I24" s="1"/>
      <c r="J24" s="1"/>
      <c r="K24" s="1"/>
      <c r="L24" s="1"/>
      <c r="M24" s="1"/>
      <c r="N24" s="1"/>
      <c r="O24" s="1"/>
    </row>
    <row r="25" spans="2:15" ht="18" customHeight="1" x14ac:dyDescent="0.25">
      <c r="B25" s="1" t="s">
        <v>80</v>
      </c>
      <c r="D25" s="17">
        <f>-'[42]Fund Flow Statement'!D21</f>
        <v>-7.0662420173006115</v>
      </c>
      <c r="E25" s="17">
        <f>-'[42]Fund Flow Statement'!E21</f>
        <v>-8.3580765422979795</v>
      </c>
      <c r="F25" s="17">
        <f>-'[42]Fund Flow Statement'!F21</f>
        <v>0</v>
      </c>
      <c r="G25" s="17">
        <f>-'[42]Fund Flow Statement'!G21</f>
        <v>0</v>
      </c>
      <c r="H25" s="17">
        <f>-'[42]Fund Flow Statement'!H21</f>
        <v>0</v>
      </c>
      <c r="I25" s="17">
        <f>-'[42]Fund Flow Statement'!I21</f>
        <v>0</v>
      </c>
      <c r="J25" s="17">
        <f>-'[42]Fund Flow Statement'!J21</f>
        <v>0</v>
      </c>
      <c r="K25" s="17">
        <f>-'[42]Fund Flow Statement'!K21</f>
        <v>0</v>
      </c>
      <c r="L25" s="17">
        <f>-'[42]Fund Flow Statement'!L21</f>
        <v>0</v>
      </c>
      <c r="M25" s="17">
        <f>-'[42]Fund Flow Statement'!M21</f>
        <v>0</v>
      </c>
      <c r="N25" s="17">
        <f>-'[42]Fund Flow Statement'!N21</f>
        <v>0</v>
      </c>
      <c r="O25" s="17">
        <f>-'[42]Fund Flow Statement'!O21</f>
        <v>0</v>
      </c>
    </row>
    <row r="26" spans="2:15" ht="18" customHeight="1" x14ac:dyDescent="0.25">
      <c r="B26" s="1" t="s">
        <v>81</v>
      </c>
      <c r="D26" s="17">
        <f>-'[42]Fund Flow Statement'!D25</f>
        <v>-0.85000000000000009</v>
      </c>
      <c r="E26" s="17">
        <f>-'[42]Fund Flow Statement'!E25</f>
        <v>0</v>
      </c>
      <c r="F26" s="17">
        <f>-'[42]Fund Flow Statement'!F25</f>
        <v>0</v>
      </c>
      <c r="G26" s="17">
        <f>-'[42]Fund Flow Statement'!G25</f>
        <v>0</v>
      </c>
      <c r="H26" s="17">
        <f>-'[42]Fund Flow Statement'!H25</f>
        <v>0</v>
      </c>
      <c r="I26" s="17">
        <f>-'[42]Fund Flow Statement'!I25</f>
        <v>0</v>
      </c>
      <c r="J26" s="17">
        <f>-'[42]Fund Flow Statement'!J25</f>
        <v>0</v>
      </c>
      <c r="K26" s="17">
        <f>-'[42]Fund Flow Statement'!K25</f>
        <v>0</v>
      </c>
      <c r="L26" s="17">
        <f>-'[42]Fund Flow Statement'!L25</f>
        <v>0</v>
      </c>
      <c r="M26" s="17">
        <f>-'[42]Fund Flow Statement'!M25</f>
        <v>0</v>
      </c>
      <c r="N26" s="17">
        <f>-'[42]Fund Flow Statement'!N25</f>
        <v>0</v>
      </c>
      <c r="O26" s="17">
        <f>-'[42]Fund Flow Statement'!O25</f>
        <v>0</v>
      </c>
    </row>
    <row r="27" spans="2:15" ht="18" customHeight="1" x14ac:dyDescent="0.25">
      <c r="B27" s="38" t="s">
        <v>82</v>
      </c>
      <c r="C27" s="38"/>
      <c r="D27" s="39">
        <f>SUM(D25:D26)</f>
        <v>-7.9162420173006112</v>
      </c>
      <c r="E27" s="39">
        <f t="shared" ref="E27:O27" si="5">SUM(E25:E26)</f>
        <v>-8.3580765422979795</v>
      </c>
      <c r="F27" s="39">
        <f t="shared" si="5"/>
        <v>0</v>
      </c>
      <c r="G27" s="39">
        <f t="shared" si="5"/>
        <v>0</v>
      </c>
      <c r="H27" s="39">
        <f t="shared" si="5"/>
        <v>0</v>
      </c>
      <c r="I27" s="39">
        <f t="shared" si="5"/>
        <v>0</v>
      </c>
      <c r="J27" s="39">
        <f t="shared" si="5"/>
        <v>0</v>
      </c>
      <c r="K27" s="39">
        <f t="shared" si="5"/>
        <v>0</v>
      </c>
      <c r="L27" s="39">
        <f t="shared" si="5"/>
        <v>0</v>
      </c>
      <c r="M27" s="39">
        <f t="shared" si="5"/>
        <v>0</v>
      </c>
      <c r="N27" s="39">
        <f t="shared" si="5"/>
        <v>0</v>
      </c>
      <c r="O27" s="39">
        <f t="shared" si="5"/>
        <v>0</v>
      </c>
    </row>
    <row r="28" spans="2:15" ht="18" customHeight="1" x14ac:dyDescent="0.25"/>
    <row r="29" spans="2:15" ht="18" customHeight="1" x14ac:dyDescent="0.25">
      <c r="B29" s="14" t="s">
        <v>83</v>
      </c>
      <c r="C29" s="14"/>
    </row>
    <row r="30" spans="2:15" ht="18" customHeight="1" x14ac:dyDescent="0.25">
      <c r="B30" s="1" t="str">
        <f>+'[42]Fund Flow Statement'!B12</f>
        <v>Increase in Equity / Share Capital/USL</v>
      </c>
      <c r="D30" s="17">
        <f>+'[42]Fund Flow Statement'!D12</f>
        <v>4.4252165032012831</v>
      </c>
      <c r="E30" s="17">
        <f>+'[42]Fund Flow Statement'!E12</f>
        <v>0</v>
      </c>
      <c r="F30" s="17">
        <f>+'[42]Fund Flow Statement'!F12</f>
        <v>0.2294841822644873</v>
      </c>
      <c r="G30" s="17">
        <f>+'[42]Fund Flow Statement'!G12</f>
        <v>0</v>
      </c>
      <c r="H30" s="17">
        <f>+'[42]Fund Flow Statement'!H12</f>
        <v>0</v>
      </c>
      <c r="I30" s="17">
        <f>+'[42]Fund Flow Statement'!I12</f>
        <v>0</v>
      </c>
      <c r="J30" s="17">
        <f>+'[42]Fund Flow Statement'!J12</f>
        <v>0</v>
      </c>
      <c r="K30" s="17">
        <f>+'[42]Fund Flow Statement'!K12</f>
        <v>0</v>
      </c>
      <c r="L30" s="17">
        <f>+'[42]Fund Flow Statement'!L12</f>
        <v>0</v>
      </c>
      <c r="M30" s="17">
        <f>+'[42]Fund Flow Statement'!M12</f>
        <v>0</v>
      </c>
      <c r="N30" s="17">
        <f>+'[42]Fund Flow Statement'!N12</f>
        <v>0</v>
      </c>
      <c r="O30" s="17">
        <f>+'[42]Fund Flow Statement'!O12</f>
        <v>0</v>
      </c>
    </row>
    <row r="31" spans="2:15" ht="18" customHeight="1" x14ac:dyDescent="0.25">
      <c r="B31" s="1" t="str">
        <f>+'[42]Fund Flow Statement'!B13</f>
        <v>Increase in TL</v>
      </c>
      <c r="D31" s="17">
        <f>+'[42]Fund Flow Statement'!D13</f>
        <v>3.491025514099328</v>
      </c>
      <c r="E31" s="17">
        <f>+'[42]Fund Flow Statement'!E13</f>
        <v>10.473076542297985</v>
      </c>
      <c r="F31" s="17">
        <f>-'[42]Fund Flow Statement'!F26</f>
        <v>-0.14545939642080533</v>
      </c>
      <c r="G31" s="17">
        <f>-'[42]Fund Flow Statement'!G26</f>
        <v>-1.7455127570496638</v>
      </c>
      <c r="H31" s="17">
        <f>-'[42]Fund Flow Statement'!H26</f>
        <v>-1.7455127570496638</v>
      </c>
      <c r="I31" s="17">
        <f>-'[42]Fund Flow Statement'!I26</f>
        <v>-1.8851537776136371</v>
      </c>
      <c r="J31" s="17">
        <f>-'[42]Fund Flow Statement'!J26</f>
        <v>-2.0247947981776098</v>
      </c>
      <c r="K31" s="17">
        <f>-'[42]Fund Flow Statement'!K26</f>
        <v>-2.0247947981776098</v>
      </c>
      <c r="L31" s="17">
        <f>-'[42]Fund Flow Statement'!L26</f>
        <v>-2.0946153084595962</v>
      </c>
      <c r="M31" s="17">
        <f>-'[42]Fund Flow Statement'!M26</f>
        <v>-2.2982584634487093</v>
      </c>
      <c r="N31" s="17">
        <f>-'[42]Fund Flow Statement'!N26</f>
        <v>0</v>
      </c>
      <c r="O31" s="17">
        <f>-'[42]Fund Flow Statement'!O26</f>
        <v>0</v>
      </c>
    </row>
    <row r="32" spans="2:15" ht="18" customHeight="1" x14ac:dyDescent="0.25">
      <c r="B32" s="1" t="str">
        <f>+'[42]Fund Flow Statement'!B14</f>
        <v>Increase in CC Limit</v>
      </c>
      <c r="D32" s="17">
        <f>+'[42]Fund Flow Statement'!D14</f>
        <v>0</v>
      </c>
      <c r="E32" s="17">
        <f>+'[42]Fund Flow Statement'!E14</f>
        <v>0</v>
      </c>
      <c r="F32" s="17">
        <f>+'[42]Fund Flow Statement'!F14</f>
        <v>0.5</v>
      </c>
      <c r="G32" s="17">
        <f>+'[42]Fund Flow Statement'!G14</f>
        <v>0</v>
      </c>
      <c r="H32" s="17">
        <f>+'[42]Fund Flow Statement'!H14</f>
        <v>0</v>
      </c>
      <c r="I32" s="17">
        <f>+'[42]Fund Flow Statement'!I14</f>
        <v>0</v>
      </c>
      <c r="J32" s="17">
        <f>+'[42]Fund Flow Statement'!J14</f>
        <v>0</v>
      </c>
      <c r="K32" s="17">
        <f>+'[42]Fund Flow Statement'!K14</f>
        <v>0</v>
      </c>
      <c r="L32" s="17">
        <f>+'[42]Fund Flow Statement'!L14</f>
        <v>0</v>
      </c>
      <c r="M32" s="17">
        <f>+'[42]Fund Flow Statement'!M14</f>
        <v>0</v>
      </c>
      <c r="N32" s="17">
        <f>+'[42]Fund Flow Statement'!N14</f>
        <v>0</v>
      </c>
      <c r="O32" s="17">
        <f>+'[42]Fund Flow Statement'!O14</f>
        <v>0</v>
      </c>
    </row>
    <row r="33" spans="2:15" ht="18" customHeight="1" x14ac:dyDescent="0.25">
      <c r="B33" s="1" t="s">
        <v>84</v>
      </c>
      <c r="D33" s="17">
        <f>+D14</f>
        <v>0</v>
      </c>
      <c r="E33" s="17">
        <f t="shared" ref="E33" si="6">+E14</f>
        <v>0</v>
      </c>
      <c r="F33" s="17">
        <f>-F14</f>
        <v>-0.48912078834174921</v>
      </c>
      <c r="G33" s="17">
        <f t="shared" ref="G33:O33" si="7">-G14</f>
        <v>-1.2773591967379085</v>
      </c>
      <c r="H33" s="17">
        <f t="shared" si="7"/>
        <v>-1.1115354848181898</v>
      </c>
      <c r="I33" s="17">
        <f t="shared" si="7"/>
        <v>-0.93907882442168267</v>
      </c>
      <c r="J33" s="17">
        <f t="shared" si="7"/>
        <v>-0.75335626707159864</v>
      </c>
      <c r="K33" s="17">
        <f t="shared" si="7"/>
        <v>-0.56100076124472564</v>
      </c>
      <c r="L33" s="17">
        <f t="shared" si="7"/>
        <v>-0.36532878117945833</v>
      </c>
      <c r="M33" s="17">
        <f t="shared" si="7"/>
        <v>-0.14733969321832902</v>
      </c>
      <c r="N33" s="17">
        <f t="shared" si="7"/>
        <v>-4.7500000000000001E-2</v>
      </c>
      <c r="O33" s="17">
        <f t="shared" si="7"/>
        <v>-4.7500000000000001E-2</v>
      </c>
    </row>
    <row r="34" spans="2:15" ht="18" customHeight="1" x14ac:dyDescent="0.25">
      <c r="B34" s="38" t="s">
        <v>85</v>
      </c>
      <c r="C34" s="38"/>
      <c r="D34" s="39">
        <f>SUM(D30:D33)</f>
        <v>7.9162420173006112</v>
      </c>
      <c r="E34" s="39">
        <f t="shared" ref="E34:O34" si="8">SUM(E30:E33)</f>
        <v>10.473076542297985</v>
      </c>
      <c r="F34" s="39">
        <f t="shared" si="8"/>
        <v>9.4903997501932791E-2</v>
      </c>
      <c r="G34" s="39">
        <f t="shared" si="8"/>
        <v>-3.0228719537875723</v>
      </c>
      <c r="H34" s="39">
        <f t="shared" si="8"/>
        <v>-2.8570482418678536</v>
      </c>
      <c r="I34" s="39">
        <f t="shared" si="8"/>
        <v>-2.8242326020353197</v>
      </c>
      <c r="J34" s="39">
        <f t="shared" si="8"/>
        <v>-2.7781510652492085</v>
      </c>
      <c r="K34" s="39">
        <f t="shared" si="8"/>
        <v>-2.5857955594223352</v>
      </c>
      <c r="L34" s="39">
        <f t="shared" si="8"/>
        <v>-2.4599440896390545</v>
      </c>
      <c r="M34" s="39">
        <f t="shared" si="8"/>
        <v>-2.4455981566670384</v>
      </c>
      <c r="N34" s="39">
        <f t="shared" si="8"/>
        <v>-4.7500000000000001E-2</v>
      </c>
      <c r="O34" s="39">
        <f t="shared" si="8"/>
        <v>-4.7500000000000001E-2</v>
      </c>
    </row>
    <row r="35" spans="2:15" ht="18" customHeight="1" x14ac:dyDescent="0.25"/>
    <row r="36" spans="2:15" ht="18" customHeight="1" x14ac:dyDescent="0.25">
      <c r="B36" s="1" t="s">
        <v>86</v>
      </c>
      <c r="D36" s="17">
        <f>+D22+D27+D34</f>
        <v>0</v>
      </c>
      <c r="E36" s="17">
        <f t="shared" ref="E36:O36" si="9">+E22+E27+E34</f>
        <v>0</v>
      </c>
      <c r="F36" s="17">
        <f t="shared" si="9"/>
        <v>1.6446362927795128</v>
      </c>
      <c r="G36" s="17">
        <f t="shared" si="9"/>
        <v>0.94006392015729467</v>
      </c>
      <c r="H36" s="17">
        <f t="shared" si="9"/>
        <v>1.9710126685639509</v>
      </c>
      <c r="I36" s="17">
        <f t="shared" si="9"/>
        <v>1.4862888105061725</v>
      </c>
      <c r="J36" s="17">
        <f t="shared" si="9"/>
        <v>1.412582349031505</v>
      </c>
      <c r="K36" s="17">
        <f t="shared" si="9"/>
        <v>1.5042935022791371</v>
      </c>
      <c r="L36" s="17">
        <f t="shared" si="9"/>
        <v>1.3281516523976058</v>
      </c>
      <c r="M36" s="17">
        <f t="shared" si="9"/>
        <v>1.3141782181439718</v>
      </c>
      <c r="N36" s="17">
        <f t="shared" si="9"/>
        <v>3.7227546692222995</v>
      </c>
      <c r="O36" s="17">
        <f t="shared" si="9"/>
        <v>3.7670964065062855</v>
      </c>
    </row>
    <row r="37" spans="2:15" ht="18" customHeight="1" x14ac:dyDescent="0.25">
      <c r="B37" s="1" t="s">
        <v>87</v>
      </c>
      <c r="D37" s="17">
        <v>0</v>
      </c>
      <c r="E37" s="17">
        <f>+D38</f>
        <v>0</v>
      </c>
      <c r="F37" s="17">
        <f t="shared" ref="F37:O37" si="10">+E38</f>
        <v>0</v>
      </c>
      <c r="G37" s="17">
        <f t="shared" si="10"/>
        <v>1.6446362927795128</v>
      </c>
      <c r="H37" s="17">
        <f t="shared" si="10"/>
        <v>2.5847002129368075</v>
      </c>
      <c r="I37" s="17">
        <f t="shared" si="10"/>
        <v>4.5557128815007584</v>
      </c>
      <c r="J37" s="17">
        <f t="shared" si="10"/>
        <v>6.0420016920069308</v>
      </c>
      <c r="K37" s="17">
        <f t="shared" si="10"/>
        <v>7.4545840410384354</v>
      </c>
      <c r="L37" s="17">
        <f t="shared" si="10"/>
        <v>8.9588775433175734</v>
      </c>
      <c r="M37" s="17">
        <f t="shared" si="10"/>
        <v>10.28702919571518</v>
      </c>
      <c r="N37" s="17">
        <f t="shared" si="10"/>
        <v>11.601207413859152</v>
      </c>
      <c r="O37" s="17">
        <f t="shared" si="10"/>
        <v>15.323962083081451</v>
      </c>
    </row>
    <row r="38" spans="2:15" ht="18" customHeight="1" x14ac:dyDescent="0.25">
      <c r="B38" s="38" t="s">
        <v>88</v>
      </c>
      <c r="C38" s="38"/>
      <c r="D38" s="39">
        <f>SUM(D36:D37)</f>
        <v>0</v>
      </c>
      <c r="E38" s="39">
        <f t="shared" ref="E38:O38" si="11">SUM(E36:E37)</f>
        <v>0</v>
      </c>
      <c r="F38" s="39">
        <f t="shared" si="11"/>
        <v>1.6446362927795128</v>
      </c>
      <c r="G38" s="39">
        <f t="shared" si="11"/>
        <v>2.5847002129368075</v>
      </c>
      <c r="H38" s="39">
        <f t="shared" si="11"/>
        <v>4.5557128815007584</v>
      </c>
      <c r="I38" s="39">
        <f t="shared" si="11"/>
        <v>6.0420016920069308</v>
      </c>
      <c r="J38" s="39">
        <f t="shared" si="11"/>
        <v>7.4545840410384354</v>
      </c>
      <c r="K38" s="39">
        <f t="shared" si="11"/>
        <v>8.9588775433175734</v>
      </c>
      <c r="L38" s="39">
        <f t="shared" si="11"/>
        <v>10.28702919571518</v>
      </c>
      <c r="M38" s="39">
        <f t="shared" si="11"/>
        <v>11.601207413859152</v>
      </c>
      <c r="N38" s="39">
        <f t="shared" si="11"/>
        <v>15.323962083081451</v>
      </c>
      <c r="O38" s="39">
        <f t="shared" si="11"/>
        <v>19.091058489587738</v>
      </c>
    </row>
    <row r="39" spans="2:15" ht="18" customHeight="1" x14ac:dyDescent="0.25"/>
    <row r="40" spans="2:15" ht="18" customHeight="1" x14ac:dyDescent="0.25"/>
    <row r="41" spans="2:15" ht="18" customHeight="1" x14ac:dyDescent="0.25"/>
    <row r="42" spans="2:15" ht="18" customHeight="1" x14ac:dyDescent="0.25"/>
    <row r="43" spans="2:15" ht="18" customHeight="1" x14ac:dyDescent="0.25"/>
    <row r="44" spans="2:15" ht="18" customHeight="1" x14ac:dyDescent="0.25"/>
    <row r="45" spans="2:15" ht="18" customHeight="1" x14ac:dyDescent="0.25"/>
    <row r="46" spans="2:15" ht="18" customHeight="1" x14ac:dyDescent="0.25"/>
    <row r="47" spans="2:15" ht="18" customHeight="1" x14ac:dyDescent="0.25"/>
    <row r="48" spans="2:15"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sheetData>
  <mergeCells count="2">
    <mergeCell ref="D6:E6"/>
    <mergeCell ref="F6:O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N112"/>
  <sheetViews>
    <sheetView zoomScaleNormal="100" zoomScaleSheetLayoutView="100" workbookViewId="0">
      <pane xSplit="3" ySplit="3" topLeftCell="D4" activePane="bottomRight" state="frozen"/>
      <selection pane="topRight" activeCell="F1" sqref="F1"/>
      <selection pane="bottomLeft" activeCell="A3" sqref="A3"/>
      <selection pane="bottomRight" activeCell="D22" sqref="D22"/>
    </sheetView>
  </sheetViews>
  <sheetFormatPr defaultRowHeight="15" x14ac:dyDescent="0.25"/>
  <cols>
    <col min="1" max="1" width="5.140625" hidden="1" customWidth="1"/>
    <col min="2" max="2" width="35.140625" customWidth="1"/>
    <col min="3" max="3" width="5.42578125" hidden="1" customWidth="1"/>
    <col min="4" max="4" width="7.5703125" style="110" bestFit="1" customWidth="1"/>
    <col min="5" max="14" width="8.42578125" style="110" bestFit="1" customWidth="1"/>
  </cols>
  <sheetData>
    <row r="1" spans="1:14" ht="17.25" x14ac:dyDescent="0.3">
      <c r="B1" s="101" t="s">
        <v>283</v>
      </c>
    </row>
    <row r="2" spans="1:14" ht="17.25" x14ac:dyDescent="0.3">
      <c r="B2" s="101" t="s">
        <v>284</v>
      </c>
    </row>
    <row r="3" spans="1:14" x14ac:dyDescent="0.25">
      <c r="A3" s="102" t="s">
        <v>131</v>
      </c>
      <c r="B3" s="102"/>
      <c r="C3" s="103"/>
      <c r="D3" s="117" t="s">
        <v>132</v>
      </c>
      <c r="E3" s="104" t="s">
        <v>133</v>
      </c>
      <c r="F3" s="104" t="s">
        <v>134</v>
      </c>
      <c r="G3" s="104" t="s">
        <v>135</v>
      </c>
      <c r="H3" s="104" t="s">
        <v>136</v>
      </c>
      <c r="I3" s="104" t="s">
        <v>137</v>
      </c>
      <c r="J3" s="104" t="s">
        <v>138</v>
      </c>
      <c r="K3" s="104" t="s">
        <v>139</v>
      </c>
      <c r="L3" s="104" t="s">
        <v>140</v>
      </c>
      <c r="M3" s="104" t="s">
        <v>141</v>
      </c>
      <c r="N3" s="104" t="s">
        <v>142</v>
      </c>
    </row>
    <row r="4" spans="1:14" x14ac:dyDescent="0.25">
      <c r="A4" s="105">
        <v>1</v>
      </c>
      <c r="B4" s="103" t="s">
        <v>143</v>
      </c>
      <c r="C4" s="106">
        <v>1</v>
      </c>
      <c r="D4" s="107">
        <v>21.47</v>
      </c>
      <c r="E4" s="107">
        <f>D4*1.15</f>
        <v>24.690499999999997</v>
      </c>
      <c r="F4" s="107">
        <f>E4*1.05</f>
        <v>25.925024999999998</v>
      </c>
      <c r="G4" s="107">
        <f t="shared" ref="G4:N4" si="0">F4*1.05</f>
        <v>27.221276249999999</v>
      </c>
      <c r="H4" s="107">
        <f t="shared" si="0"/>
        <v>28.582340062499998</v>
      </c>
      <c r="I4" s="107">
        <f t="shared" si="0"/>
        <v>30.011457065624999</v>
      </c>
      <c r="J4" s="107">
        <f t="shared" si="0"/>
        <v>31.512029918906251</v>
      </c>
      <c r="K4" s="107">
        <f t="shared" si="0"/>
        <v>33.087631414851565</v>
      </c>
      <c r="L4" s="107">
        <f t="shared" si="0"/>
        <v>34.742012985594144</v>
      </c>
      <c r="M4" s="107">
        <f t="shared" si="0"/>
        <v>36.479113634873855</v>
      </c>
      <c r="N4" s="107">
        <f t="shared" si="0"/>
        <v>38.303069316617552</v>
      </c>
    </row>
    <row r="5" spans="1:14" x14ac:dyDescent="0.25">
      <c r="A5" s="105"/>
      <c r="B5" s="103"/>
      <c r="C5" s="106"/>
      <c r="D5" s="107"/>
      <c r="E5" s="107"/>
      <c r="F5" s="107"/>
      <c r="G5" s="107"/>
      <c r="H5" s="107"/>
      <c r="I5" s="107"/>
      <c r="J5" s="107"/>
      <c r="K5" s="107"/>
      <c r="L5" s="107"/>
      <c r="M5" s="107"/>
      <c r="N5" s="107"/>
    </row>
    <row r="6" spans="1:14" x14ac:dyDescent="0.25">
      <c r="A6" s="105">
        <v>2</v>
      </c>
      <c r="B6" s="103" t="s">
        <v>144</v>
      </c>
      <c r="C6" s="106"/>
      <c r="D6" s="107">
        <f>191.788/100</f>
        <v>1.91788</v>
      </c>
      <c r="E6" s="107"/>
      <c r="F6" s="107"/>
      <c r="G6" s="107"/>
      <c r="H6" s="107"/>
      <c r="I6" s="107"/>
      <c r="J6" s="107"/>
      <c r="K6" s="107"/>
      <c r="L6" s="107"/>
      <c r="M6" s="107"/>
      <c r="N6" s="107"/>
    </row>
    <row r="7" spans="1:14" x14ac:dyDescent="0.25">
      <c r="A7" s="105">
        <v>3</v>
      </c>
      <c r="B7" s="103" t="s">
        <v>145</v>
      </c>
      <c r="C7" s="106"/>
      <c r="D7" s="107">
        <f>-0.3805/100</f>
        <v>-3.8050000000000002E-3</v>
      </c>
      <c r="E7" s="107"/>
      <c r="F7" s="107"/>
      <c r="G7" s="107"/>
      <c r="H7" s="107"/>
      <c r="I7" s="107"/>
      <c r="J7" s="107"/>
      <c r="K7" s="107"/>
      <c r="L7" s="107"/>
      <c r="M7" s="107"/>
      <c r="N7" s="107"/>
    </row>
    <row r="8" spans="1:14" x14ac:dyDescent="0.25">
      <c r="A8" s="105">
        <v>4</v>
      </c>
      <c r="B8" s="108" t="s">
        <v>146</v>
      </c>
      <c r="C8" s="106">
        <v>7.0000000000000007E-2</v>
      </c>
      <c r="D8" s="107">
        <v>1.62</v>
      </c>
      <c r="E8" s="107">
        <f t="shared" ref="E8:N11" si="1">E$4*$C8</f>
        <v>1.728335</v>
      </c>
      <c r="F8" s="107">
        <f t="shared" si="1"/>
        <v>1.8147517500000001</v>
      </c>
      <c r="G8" s="107">
        <f t="shared" si="1"/>
        <v>1.9054893375000002</v>
      </c>
      <c r="H8" s="107">
        <f t="shared" si="1"/>
        <v>2.000763804375</v>
      </c>
      <c r="I8" s="107">
        <f t="shared" si="1"/>
        <v>2.1008019945937502</v>
      </c>
      <c r="J8" s="107">
        <f t="shared" si="1"/>
        <v>2.2058420943234376</v>
      </c>
      <c r="K8" s="107">
        <f t="shared" si="1"/>
        <v>2.3161341990396096</v>
      </c>
      <c r="L8" s="107">
        <f t="shared" si="1"/>
        <v>2.4319409089915904</v>
      </c>
      <c r="M8" s="107">
        <f t="shared" si="1"/>
        <v>2.55353795444117</v>
      </c>
      <c r="N8" s="107">
        <f t="shared" si="1"/>
        <v>2.6812148521632291</v>
      </c>
    </row>
    <row r="9" spans="1:14" x14ac:dyDescent="0.25">
      <c r="A9" s="105">
        <v>5</v>
      </c>
      <c r="B9" s="108" t="s">
        <v>148</v>
      </c>
      <c r="C9" s="106">
        <v>0.12</v>
      </c>
      <c r="D9" s="107">
        <f>262.78/100</f>
        <v>2.6277999999999997</v>
      </c>
      <c r="E9" s="107">
        <f t="shared" si="1"/>
        <v>2.9628599999999996</v>
      </c>
      <c r="F9" s="107">
        <f t="shared" si="1"/>
        <v>3.1110029999999997</v>
      </c>
      <c r="G9" s="107">
        <f t="shared" si="1"/>
        <v>3.2665531499999996</v>
      </c>
      <c r="H9" s="107">
        <f t="shared" si="1"/>
        <v>3.4298808074999996</v>
      </c>
      <c r="I9" s="107">
        <f t="shared" si="1"/>
        <v>3.6013748478749998</v>
      </c>
      <c r="J9" s="107">
        <f t="shared" si="1"/>
        <v>3.7814435902687498</v>
      </c>
      <c r="K9" s="107">
        <f t="shared" si="1"/>
        <v>3.9705157697821876</v>
      </c>
      <c r="L9" s="107">
        <f t="shared" si="1"/>
        <v>4.1690415582712967</v>
      </c>
      <c r="M9" s="107">
        <f t="shared" si="1"/>
        <v>4.3774936361848624</v>
      </c>
      <c r="N9" s="107">
        <f t="shared" si="1"/>
        <v>4.5963683179941057</v>
      </c>
    </row>
    <row r="10" spans="1:14" x14ac:dyDescent="0.25">
      <c r="A10" s="105">
        <v>6</v>
      </c>
      <c r="B10" s="108" t="s">
        <v>285</v>
      </c>
      <c r="C10" s="106">
        <v>0.06</v>
      </c>
      <c r="D10" s="107">
        <f>201.58/100</f>
        <v>2.0158</v>
      </c>
      <c r="E10" s="107">
        <f>E$4*$C10</f>
        <v>1.4814299999999998</v>
      </c>
      <c r="F10" s="107">
        <f>F$4*$C10</f>
        <v>1.5555014999999999</v>
      </c>
      <c r="G10" s="107">
        <f>G$4*($C10)</f>
        <v>1.6332765749999998</v>
      </c>
      <c r="H10" s="107">
        <f t="shared" si="1"/>
        <v>1.7149404037499998</v>
      </c>
      <c r="I10" s="107">
        <f t="shared" si="1"/>
        <v>1.8006874239374999</v>
      </c>
      <c r="J10" s="107">
        <f t="shared" si="1"/>
        <v>1.8907217951343749</v>
      </c>
      <c r="K10" s="107">
        <f t="shared" si="1"/>
        <v>1.9852578848910938</v>
      </c>
      <c r="L10" s="107">
        <f t="shared" si="1"/>
        <v>2.0845207791356484</v>
      </c>
      <c r="M10" s="107">
        <f t="shared" si="1"/>
        <v>2.1887468180924312</v>
      </c>
      <c r="N10" s="107">
        <f t="shared" si="1"/>
        <v>2.2981841589970529</v>
      </c>
    </row>
    <row r="11" spans="1:14" x14ac:dyDescent="0.25">
      <c r="A11" s="105">
        <v>7</v>
      </c>
      <c r="B11" s="108" t="s">
        <v>151</v>
      </c>
      <c r="C11" s="106">
        <v>0.09</v>
      </c>
      <c r="D11" s="107">
        <v>2.2000000000000002</v>
      </c>
      <c r="E11" s="107">
        <f>E$4*$C11</f>
        <v>2.2221449999999998</v>
      </c>
      <c r="F11" s="107">
        <f>F$4*$C11</f>
        <v>2.3332522499999997</v>
      </c>
      <c r="G11" s="107">
        <f>G$4*$C11</f>
        <v>2.4499148625</v>
      </c>
      <c r="H11" s="107">
        <f t="shared" si="1"/>
        <v>2.5724106056249996</v>
      </c>
      <c r="I11" s="107">
        <f t="shared" si="1"/>
        <v>2.7010311359062498</v>
      </c>
      <c r="J11" s="107">
        <f t="shared" si="1"/>
        <v>2.8360826927015625</v>
      </c>
      <c r="K11" s="107">
        <f t="shared" si="1"/>
        <v>2.9778868273366408</v>
      </c>
      <c r="L11" s="107">
        <f t="shared" si="1"/>
        <v>3.1267811687034728</v>
      </c>
      <c r="M11" s="107">
        <f t="shared" si="1"/>
        <v>3.2831202271386468</v>
      </c>
      <c r="N11" s="107">
        <f t="shared" si="1"/>
        <v>3.4472762384955797</v>
      </c>
    </row>
    <row r="12" spans="1:14" hidden="1" x14ac:dyDescent="0.25">
      <c r="A12" s="105"/>
      <c r="B12" s="108"/>
      <c r="C12" s="106"/>
      <c r="D12" s="107">
        <f>SUM(D8:D11)</f>
        <v>8.4635999999999996</v>
      </c>
      <c r="E12" s="107">
        <f>SUM(E8:E11)</f>
        <v>8.3947699999999994</v>
      </c>
      <c r="F12" s="107">
        <f t="shared" ref="F12:N12" si="2">SUM(F8:F11)</f>
        <v>8.8145084999999987</v>
      </c>
      <c r="G12" s="107">
        <f t="shared" si="2"/>
        <v>9.2552339249999989</v>
      </c>
      <c r="H12" s="107">
        <f t="shared" si="2"/>
        <v>9.7179956212499992</v>
      </c>
      <c r="I12" s="107">
        <f t="shared" si="2"/>
        <v>10.203895402312501</v>
      </c>
      <c r="J12" s="107">
        <f t="shared" si="2"/>
        <v>10.714090172428126</v>
      </c>
      <c r="K12" s="107">
        <f t="shared" si="2"/>
        <v>11.249794681049533</v>
      </c>
      <c r="L12" s="107">
        <f t="shared" si="2"/>
        <v>11.81228441510201</v>
      </c>
      <c r="M12" s="107">
        <f t="shared" si="2"/>
        <v>12.40289863585711</v>
      </c>
      <c r="N12" s="107">
        <f t="shared" si="2"/>
        <v>13.023043567649967</v>
      </c>
    </row>
    <row r="13" spans="1:14" s="79" customFormat="1" x14ac:dyDescent="0.25">
      <c r="A13" s="118"/>
      <c r="B13" s="119" t="s">
        <v>15</v>
      </c>
      <c r="C13" s="120">
        <f>C4-SUM(C8:C11)</f>
        <v>0.66</v>
      </c>
      <c r="D13" s="109">
        <f>D4-SUM(D6:D11)</f>
        <v>11.092324999999999</v>
      </c>
      <c r="E13" s="109">
        <f>E4-SUM(E8:E11)</f>
        <v>16.295729999999999</v>
      </c>
      <c r="F13" s="109">
        <f t="shared" ref="F13:N13" si="3">F4-SUM(F8:F11)</f>
        <v>17.110516499999999</v>
      </c>
      <c r="G13" s="109">
        <f t="shared" si="3"/>
        <v>17.966042325</v>
      </c>
      <c r="H13" s="109">
        <f t="shared" si="3"/>
        <v>18.864344441249997</v>
      </c>
      <c r="I13" s="109">
        <f t="shared" si="3"/>
        <v>19.807561663312498</v>
      </c>
      <c r="J13" s="109">
        <f t="shared" si="3"/>
        <v>20.797939746478125</v>
      </c>
      <c r="K13" s="109">
        <f t="shared" si="3"/>
        <v>21.837836733802032</v>
      </c>
      <c r="L13" s="109">
        <f t="shared" si="3"/>
        <v>22.929728570492134</v>
      </c>
      <c r="M13" s="109">
        <f t="shared" si="3"/>
        <v>24.076214999016745</v>
      </c>
      <c r="N13" s="109">
        <f t="shared" si="3"/>
        <v>25.280025748967585</v>
      </c>
    </row>
    <row r="14" spans="1:14" x14ac:dyDescent="0.25">
      <c r="A14" s="105">
        <v>8</v>
      </c>
      <c r="B14" s="103" t="s">
        <v>16</v>
      </c>
      <c r="C14" s="108"/>
      <c r="D14" s="107">
        <f>'[43]DEP-Co''sAct'!C141/100</f>
        <v>7.5100418600000003</v>
      </c>
      <c r="E14" s="107">
        <f>'[43]DEP-Co''sAct'!D141/100</f>
        <v>8.2899629719680004</v>
      </c>
      <c r="F14" s="107">
        <f>'[43]DEP-Co''sAct'!E141/100</f>
        <v>6.9272705909136265</v>
      </c>
      <c r="G14" s="107">
        <f>'[43]DEP-Co''sAct'!F141/100</f>
        <v>5.6799307089331412</v>
      </c>
      <c r="H14" s="107">
        <f>'[43]DEP-Co''sAct'!G141/100</f>
        <v>4.6744984735608268</v>
      </c>
      <c r="I14" s="107">
        <f>'[43]DEP-Co''sAct'!H141/100</f>
        <v>3.8616043990563362</v>
      </c>
      <c r="J14" s="107">
        <f>'[43]DEP-Co''sAct'!I141/100</f>
        <v>3.2025841301867404</v>
      </c>
      <c r="K14" s="107">
        <f>'[43]DEP-Co''sAct'!J141/100</f>
        <v>2.6668745258731636</v>
      </c>
      <c r="L14" s="107">
        <f>'[43]DEP-Co''sAct'!K141/100</f>
        <v>2.2301961783472994</v>
      </c>
      <c r="M14" s="107">
        <f>'[43]DEP-Co''sAct'!L141/100</f>
        <v>1.873205157845216</v>
      </c>
      <c r="N14" s="107">
        <f>'[43]DEP-Co''sAct'!M141/100</f>
        <v>1.5804591274197355</v>
      </c>
    </row>
    <row r="15" spans="1:14" s="79" customFormat="1" x14ac:dyDescent="0.25">
      <c r="A15" s="118"/>
      <c r="B15" s="119" t="s">
        <v>17</v>
      </c>
      <c r="C15" s="102"/>
      <c r="D15" s="109">
        <f>D13-D14</f>
        <v>3.5822831399999986</v>
      </c>
      <c r="E15" s="109">
        <f t="shared" ref="E15:N15" si="4">E13-E14</f>
        <v>8.0057670280319986</v>
      </c>
      <c r="F15" s="109">
        <f t="shared" si="4"/>
        <v>10.183245909086374</v>
      </c>
      <c r="G15" s="109">
        <f t="shared" si="4"/>
        <v>12.286111616066858</v>
      </c>
      <c r="H15" s="109">
        <f t="shared" si="4"/>
        <v>14.18984596768917</v>
      </c>
      <c r="I15" s="109">
        <f t="shared" si="4"/>
        <v>15.945957264256162</v>
      </c>
      <c r="J15" s="109">
        <f t="shared" si="4"/>
        <v>17.595355616291386</v>
      </c>
      <c r="K15" s="109">
        <f t="shared" si="4"/>
        <v>19.170962207928866</v>
      </c>
      <c r="L15" s="109">
        <f t="shared" si="4"/>
        <v>20.699532392144835</v>
      </c>
      <c r="M15" s="109">
        <f t="shared" si="4"/>
        <v>22.203009841171529</v>
      </c>
      <c r="N15" s="109">
        <f t="shared" si="4"/>
        <v>23.699566621547849</v>
      </c>
    </row>
    <row r="16" spans="1:14" x14ac:dyDescent="0.25">
      <c r="A16" s="105">
        <v>9</v>
      </c>
      <c r="B16" s="108" t="s">
        <v>153</v>
      </c>
      <c r="C16" s="108"/>
      <c r="D16" s="107">
        <f>355.89/100</f>
        <v>3.5589</v>
      </c>
      <c r="E16" s="107">
        <v>3.92</v>
      </c>
      <c r="F16" s="107">
        <v>3.23</v>
      </c>
      <c r="G16" s="107">
        <v>2.42</v>
      </c>
      <c r="H16" s="107">
        <v>1.7</v>
      </c>
      <c r="I16" s="107">
        <v>1.08</v>
      </c>
      <c r="J16" s="107">
        <v>0.52</v>
      </c>
      <c r="K16" s="107">
        <v>0.24</v>
      </c>
      <c r="L16" s="107">
        <v>0.15</v>
      </c>
      <c r="M16" s="107">
        <v>0.06</v>
      </c>
      <c r="N16" s="107">
        <v>0</v>
      </c>
    </row>
    <row r="17" spans="1:14" x14ac:dyDescent="0.25">
      <c r="A17" s="105">
        <v>10</v>
      </c>
      <c r="B17" s="108" t="s">
        <v>155</v>
      </c>
      <c r="C17" s="103"/>
      <c r="D17" s="107">
        <v>1.79</v>
      </c>
      <c r="E17" s="107">
        <f>1+0.46</f>
        <v>1.46</v>
      </c>
      <c r="F17" s="107">
        <f t="shared" ref="F17:H17" si="5">1+0.46</f>
        <v>1.46</v>
      </c>
      <c r="G17" s="107">
        <f t="shared" si="5"/>
        <v>1.46</v>
      </c>
      <c r="H17" s="107">
        <f t="shared" si="5"/>
        <v>1.46</v>
      </c>
      <c r="I17" s="107">
        <f>1+0.23</f>
        <v>1.23</v>
      </c>
      <c r="J17" s="107">
        <v>1</v>
      </c>
      <c r="K17" s="107">
        <v>1</v>
      </c>
      <c r="L17" s="107">
        <v>1</v>
      </c>
      <c r="M17" s="107">
        <v>1</v>
      </c>
      <c r="N17" s="107">
        <v>1</v>
      </c>
    </row>
    <row r="18" spans="1:14" s="79" customFormat="1" x14ac:dyDescent="0.25">
      <c r="A18" s="118"/>
      <c r="B18" s="119" t="s">
        <v>68</v>
      </c>
      <c r="C18" s="102"/>
      <c r="D18" s="109">
        <f>D15-D16+D17</f>
        <v>1.8133831399999987</v>
      </c>
      <c r="E18" s="109">
        <f>E15-E16+E17</f>
        <v>5.5457670280319986</v>
      </c>
      <c r="F18" s="109">
        <f t="shared" ref="F18:N18" si="6">F15-F16+F17</f>
        <v>8.413245909086374</v>
      </c>
      <c r="G18" s="109">
        <f t="shared" si="6"/>
        <v>11.326111616066857</v>
      </c>
      <c r="H18" s="109">
        <f t="shared" si="6"/>
        <v>13.949845967689171</v>
      </c>
      <c r="I18" s="109">
        <f t="shared" si="6"/>
        <v>16.09595726425616</v>
      </c>
      <c r="J18" s="109">
        <f t="shared" si="6"/>
        <v>18.075355616291386</v>
      </c>
      <c r="K18" s="109">
        <f t="shared" si="6"/>
        <v>19.930962207928868</v>
      </c>
      <c r="L18" s="109">
        <f t="shared" si="6"/>
        <v>21.549532392144837</v>
      </c>
      <c r="M18" s="109">
        <f t="shared" si="6"/>
        <v>23.14300984117153</v>
      </c>
      <c r="N18" s="109">
        <f t="shared" si="6"/>
        <v>24.699566621547849</v>
      </c>
    </row>
    <row r="19" spans="1:14" x14ac:dyDescent="0.25">
      <c r="A19" s="105">
        <v>12</v>
      </c>
      <c r="B19" s="108" t="s">
        <v>158</v>
      </c>
      <c r="C19" s="108"/>
      <c r="D19" s="107">
        <f>D20+D21</f>
        <v>0.46449999999999997</v>
      </c>
      <c r="E19" s="107">
        <f>SUM(E20:E21)</f>
        <v>1.4827634377066512</v>
      </c>
      <c r="F19" s="107">
        <f t="shared" ref="F19:N19" si="7">SUM(F20:F21)</f>
        <v>2.1172144918484572</v>
      </c>
      <c r="G19" s="107">
        <f t="shared" si="7"/>
        <v>2.8503205214537881</v>
      </c>
      <c r="H19" s="107">
        <f t="shared" si="7"/>
        <v>3.5108087789661941</v>
      </c>
      <c r="I19" s="107">
        <f t="shared" si="7"/>
        <v>4.0509376473770899</v>
      </c>
      <c r="J19" s="107">
        <f t="shared" si="7"/>
        <v>4.5491079807727566</v>
      </c>
      <c r="K19" s="107">
        <f t="shared" si="7"/>
        <v>5.0161221717193145</v>
      </c>
      <c r="L19" s="107">
        <f t="shared" si="7"/>
        <v>5.4234787958441748</v>
      </c>
      <c r="M19" s="107">
        <f t="shared" si="7"/>
        <v>5.8245198243846819</v>
      </c>
      <c r="N19" s="107">
        <f t="shared" si="7"/>
        <v>6.2162683902477083</v>
      </c>
    </row>
    <row r="20" spans="1:14" x14ac:dyDescent="0.25">
      <c r="A20" s="105"/>
      <c r="B20" s="108" t="s">
        <v>23</v>
      </c>
      <c r="C20" s="108"/>
      <c r="D20" s="107">
        <f>76.22/100</f>
        <v>0.76219999999999999</v>
      </c>
      <c r="E20" s="107">
        <v>1.63</v>
      </c>
      <c r="F20" s="107">
        <v>2.264336645820678</v>
      </c>
      <c r="G20" s="107">
        <v>2.9057677817656056</v>
      </c>
      <c r="H20" s="107">
        <v>3.5035866576533379</v>
      </c>
      <c r="I20" s="107">
        <v>4.0023655221537497</v>
      </c>
      <c r="J20" s="107">
        <v>4.4747653105416694</v>
      </c>
      <c r="K20" s="107">
        <v>4.9272718534164426</v>
      </c>
      <c r="L20" s="107">
        <v>5.3281370618382589</v>
      </c>
      <c r="M20" s="107">
        <v>5.728270040695576</v>
      </c>
      <c r="N20" s="107">
        <v>6.1228823566735873</v>
      </c>
    </row>
    <row r="21" spans="1:14" x14ac:dyDescent="0.25">
      <c r="A21" s="105"/>
      <c r="B21" s="108" t="s">
        <v>24</v>
      </c>
      <c r="C21" s="108"/>
      <c r="D21" s="107">
        <f>-29.77/100</f>
        <v>-0.29770000000000002</v>
      </c>
      <c r="E21" s="107">
        <f>'[43]IT Computation'!D41</f>
        <v>-0.1472365622933488</v>
      </c>
      <c r="F21" s="107">
        <f>'[43]IT Computation'!E41</f>
        <v>-0.14712215397222084</v>
      </c>
      <c r="G21" s="107">
        <f>'[43]IT Computation'!F41</f>
        <v>-5.5447260311817459E-2</v>
      </c>
      <c r="H21" s="107">
        <f>'[43]IT Computation'!G41</f>
        <v>7.2221213128562667E-3</v>
      </c>
      <c r="I21" s="107">
        <f>'[43]IT Computation'!H41</f>
        <v>4.857212522334009E-2</v>
      </c>
      <c r="J21" s="107">
        <f>'[43]IT Computation'!I41</f>
        <v>7.4342670231086982E-2</v>
      </c>
      <c r="K21" s="107">
        <f>'[43]IT Computation'!J41</f>
        <v>8.88503183028716E-2</v>
      </c>
      <c r="L21" s="107">
        <f>'[43]IT Computation'!K41</f>
        <v>9.5341734005916168E-2</v>
      </c>
      <c r="M21" s="107">
        <f>'[43]IT Computation'!L41</f>
        <v>9.6249783689106083E-2</v>
      </c>
      <c r="N21" s="107">
        <f>'[43]IT Computation'!M41</f>
        <v>9.3386033574121119E-2</v>
      </c>
    </row>
    <row r="22" spans="1:14" s="79" customFormat="1" x14ac:dyDescent="0.25">
      <c r="A22" s="102"/>
      <c r="B22" s="102" t="s">
        <v>159</v>
      </c>
      <c r="C22" s="102"/>
      <c r="D22" s="109">
        <f>D18-D19</f>
        <v>1.3488831399999988</v>
      </c>
      <c r="E22" s="109">
        <f t="shared" ref="E22:N22" si="8">E18-E19</f>
        <v>4.0630035903253479</v>
      </c>
      <c r="F22" s="109">
        <f t="shared" si="8"/>
        <v>6.2960314172379164</v>
      </c>
      <c r="G22" s="109">
        <f t="shared" si="8"/>
        <v>8.4757910946130686</v>
      </c>
      <c r="H22" s="109">
        <f t="shared" si="8"/>
        <v>10.439037188722978</v>
      </c>
      <c r="I22" s="109">
        <f t="shared" si="8"/>
        <v>12.04501961687907</v>
      </c>
      <c r="J22" s="109">
        <f t="shared" si="8"/>
        <v>13.526247635518629</v>
      </c>
      <c r="K22" s="109">
        <f t="shared" si="8"/>
        <v>14.914840036209554</v>
      </c>
      <c r="L22" s="109">
        <f t="shared" si="8"/>
        <v>16.126053596300661</v>
      </c>
      <c r="M22" s="109">
        <f t="shared" si="8"/>
        <v>17.318490016786846</v>
      </c>
      <c r="N22" s="109">
        <f t="shared" si="8"/>
        <v>18.483298231300139</v>
      </c>
    </row>
    <row r="24" spans="1:14" hidden="1" x14ac:dyDescent="0.25"/>
    <row r="25" spans="1:14" hidden="1" x14ac:dyDescent="0.25">
      <c r="B25" t="s">
        <v>160</v>
      </c>
    </row>
    <row r="26" spans="1:14" hidden="1" x14ac:dyDescent="0.25">
      <c r="B26" t="s">
        <v>102</v>
      </c>
      <c r="D26" s="110">
        <f t="shared" ref="D26:N26" si="9">D4</f>
        <v>21.47</v>
      </c>
      <c r="E26" s="110">
        <f t="shared" si="9"/>
        <v>24.690499999999997</v>
      </c>
      <c r="F26" s="110">
        <f t="shared" si="9"/>
        <v>25.925024999999998</v>
      </c>
      <c r="G26" s="110">
        <f t="shared" si="9"/>
        <v>27.221276249999999</v>
      </c>
      <c r="H26" s="110">
        <f t="shared" si="9"/>
        <v>28.582340062499998</v>
      </c>
      <c r="I26" s="110">
        <f t="shared" si="9"/>
        <v>30.011457065624999</v>
      </c>
      <c r="J26" s="110">
        <f t="shared" si="9"/>
        <v>31.512029918906251</v>
      </c>
      <c r="K26" s="110">
        <f t="shared" si="9"/>
        <v>33.087631414851565</v>
      </c>
      <c r="L26" s="110">
        <f t="shared" si="9"/>
        <v>34.742012985594144</v>
      </c>
      <c r="M26" s="110">
        <f t="shared" si="9"/>
        <v>36.479113634873855</v>
      </c>
      <c r="N26" s="110">
        <f t="shared" si="9"/>
        <v>38.303069316617552</v>
      </c>
    </row>
    <row r="27" spans="1:14" hidden="1" x14ac:dyDescent="0.25">
      <c r="B27" s="103" t="s">
        <v>156</v>
      </c>
      <c r="D27" s="110">
        <f t="shared" ref="D27:N27" si="10">D17</f>
        <v>1.79</v>
      </c>
      <c r="E27" s="110">
        <f t="shared" si="10"/>
        <v>1.46</v>
      </c>
      <c r="F27" s="110">
        <f t="shared" si="10"/>
        <v>1.46</v>
      </c>
      <c r="G27" s="110">
        <f t="shared" si="10"/>
        <v>1.46</v>
      </c>
      <c r="H27" s="110">
        <f t="shared" si="10"/>
        <v>1.46</v>
      </c>
      <c r="I27" s="110">
        <f t="shared" si="10"/>
        <v>1.23</v>
      </c>
      <c r="J27" s="110">
        <f t="shared" si="10"/>
        <v>1</v>
      </c>
      <c r="K27" s="110">
        <f t="shared" si="10"/>
        <v>1</v>
      </c>
      <c r="L27" s="110">
        <f t="shared" si="10"/>
        <v>1</v>
      </c>
      <c r="M27" s="110">
        <f t="shared" si="10"/>
        <v>1</v>
      </c>
      <c r="N27" s="110">
        <f t="shared" si="10"/>
        <v>1</v>
      </c>
    </row>
    <row r="28" spans="1:14" hidden="1" x14ac:dyDescent="0.25">
      <c r="B28" s="103" t="s">
        <v>147</v>
      </c>
      <c r="D28" s="110">
        <f t="shared" ref="D28:N28" si="11">D8*-1</f>
        <v>-1.62</v>
      </c>
      <c r="E28" s="110">
        <f t="shared" si="11"/>
        <v>-1.728335</v>
      </c>
      <c r="F28" s="110">
        <f t="shared" si="11"/>
        <v>-1.8147517500000001</v>
      </c>
      <c r="G28" s="110">
        <f t="shared" si="11"/>
        <v>-1.9054893375000002</v>
      </c>
      <c r="H28" s="110">
        <f t="shared" si="11"/>
        <v>-2.000763804375</v>
      </c>
      <c r="I28" s="110">
        <f t="shared" si="11"/>
        <v>-2.1008019945937502</v>
      </c>
      <c r="J28" s="110">
        <f t="shared" si="11"/>
        <v>-2.2058420943234376</v>
      </c>
      <c r="K28" s="110">
        <f t="shared" si="11"/>
        <v>-2.3161341990396096</v>
      </c>
      <c r="L28" s="110">
        <f t="shared" si="11"/>
        <v>-2.4319409089915904</v>
      </c>
      <c r="M28" s="110">
        <f t="shared" si="11"/>
        <v>-2.55353795444117</v>
      </c>
      <c r="N28" s="110">
        <f t="shared" si="11"/>
        <v>-2.6812148521632291</v>
      </c>
    </row>
    <row r="29" spans="1:14" hidden="1" x14ac:dyDescent="0.25">
      <c r="B29" s="103" t="s">
        <v>149</v>
      </c>
      <c r="D29" s="110">
        <f t="shared" ref="D29:N29" si="12">D9*-1</f>
        <v>-2.6277999999999997</v>
      </c>
      <c r="E29" s="110">
        <f t="shared" si="12"/>
        <v>-2.9628599999999996</v>
      </c>
      <c r="F29" s="110">
        <f t="shared" si="12"/>
        <v>-3.1110029999999997</v>
      </c>
      <c r="G29" s="110">
        <f t="shared" si="12"/>
        <v>-3.2665531499999996</v>
      </c>
      <c r="H29" s="110">
        <f t="shared" si="12"/>
        <v>-3.4298808074999996</v>
      </c>
      <c r="I29" s="110">
        <f t="shared" si="12"/>
        <v>-3.6013748478749998</v>
      </c>
      <c r="J29" s="110">
        <f t="shared" si="12"/>
        <v>-3.7814435902687498</v>
      </c>
      <c r="K29" s="110">
        <f t="shared" si="12"/>
        <v>-3.9705157697821876</v>
      </c>
      <c r="L29" s="110">
        <f t="shared" si="12"/>
        <v>-4.1690415582712967</v>
      </c>
      <c r="M29" s="110">
        <f t="shared" si="12"/>
        <v>-4.3774936361848624</v>
      </c>
      <c r="N29" s="110">
        <f t="shared" si="12"/>
        <v>-4.5963683179941057</v>
      </c>
    </row>
    <row r="30" spans="1:14" hidden="1" x14ac:dyDescent="0.25">
      <c r="B30" s="103" t="s">
        <v>150</v>
      </c>
      <c r="D30" s="110">
        <f t="shared" ref="D30:N30" si="13">D10*-1</f>
        <v>-2.0158</v>
      </c>
      <c r="E30" s="110">
        <f t="shared" si="13"/>
        <v>-1.4814299999999998</v>
      </c>
      <c r="F30" s="110">
        <f t="shared" si="13"/>
        <v>-1.5555014999999999</v>
      </c>
      <c r="G30" s="110">
        <f t="shared" si="13"/>
        <v>-1.6332765749999998</v>
      </c>
      <c r="H30" s="110">
        <f t="shared" si="13"/>
        <v>-1.7149404037499998</v>
      </c>
      <c r="I30" s="110">
        <f t="shared" si="13"/>
        <v>-1.8006874239374999</v>
      </c>
      <c r="J30" s="110">
        <f t="shared" si="13"/>
        <v>-1.8907217951343749</v>
      </c>
      <c r="K30" s="110">
        <f t="shared" si="13"/>
        <v>-1.9852578848910938</v>
      </c>
      <c r="L30" s="110">
        <f t="shared" si="13"/>
        <v>-2.0845207791356484</v>
      </c>
      <c r="M30" s="110">
        <f t="shared" si="13"/>
        <v>-2.1887468180924312</v>
      </c>
      <c r="N30" s="110">
        <f t="shared" si="13"/>
        <v>-2.2981841589970529</v>
      </c>
    </row>
    <row r="31" spans="1:14" hidden="1" x14ac:dyDescent="0.25">
      <c r="B31" s="103" t="s">
        <v>152</v>
      </c>
      <c r="D31" s="110">
        <f t="shared" ref="D31:N31" si="14">D11*-1</f>
        <v>-2.2000000000000002</v>
      </c>
      <c r="E31" s="110">
        <f t="shared" si="14"/>
        <v>-2.2221449999999998</v>
      </c>
      <c r="F31" s="110">
        <f t="shared" si="14"/>
        <v>-2.3332522499999997</v>
      </c>
      <c r="G31" s="110">
        <f t="shared" si="14"/>
        <v>-2.4499148625</v>
      </c>
      <c r="H31" s="110">
        <f t="shared" si="14"/>
        <v>-2.5724106056249996</v>
      </c>
      <c r="I31" s="110">
        <f t="shared" si="14"/>
        <v>-2.7010311359062498</v>
      </c>
      <c r="J31" s="110">
        <f t="shared" si="14"/>
        <v>-2.8360826927015625</v>
      </c>
      <c r="K31" s="110">
        <f t="shared" si="14"/>
        <v>-2.9778868273366408</v>
      </c>
      <c r="L31" s="110">
        <f t="shared" si="14"/>
        <v>-3.1267811687034728</v>
      </c>
      <c r="M31" s="110">
        <f t="shared" si="14"/>
        <v>-3.2831202271386468</v>
      </c>
      <c r="N31" s="110">
        <f t="shared" si="14"/>
        <v>-3.4472762384955797</v>
      </c>
    </row>
    <row r="32" spans="1:14" hidden="1" x14ac:dyDescent="0.25">
      <c r="B32" s="103" t="s">
        <v>154</v>
      </c>
      <c r="D32" s="110">
        <f t="shared" ref="D32:N32" si="15">D16*-1</f>
        <v>-3.5589</v>
      </c>
      <c r="E32" s="110">
        <f t="shared" si="15"/>
        <v>-3.92</v>
      </c>
      <c r="F32" s="110">
        <f t="shared" si="15"/>
        <v>-3.23</v>
      </c>
      <c r="G32" s="110">
        <f t="shared" si="15"/>
        <v>-2.42</v>
      </c>
      <c r="H32" s="110">
        <f t="shared" si="15"/>
        <v>-1.7</v>
      </c>
      <c r="I32" s="110">
        <f t="shared" si="15"/>
        <v>-1.08</v>
      </c>
      <c r="J32" s="110">
        <f t="shared" si="15"/>
        <v>-0.52</v>
      </c>
      <c r="K32" s="110">
        <f t="shared" si="15"/>
        <v>-0.24</v>
      </c>
      <c r="L32" s="110">
        <f t="shared" si="15"/>
        <v>-0.15</v>
      </c>
      <c r="M32" s="110">
        <f t="shared" si="15"/>
        <v>-0.06</v>
      </c>
      <c r="N32" s="110">
        <f t="shared" si="15"/>
        <v>0</v>
      </c>
    </row>
    <row r="33" spans="2:14" hidden="1" x14ac:dyDescent="0.25">
      <c r="B33" s="111" t="s">
        <v>23</v>
      </c>
      <c r="D33" s="110">
        <f>D20</f>
        <v>0.76219999999999999</v>
      </c>
      <c r="E33" s="110">
        <f t="shared" ref="E33:N33" si="16">E20*-1</f>
        <v>-1.63</v>
      </c>
      <c r="F33" s="110">
        <f t="shared" si="16"/>
        <v>-2.264336645820678</v>
      </c>
      <c r="G33" s="110">
        <f t="shared" si="16"/>
        <v>-2.9057677817656056</v>
      </c>
      <c r="H33" s="110">
        <f t="shared" si="16"/>
        <v>-3.5035866576533379</v>
      </c>
      <c r="I33" s="110">
        <f t="shared" si="16"/>
        <v>-4.0023655221537497</v>
      </c>
      <c r="J33" s="110">
        <f t="shared" si="16"/>
        <v>-4.4747653105416694</v>
      </c>
      <c r="K33" s="110">
        <f t="shared" si="16"/>
        <v>-4.9272718534164426</v>
      </c>
      <c r="L33" s="110">
        <f t="shared" si="16"/>
        <v>-5.3281370618382589</v>
      </c>
      <c r="M33" s="110">
        <f t="shared" si="16"/>
        <v>-5.728270040695576</v>
      </c>
      <c r="N33" s="110">
        <f t="shared" si="16"/>
        <v>-6.1228823566735873</v>
      </c>
    </row>
    <row r="34" spans="2:14" hidden="1" x14ac:dyDescent="0.25">
      <c r="B34" s="111" t="s">
        <v>161</v>
      </c>
      <c r="D34" s="110">
        <f t="shared" ref="D34:N34" si="17">SUM(D26:D33)</f>
        <v>11.999699999999999</v>
      </c>
      <c r="E34" s="110">
        <f t="shared" si="17"/>
        <v>12.205729999999996</v>
      </c>
      <c r="F34" s="110">
        <f t="shared" si="17"/>
        <v>13.076179854179323</v>
      </c>
      <c r="G34" s="110">
        <f t="shared" si="17"/>
        <v>14.10027454323439</v>
      </c>
      <c r="H34" s="110">
        <f t="shared" si="17"/>
        <v>15.120757783596664</v>
      </c>
      <c r="I34" s="110">
        <f t="shared" si="17"/>
        <v>15.955196141158748</v>
      </c>
      <c r="J34" s="110">
        <f t="shared" si="17"/>
        <v>16.803174435936455</v>
      </c>
      <c r="K34" s="110">
        <f t="shared" si="17"/>
        <v>17.670564880385591</v>
      </c>
      <c r="L34" s="110">
        <f t="shared" si="17"/>
        <v>18.451591508653877</v>
      </c>
      <c r="M34" s="110">
        <f t="shared" si="17"/>
        <v>19.287944958321173</v>
      </c>
      <c r="N34" s="110">
        <f t="shared" si="17"/>
        <v>20.157143392293996</v>
      </c>
    </row>
    <row r="35" spans="2:14" hidden="1" x14ac:dyDescent="0.25">
      <c r="B35" s="111" t="s">
        <v>162</v>
      </c>
      <c r="H35" s="110" t="e">
        <f>[43]BS!#REF!-[43]BS!#REF!</f>
        <v>#REF!</v>
      </c>
    </row>
    <row r="36" spans="2:14" hidden="1" x14ac:dyDescent="0.25">
      <c r="B36" t="s">
        <v>163</v>
      </c>
      <c r="F36" s="110">
        <f>-'[43]Loan Repayment'!E63/100</f>
        <v>-8.0621999999999989</v>
      </c>
      <c r="G36" s="110">
        <v>-8.56</v>
      </c>
      <c r="H36" s="110">
        <f>-'[43]Loan Repayment'!G63/100</f>
        <v>-6.1852</v>
      </c>
    </row>
    <row r="37" spans="2:14" hidden="1" x14ac:dyDescent="0.25">
      <c r="B37" t="s">
        <v>164</v>
      </c>
      <c r="F37" s="110">
        <f>[43]BS!F17*-1</f>
        <v>-4.2120000000000006</v>
      </c>
    </row>
    <row r="38" spans="2:14" hidden="1" x14ac:dyDescent="0.25">
      <c r="F38" s="110">
        <f>F34+F36+F37</f>
        <v>0.80197985417932305</v>
      </c>
      <c r="G38" s="110">
        <f>G34+G36+G37</f>
        <v>5.5402745432343892</v>
      </c>
      <c r="H38" s="110" t="e">
        <f>H34+H36+H37+H35</f>
        <v>#REF!</v>
      </c>
    </row>
    <row r="39" spans="2:14" hidden="1" x14ac:dyDescent="0.25">
      <c r="B39" t="s">
        <v>165</v>
      </c>
      <c r="D39" s="110" t="e">
        <f>#REF!</f>
        <v>#REF!</v>
      </c>
      <c r="E39" s="110" t="e">
        <f>#REF!</f>
        <v>#REF!</v>
      </c>
      <c r="F39" s="110" t="e">
        <f>#REF!</f>
        <v>#REF!</v>
      </c>
      <c r="G39" s="110" t="e">
        <f>#REF!</f>
        <v>#REF!</v>
      </c>
      <c r="H39" s="110">
        <v>0.46</v>
      </c>
      <c r="I39" s="110" t="e">
        <f>#REF!</f>
        <v>#REF!</v>
      </c>
      <c r="J39" s="110" t="e">
        <f>#REF!</f>
        <v>#REF!</v>
      </c>
      <c r="K39" s="110" t="e">
        <f>#REF!</f>
        <v>#REF!</v>
      </c>
      <c r="L39" s="110" t="e">
        <f>#REF!</f>
        <v>#REF!</v>
      </c>
      <c r="M39" s="110" t="e">
        <f>#REF!</f>
        <v>#REF!</v>
      </c>
      <c r="N39" s="110" t="e">
        <f>#REF!</f>
        <v>#REF!</v>
      </c>
    </row>
    <row r="40" spans="2:14" hidden="1" x14ac:dyDescent="0.25"/>
    <row r="41" spans="2:14" hidden="1" x14ac:dyDescent="0.25">
      <c r="B41" t="s">
        <v>166</v>
      </c>
      <c r="D41" s="110">
        <f t="shared" ref="D41:N41" si="18">D14*-1</f>
        <v>-7.5100418600000003</v>
      </c>
      <c r="E41" s="110">
        <f t="shared" si="18"/>
        <v>-8.2899629719680004</v>
      </c>
      <c r="F41" s="110">
        <f t="shared" si="18"/>
        <v>-6.9272705909136265</v>
      </c>
      <c r="G41" s="110">
        <f t="shared" si="18"/>
        <v>-5.6799307089331412</v>
      </c>
      <c r="H41" s="110">
        <f t="shared" si="18"/>
        <v>-4.6744984735608268</v>
      </c>
      <c r="I41" s="110">
        <f t="shared" si="18"/>
        <v>-3.8616043990563362</v>
      </c>
      <c r="J41" s="110">
        <f t="shared" si="18"/>
        <v>-3.2025841301867404</v>
      </c>
      <c r="K41" s="110">
        <f t="shared" si="18"/>
        <v>-2.6668745258731636</v>
      </c>
      <c r="L41" s="110">
        <f t="shared" si="18"/>
        <v>-2.2301961783472994</v>
      </c>
      <c r="M41" s="110">
        <f t="shared" si="18"/>
        <v>-1.873205157845216</v>
      </c>
      <c r="N41" s="110">
        <f t="shared" si="18"/>
        <v>-1.5804591274197355</v>
      </c>
    </row>
    <row r="42" spans="2:14" hidden="1" x14ac:dyDescent="0.25">
      <c r="B42" t="s">
        <v>167</v>
      </c>
      <c r="D42" s="110">
        <v>0.85</v>
      </c>
    </row>
    <row r="43" spans="2:14" hidden="1" x14ac:dyDescent="0.25">
      <c r="B43" t="s">
        <v>164</v>
      </c>
      <c r="F43" s="110">
        <f>[43]BS!F17*-1</f>
        <v>-4.2120000000000006</v>
      </c>
    </row>
    <row r="44" spans="2:14" hidden="1" x14ac:dyDescent="0.25">
      <c r="B44" t="s">
        <v>168</v>
      </c>
      <c r="G44" s="110">
        <f>-'[43]Loan Repayment'!F63/100</f>
        <v>-8.5605999999999991</v>
      </c>
    </row>
    <row r="45" spans="2:14" hidden="1" x14ac:dyDescent="0.25">
      <c r="D45" s="110" t="e">
        <f>D34+D39+D41+D42</f>
        <v>#REF!</v>
      </c>
      <c r="E45" s="110" t="e">
        <f>E34+E39+E41</f>
        <v>#REF!</v>
      </c>
      <c r="F45" s="110" t="e">
        <f>F34+F39+F41+F43</f>
        <v>#REF!</v>
      </c>
      <c r="G45" s="110" t="e">
        <f>G34+G39+G41+G42+G43+G44</f>
        <v>#REF!</v>
      </c>
      <c r="H45" s="110">
        <f t="shared" ref="H45:N45" si="19">H34+H39+H41</f>
        <v>10.906259310035839</v>
      </c>
      <c r="I45" s="110" t="e">
        <f t="shared" si="19"/>
        <v>#REF!</v>
      </c>
      <c r="J45" s="110" t="e">
        <f t="shared" si="19"/>
        <v>#REF!</v>
      </c>
      <c r="K45" s="110" t="e">
        <f t="shared" si="19"/>
        <v>#REF!</v>
      </c>
      <c r="L45" s="110" t="e">
        <f t="shared" si="19"/>
        <v>#REF!</v>
      </c>
      <c r="M45" s="110" t="e">
        <f t="shared" si="19"/>
        <v>#REF!</v>
      </c>
      <c r="N45" s="110" t="e">
        <f t="shared" si="19"/>
        <v>#REF!</v>
      </c>
    </row>
    <row r="46" spans="2:14" hidden="1" x14ac:dyDescent="0.25"/>
    <row r="47" spans="2:14" hidden="1" x14ac:dyDescent="0.25"/>
    <row r="48" spans="2:14"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86" spans="3:9" x14ac:dyDescent="0.25">
      <c r="D86" s="110">
        <f>D8+D10</f>
        <v>3.6358000000000001</v>
      </c>
    </row>
    <row r="91" spans="3:9" x14ac:dyDescent="0.25">
      <c r="C91" s="112"/>
      <c r="D91" s="107" t="s">
        <v>130</v>
      </c>
      <c r="E91" s="107" t="s">
        <v>130</v>
      </c>
      <c r="F91" s="107" t="s">
        <v>130</v>
      </c>
      <c r="G91" s="107" t="s">
        <v>130</v>
      </c>
      <c r="H91" s="107" t="s">
        <v>130</v>
      </c>
      <c r="I91" s="107" t="s">
        <v>130</v>
      </c>
    </row>
    <row r="92" spans="3:9" x14ac:dyDescent="0.25">
      <c r="D92" s="117" t="s">
        <v>132</v>
      </c>
      <c r="E92" s="117" t="s">
        <v>133</v>
      </c>
      <c r="F92" s="117" t="s">
        <v>134</v>
      </c>
      <c r="G92" s="117" t="s">
        <v>135</v>
      </c>
      <c r="H92" s="117" t="s">
        <v>136</v>
      </c>
      <c r="I92" s="117" t="s">
        <v>137</v>
      </c>
    </row>
    <row r="93" spans="3:9" x14ac:dyDescent="0.25">
      <c r="D93" s="107">
        <v>87.94</v>
      </c>
      <c r="E93" s="107">
        <f>D95</f>
        <v>0.70529999999999993</v>
      </c>
      <c r="F93" s="107">
        <f>E95</f>
        <v>0.69956416666666665</v>
      </c>
      <c r="G93" s="107">
        <f>F95</f>
        <v>0.73454237499999986</v>
      </c>
      <c r="H93" s="107">
        <f>G95</f>
        <v>0.77126949374999987</v>
      </c>
      <c r="I93" s="107">
        <f>H95</f>
        <v>0.80983296843749997</v>
      </c>
    </row>
    <row r="94" spans="3:9" x14ac:dyDescent="0.25">
      <c r="D94" s="107">
        <f t="shared" ref="D94:I94" si="20">SUM(D8:D11)</f>
        <v>8.4635999999999996</v>
      </c>
      <c r="E94" s="107">
        <f t="shared" si="20"/>
        <v>8.3947699999999994</v>
      </c>
      <c r="F94" s="107">
        <f t="shared" si="20"/>
        <v>8.8145084999999987</v>
      </c>
      <c r="G94" s="107">
        <f t="shared" si="20"/>
        <v>9.2552339249999989</v>
      </c>
      <c r="H94" s="107">
        <f t="shared" si="20"/>
        <v>9.7179956212499992</v>
      </c>
      <c r="I94" s="107">
        <f t="shared" si="20"/>
        <v>10.203895402312501</v>
      </c>
    </row>
    <row r="95" spans="3:9" x14ac:dyDescent="0.25">
      <c r="D95" s="107">
        <f t="shared" ref="D95:I95" si="21">D94/12</f>
        <v>0.70529999999999993</v>
      </c>
      <c r="E95" s="107">
        <f t="shared" si="21"/>
        <v>0.69956416666666665</v>
      </c>
      <c r="F95" s="107">
        <f t="shared" si="21"/>
        <v>0.73454237499999986</v>
      </c>
      <c r="G95" s="107">
        <f t="shared" si="21"/>
        <v>0.77126949374999987</v>
      </c>
      <c r="H95" s="107">
        <f t="shared" si="21"/>
        <v>0.80983296843749997</v>
      </c>
      <c r="I95" s="107">
        <f t="shared" si="21"/>
        <v>0.8503246168593751</v>
      </c>
    </row>
    <row r="96" spans="3:9" hidden="1" x14ac:dyDescent="0.25">
      <c r="D96" s="107"/>
      <c r="E96" s="107"/>
      <c r="F96" s="107"/>
      <c r="G96" s="107"/>
      <c r="H96" s="107"/>
      <c r="I96" s="107"/>
    </row>
    <row r="97" spans="3:9" hidden="1" x14ac:dyDescent="0.25">
      <c r="D97" s="107"/>
      <c r="E97" s="107"/>
      <c r="F97" s="107"/>
      <c r="G97" s="107"/>
      <c r="H97" s="107"/>
      <c r="I97" s="107"/>
    </row>
    <row r="98" spans="3:9" hidden="1" x14ac:dyDescent="0.25">
      <c r="D98" s="107"/>
      <c r="E98" s="107"/>
      <c r="F98" s="107"/>
      <c r="G98" s="107"/>
      <c r="H98" s="107"/>
      <c r="I98" s="107"/>
    </row>
    <row r="99" spans="3:9" hidden="1" x14ac:dyDescent="0.25">
      <c r="D99" s="107"/>
      <c r="E99" s="107"/>
      <c r="F99" s="107"/>
      <c r="G99" s="107"/>
      <c r="H99" s="107"/>
      <c r="I99" s="107"/>
    </row>
    <row r="100" spans="3:9" x14ac:dyDescent="0.25">
      <c r="C100" s="113"/>
      <c r="D100" s="107">
        <f>D93+D94-D95</f>
        <v>95.698300000000003</v>
      </c>
      <c r="E100" s="107">
        <f>E93+E94-E95</f>
        <v>8.400505833333332</v>
      </c>
      <c r="F100" s="107">
        <f>F93+F94-F95</f>
        <v>8.7795302916666653</v>
      </c>
      <c r="G100" s="107">
        <f t="shared" ref="G100:I100" si="22">G93+G94-G95</f>
        <v>9.2185068062499997</v>
      </c>
      <c r="H100" s="107">
        <f t="shared" si="22"/>
        <v>9.6794321465624993</v>
      </c>
      <c r="I100" s="107">
        <f t="shared" si="22"/>
        <v>10.163403753890625</v>
      </c>
    </row>
    <row r="105" spans="3:9" x14ac:dyDescent="0.25">
      <c r="C105" s="114"/>
      <c r="D105" s="107" t="s">
        <v>130</v>
      </c>
      <c r="E105" s="107" t="s">
        <v>130</v>
      </c>
      <c r="F105" s="107" t="s">
        <v>130</v>
      </c>
      <c r="G105" s="107" t="s">
        <v>130</v>
      </c>
      <c r="H105" s="107" t="s">
        <v>130</v>
      </c>
      <c r="I105" s="107" t="s">
        <v>130</v>
      </c>
    </row>
    <row r="106" spans="3:9" x14ac:dyDescent="0.25">
      <c r="C106" s="115"/>
      <c r="D106" s="117" t="s">
        <v>132</v>
      </c>
      <c r="E106" s="117" t="s">
        <v>133</v>
      </c>
      <c r="F106" s="117" t="s">
        <v>134</v>
      </c>
      <c r="G106" s="117" t="s">
        <v>135</v>
      </c>
      <c r="H106" s="117" t="s">
        <v>136</v>
      </c>
      <c r="I106" s="117" t="s">
        <v>137</v>
      </c>
    </row>
    <row r="107" spans="3:9" x14ac:dyDescent="0.25">
      <c r="C107" s="116"/>
      <c r="D107" s="107">
        <v>557.88</v>
      </c>
      <c r="E107" s="107">
        <f>D109</f>
        <v>9.3039999999999985</v>
      </c>
      <c r="F107" s="107">
        <f>E109</f>
        <v>10.460199999999999</v>
      </c>
      <c r="G107" s="107">
        <f>F109</f>
        <v>10.95401</v>
      </c>
      <c r="H107" s="107">
        <f>G109</f>
        <v>11.4725105</v>
      </c>
      <c r="I107" s="107">
        <f>H109</f>
        <v>12.016936025</v>
      </c>
    </row>
    <row r="108" spans="3:9" x14ac:dyDescent="0.25">
      <c r="C108" s="116"/>
      <c r="D108" s="107">
        <f t="shared" ref="D108:I108" si="23">D4+D17</f>
        <v>23.259999999999998</v>
      </c>
      <c r="E108" s="107">
        <f t="shared" si="23"/>
        <v>26.150499999999997</v>
      </c>
      <c r="F108" s="107">
        <f t="shared" si="23"/>
        <v>27.385024999999999</v>
      </c>
      <c r="G108" s="107">
        <f t="shared" si="23"/>
        <v>28.68127625</v>
      </c>
      <c r="H108" s="107">
        <f t="shared" si="23"/>
        <v>30.042340062499999</v>
      </c>
      <c r="I108" s="107">
        <f t="shared" si="23"/>
        <v>31.241457065624999</v>
      </c>
    </row>
    <row r="109" spans="3:9" x14ac:dyDescent="0.25">
      <c r="C109" s="116"/>
      <c r="D109" s="107">
        <f t="shared" ref="D109:I109" si="24">D108/2.5</f>
        <v>9.3039999999999985</v>
      </c>
      <c r="E109" s="107">
        <f t="shared" si="24"/>
        <v>10.460199999999999</v>
      </c>
      <c r="F109" s="107">
        <f t="shared" si="24"/>
        <v>10.95401</v>
      </c>
      <c r="G109" s="107">
        <f t="shared" si="24"/>
        <v>11.4725105</v>
      </c>
      <c r="H109" s="107">
        <f t="shared" si="24"/>
        <v>12.016936025</v>
      </c>
      <c r="I109" s="107">
        <f t="shared" si="24"/>
        <v>12.49658282625</v>
      </c>
    </row>
    <row r="110" spans="3:9" x14ac:dyDescent="0.25">
      <c r="C110" s="116"/>
      <c r="D110" s="107">
        <f t="shared" ref="D110:I110" si="25">D107+D108-D109</f>
        <v>571.83600000000001</v>
      </c>
      <c r="E110" s="107">
        <f t="shared" si="25"/>
        <v>24.994299999999996</v>
      </c>
      <c r="F110" s="107">
        <f t="shared" si="25"/>
        <v>26.891214999999999</v>
      </c>
      <c r="G110" s="107">
        <f t="shared" si="25"/>
        <v>28.162775750000002</v>
      </c>
      <c r="H110" s="107">
        <f t="shared" si="25"/>
        <v>29.497914537500002</v>
      </c>
      <c r="I110" s="107">
        <f t="shared" si="25"/>
        <v>30.761810264375001</v>
      </c>
    </row>
    <row r="111" spans="3:9" x14ac:dyDescent="0.25">
      <c r="C111" s="116"/>
      <c r="D111" s="107">
        <v>0</v>
      </c>
      <c r="E111" s="107"/>
      <c r="F111" s="107"/>
      <c r="G111" s="107"/>
      <c r="H111" s="107"/>
      <c r="I111" s="107"/>
    </row>
    <row r="112" spans="3:9" x14ac:dyDescent="0.25">
      <c r="C112" s="115"/>
      <c r="D112" s="107">
        <f>D110+D111</f>
        <v>571.83600000000001</v>
      </c>
      <c r="E112" s="107">
        <f t="shared" ref="E112:I112" si="26">E110+E111</f>
        <v>24.994299999999996</v>
      </c>
      <c r="F112" s="107">
        <f t="shared" si="26"/>
        <v>26.891214999999999</v>
      </c>
      <c r="G112" s="107">
        <f t="shared" si="26"/>
        <v>28.162775750000002</v>
      </c>
      <c r="H112" s="107">
        <f t="shared" si="26"/>
        <v>29.497914537500002</v>
      </c>
      <c r="I112" s="107">
        <f t="shared" si="26"/>
        <v>30.761810264375001</v>
      </c>
    </row>
  </sheetData>
  <printOptions gridLines="1"/>
  <pageMargins left="0.70866141732283472" right="0.70866141732283472" top="0.74803149606299213" bottom="0.74803149606299213" header="0.31496062992125984" footer="0.31496062992125984"/>
  <pageSetup paperSize="9" fitToHeight="100" orientation="landscape" blackAndWhite="1" r:id="rId1"/>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2:O142"/>
  <sheetViews>
    <sheetView topLeftCell="A3" zoomScaleNormal="100" workbookViewId="0">
      <pane xSplit="2" ySplit="1" topLeftCell="E4" activePane="bottomRight" state="frozen"/>
      <selection activeCell="A3" sqref="A3"/>
      <selection pane="topRight" activeCell="C3" sqref="C3"/>
      <selection pane="bottomLeft" activeCell="A4" sqref="A4"/>
      <selection pane="bottomRight" activeCell="A3" sqref="A3"/>
    </sheetView>
  </sheetViews>
  <sheetFormatPr defaultRowHeight="15" x14ac:dyDescent="0.25"/>
  <cols>
    <col min="1" max="1" width="3.85546875" customWidth="1"/>
    <col min="2" max="2" width="41.42578125" customWidth="1"/>
    <col min="3" max="3" width="12" hidden="1" customWidth="1"/>
    <col min="4" max="4" width="11.5703125" hidden="1" customWidth="1"/>
    <col min="5" max="7" width="8.7109375" style="110"/>
    <col min="8" max="8" width="9.140625" style="110" bestFit="1" customWidth="1"/>
    <col min="9" max="15" width="8.7109375" style="110"/>
  </cols>
  <sheetData>
    <row r="2" spans="2:15" x14ac:dyDescent="0.25">
      <c r="E2" s="110" t="s">
        <v>130</v>
      </c>
      <c r="F2" s="110" t="s">
        <v>130</v>
      </c>
      <c r="G2" s="110" t="s">
        <v>130</v>
      </c>
      <c r="H2" s="110" t="s">
        <v>130</v>
      </c>
      <c r="I2" s="110" t="s">
        <v>130</v>
      </c>
      <c r="J2" s="110" t="s">
        <v>130</v>
      </c>
      <c r="K2" s="110" t="s">
        <v>130</v>
      </c>
      <c r="L2" s="110" t="s">
        <v>130</v>
      </c>
      <c r="M2" s="110" t="s">
        <v>130</v>
      </c>
      <c r="N2" s="110" t="s">
        <v>130</v>
      </c>
      <c r="O2" s="110" t="s">
        <v>130</v>
      </c>
    </row>
    <row r="3" spans="2:15" x14ac:dyDescent="0.25">
      <c r="B3" s="79" t="s">
        <v>175</v>
      </c>
      <c r="C3" s="79" t="s">
        <v>176</v>
      </c>
      <c r="D3" s="79" t="s">
        <v>176</v>
      </c>
      <c r="E3" s="121" t="s">
        <v>176</v>
      </c>
      <c r="F3" s="121" t="s">
        <v>177</v>
      </c>
      <c r="G3" s="121" t="s">
        <v>178</v>
      </c>
      <c r="H3" s="121" t="s">
        <v>179</v>
      </c>
      <c r="I3" s="121" t="s">
        <v>180</v>
      </c>
      <c r="J3" s="121" t="s">
        <v>181</v>
      </c>
      <c r="K3" s="121" t="s">
        <v>182</v>
      </c>
      <c r="L3" s="121" t="s">
        <v>183</v>
      </c>
      <c r="M3" s="121" t="s">
        <v>184</v>
      </c>
      <c r="N3" s="121" t="s">
        <v>185</v>
      </c>
      <c r="O3" s="121" t="s">
        <v>186</v>
      </c>
    </row>
    <row r="4" spans="2:15" x14ac:dyDescent="0.25">
      <c r="B4" s="79" t="s">
        <v>187</v>
      </c>
      <c r="C4" s="79"/>
      <c r="D4" s="79"/>
    </row>
    <row r="6" spans="2:15" x14ac:dyDescent="0.25">
      <c r="B6" s="79" t="s">
        <v>44</v>
      </c>
      <c r="C6" s="79"/>
      <c r="D6" s="79"/>
    </row>
    <row r="8" spans="2:15" x14ac:dyDescent="0.25">
      <c r="B8" s="79" t="s">
        <v>188</v>
      </c>
      <c r="C8" s="79"/>
      <c r="D8" s="79"/>
    </row>
    <row r="9" spans="2:15" x14ac:dyDescent="0.25">
      <c r="B9" t="s">
        <v>189</v>
      </c>
      <c r="C9">
        <v>1.05</v>
      </c>
      <c r="E9" s="110">
        <v>2</v>
      </c>
      <c r="F9" s="110">
        <f>E9</f>
        <v>2</v>
      </c>
      <c r="G9" s="110">
        <f t="shared" ref="G9:O9" si="0">F9</f>
        <v>2</v>
      </c>
      <c r="H9" s="110">
        <f t="shared" si="0"/>
        <v>2</v>
      </c>
      <c r="I9" s="110">
        <f t="shared" si="0"/>
        <v>2</v>
      </c>
      <c r="J9" s="110">
        <f t="shared" si="0"/>
        <v>2</v>
      </c>
      <c r="K9" s="110">
        <f t="shared" si="0"/>
        <v>2</v>
      </c>
      <c r="L9" s="110">
        <f t="shared" si="0"/>
        <v>2</v>
      </c>
      <c r="M9" s="110">
        <f t="shared" si="0"/>
        <v>2</v>
      </c>
      <c r="N9" s="110">
        <f t="shared" si="0"/>
        <v>2</v>
      </c>
      <c r="O9" s="110">
        <f t="shared" si="0"/>
        <v>2</v>
      </c>
    </row>
    <row r="10" spans="2:15" x14ac:dyDescent="0.25">
      <c r="B10" t="s">
        <v>190</v>
      </c>
      <c r="C10" s="110">
        <v>6.24</v>
      </c>
      <c r="D10" s="110">
        <f>C9+C10</f>
        <v>7.29</v>
      </c>
      <c r="E10" s="110">
        <f>E40*-1</f>
        <v>6.24</v>
      </c>
      <c r="F10" s="110">
        <f t="shared" ref="F10:O10" si="1">F40*-1</f>
        <v>8.06</v>
      </c>
      <c r="G10" s="110">
        <f t="shared" si="1"/>
        <v>8.56</v>
      </c>
      <c r="H10" s="110">
        <f t="shared" si="1"/>
        <v>6.1852</v>
      </c>
      <c r="I10" s="110">
        <f t="shared" si="1"/>
        <v>6.7851999999999997</v>
      </c>
      <c r="J10" s="110">
        <f t="shared" si="1"/>
        <v>4.7699999999999996</v>
      </c>
      <c r="K10" s="110">
        <f t="shared" si="1"/>
        <v>0.95</v>
      </c>
      <c r="L10" s="110">
        <f t="shared" si="1"/>
        <v>0.95</v>
      </c>
      <c r="M10" s="110">
        <f t="shared" si="1"/>
        <v>1.18</v>
      </c>
      <c r="N10" s="110">
        <f t="shared" si="1"/>
        <v>0</v>
      </c>
      <c r="O10" s="110">
        <f t="shared" si="1"/>
        <v>0</v>
      </c>
    </row>
    <row r="11" spans="2:15" x14ac:dyDescent="0.25">
      <c r="B11" s="79" t="s">
        <v>191</v>
      </c>
      <c r="C11" s="110"/>
      <c r="D11" s="110"/>
      <c r="E11" s="122">
        <f t="shared" ref="E11:O11" si="2">E9+E10</f>
        <v>8.24</v>
      </c>
      <c r="F11" s="122">
        <f t="shared" si="2"/>
        <v>10.06</v>
      </c>
      <c r="G11" s="122">
        <f t="shared" si="2"/>
        <v>10.56</v>
      </c>
      <c r="H11" s="122">
        <f t="shared" si="2"/>
        <v>8.1852</v>
      </c>
      <c r="I11" s="122">
        <f t="shared" si="2"/>
        <v>8.7851999999999997</v>
      </c>
      <c r="J11" s="122">
        <f t="shared" si="2"/>
        <v>6.77</v>
      </c>
      <c r="K11" s="122">
        <f t="shared" si="2"/>
        <v>2.95</v>
      </c>
      <c r="L11" s="122">
        <f t="shared" si="2"/>
        <v>2.95</v>
      </c>
      <c r="M11" s="122">
        <f t="shared" si="2"/>
        <v>3.1799999999999997</v>
      </c>
      <c r="N11" s="122">
        <f t="shared" si="2"/>
        <v>2</v>
      </c>
      <c r="O11" s="122">
        <f t="shared" si="2"/>
        <v>2</v>
      </c>
    </row>
    <row r="13" spans="2:15" x14ac:dyDescent="0.25">
      <c r="B13" s="79" t="s">
        <v>169</v>
      </c>
      <c r="C13">
        <v>0.68</v>
      </c>
      <c r="D13">
        <f>C13</f>
        <v>0.68</v>
      </c>
      <c r="E13" s="122">
        <f>((SUM('PL existing'!D8:D11)/12))</f>
        <v>0.70529999999999993</v>
      </c>
      <c r="F13" s="122">
        <f>((SUM('PL existing'!E8:E11)/12))</f>
        <v>0.69956416666666665</v>
      </c>
      <c r="G13" s="122">
        <f>((SUM('PL existing'!F8:F11)/12))</f>
        <v>0.73454237499999986</v>
      </c>
      <c r="H13" s="122">
        <f>((SUM('PL existing'!G8:G11)/12))</f>
        <v>0.77126949374999987</v>
      </c>
      <c r="I13" s="122">
        <f>((SUM('PL existing'!H8:H11)/12))</f>
        <v>0.80983296843749997</v>
      </c>
      <c r="J13" s="122">
        <f>((SUM('PL existing'!I8:I11)/12))</f>
        <v>0.8503246168593751</v>
      </c>
      <c r="K13" s="122">
        <f>((SUM('PL existing'!J8:J11)/12))</f>
        <v>0.89284084770234384</v>
      </c>
      <c r="L13" s="122">
        <f>((SUM('PL existing'!K8:K11)/12))</f>
        <v>0.93748289008746111</v>
      </c>
      <c r="M13" s="122">
        <f>((SUM('PL existing'!L8:L11)/12))</f>
        <v>0.9843570345918341</v>
      </c>
      <c r="N13" s="122">
        <f>((SUM('PL existing'!M8:M11)/12))</f>
        <v>1.0335748863214258</v>
      </c>
      <c r="O13" s="122">
        <f>((SUM('PL existing'!N8:N11)/12))</f>
        <v>1.0852536306374974</v>
      </c>
    </row>
    <row r="15" spans="2:15" x14ac:dyDescent="0.25">
      <c r="B15" s="79" t="s">
        <v>192</v>
      </c>
      <c r="C15" s="79"/>
      <c r="D15" s="79"/>
    </row>
    <row r="17" spans="2:15" x14ac:dyDescent="0.25">
      <c r="B17" t="s">
        <v>193</v>
      </c>
      <c r="C17">
        <v>1.36</v>
      </c>
      <c r="E17" s="110">
        <v>1.36</v>
      </c>
      <c r="F17" s="110">
        <f>F130</f>
        <v>3.1620000000000004</v>
      </c>
      <c r="G17" s="110">
        <f>G130</f>
        <v>2.0000000000002238E-3</v>
      </c>
      <c r="H17" s="110">
        <f t="shared" ref="H17:O17" si="3">H130</f>
        <v>2.0000000000002238E-3</v>
      </c>
      <c r="I17" s="110">
        <f t="shared" si="3"/>
        <v>2.0000000000002238E-3</v>
      </c>
      <c r="J17" s="110">
        <f t="shared" si="3"/>
        <v>2.0000000000002238E-3</v>
      </c>
      <c r="K17" s="110">
        <f t="shared" si="3"/>
        <v>2.0000000000002238E-3</v>
      </c>
      <c r="L17" s="110">
        <f t="shared" si="3"/>
        <v>2.0000000000002238E-3</v>
      </c>
      <c r="M17" s="110">
        <f t="shared" si="3"/>
        <v>2.0000000000002238E-3</v>
      </c>
      <c r="N17" s="110">
        <f t="shared" si="3"/>
        <v>2.0000000000002238E-3</v>
      </c>
      <c r="O17" s="110">
        <f t="shared" si="3"/>
        <v>2.0000000000002238E-3</v>
      </c>
    </row>
    <row r="18" spans="2:15" x14ac:dyDescent="0.25">
      <c r="B18" t="s">
        <v>194</v>
      </c>
      <c r="C18">
        <v>0.52</v>
      </c>
      <c r="E18" s="110">
        <v>0.52</v>
      </c>
      <c r="F18" s="110">
        <f t="shared" ref="F18:O20" si="4">E18</f>
        <v>0.52</v>
      </c>
      <c r="G18" s="110">
        <f t="shared" si="4"/>
        <v>0.52</v>
      </c>
      <c r="H18" s="110">
        <f t="shared" si="4"/>
        <v>0.52</v>
      </c>
      <c r="I18" s="110">
        <f t="shared" si="4"/>
        <v>0.52</v>
      </c>
      <c r="J18" s="110">
        <f t="shared" si="4"/>
        <v>0.52</v>
      </c>
      <c r="K18" s="110">
        <f t="shared" si="4"/>
        <v>0.52</v>
      </c>
      <c r="L18" s="110">
        <f t="shared" si="4"/>
        <v>0.52</v>
      </c>
      <c r="M18" s="110">
        <f t="shared" si="4"/>
        <v>0.52</v>
      </c>
      <c r="N18" s="110">
        <f t="shared" si="4"/>
        <v>0.52</v>
      </c>
      <c r="O18" s="110">
        <f t="shared" si="4"/>
        <v>0.52</v>
      </c>
    </row>
    <row r="19" spans="2:15" x14ac:dyDescent="0.25">
      <c r="B19" t="s">
        <v>195</v>
      </c>
      <c r="C19">
        <v>0.14000000000000001</v>
      </c>
      <c r="E19" s="110">
        <v>0.14000000000000001</v>
      </c>
      <c r="F19" s="110">
        <f t="shared" si="4"/>
        <v>0.14000000000000001</v>
      </c>
      <c r="G19" s="110">
        <f t="shared" si="4"/>
        <v>0.14000000000000001</v>
      </c>
      <c r="H19" s="110">
        <f t="shared" si="4"/>
        <v>0.14000000000000001</v>
      </c>
      <c r="I19" s="110">
        <f t="shared" si="4"/>
        <v>0.14000000000000001</v>
      </c>
      <c r="J19" s="110">
        <f t="shared" si="4"/>
        <v>0.14000000000000001</v>
      </c>
      <c r="K19" s="110">
        <f t="shared" si="4"/>
        <v>0.14000000000000001</v>
      </c>
      <c r="L19" s="110">
        <f t="shared" si="4"/>
        <v>0.14000000000000001</v>
      </c>
      <c r="M19" s="110">
        <f t="shared" si="4"/>
        <v>0.14000000000000001</v>
      </c>
      <c r="N19" s="110">
        <f t="shared" si="4"/>
        <v>0.14000000000000001</v>
      </c>
      <c r="O19" s="110">
        <f t="shared" si="4"/>
        <v>0.14000000000000001</v>
      </c>
    </row>
    <row r="20" spans="2:15" x14ac:dyDescent="0.25">
      <c r="B20" t="s">
        <v>196</v>
      </c>
      <c r="C20">
        <v>0.06</v>
      </c>
      <c r="E20" s="110">
        <v>0.06</v>
      </c>
      <c r="F20" s="110">
        <f t="shared" si="4"/>
        <v>0.06</v>
      </c>
      <c r="G20" s="110">
        <f t="shared" si="4"/>
        <v>0.06</v>
      </c>
      <c r="H20" s="110">
        <f t="shared" si="4"/>
        <v>0.06</v>
      </c>
      <c r="I20" s="110">
        <f t="shared" si="4"/>
        <v>0.06</v>
      </c>
      <c r="J20" s="110">
        <f t="shared" si="4"/>
        <v>0.06</v>
      </c>
      <c r="K20" s="110">
        <f t="shared" si="4"/>
        <v>0.06</v>
      </c>
      <c r="L20" s="110">
        <f t="shared" si="4"/>
        <v>0.06</v>
      </c>
      <c r="M20" s="110">
        <f t="shared" si="4"/>
        <v>0.06</v>
      </c>
      <c r="N20" s="110">
        <f t="shared" si="4"/>
        <v>0.06</v>
      </c>
      <c r="O20" s="110">
        <f t="shared" si="4"/>
        <v>0.06</v>
      </c>
    </row>
    <row r="21" spans="2:15" x14ac:dyDescent="0.25">
      <c r="B21" t="s">
        <v>197</v>
      </c>
      <c r="C21" s="110">
        <f>0.18/100</f>
        <v>1.8E-3</v>
      </c>
      <c r="E21" s="110">
        <f>0.18/100</f>
        <v>1.8E-3</v>
      </c>
      <c r="F21" s="110">
        <v>1.8E-3</v>
      </c>
      <c r="G21" s="110">
        <v>1.8E-3</v>
      </c>
      <c r="H21" s="110">
        <v>1.8E-3</v>
      </c>
      <c r="I21" s="110">
        <v>1.8E-3</v>
      </c>
      <c r="J21" s="110">
        <v>1.8E-3</v>
      </c>
      <c r="K21" s="110">
        <v>1.8E-3</v>
      </c>
      <c r="L21" s="110">
        <v>1.8E-3</v>
      </c>
      <c r="M21" s="110">
        <v>1.8E-3</v>
      </c>
      <c r="N21" s="110">
        <v>1.8E-3</v>
      </c>
      <c r="O21" s="110">
        <v>1.8E-3</v>
      </c>
    </row>
    <row r="22" spans="2:15" x14ac:dyDescent="0.25">
      <c r="B22" t="s">
        <v>198</v>
      </c>
      <c r="C22">
        <v>0.09</v>
      </c>
      <c r="E22" s="110">
        <f>9/100</f>
        <v>0.09</v>
      </c>
      <c r="F22" s="110">
        <v>0.09</v>
      </c>
      <c r="G22" s="110">
        <v>0.09</v>
      </c>
      <c r="H22" s="110">
        <v>0.09</v>
      </c>
      <c r="I22" s="110">
        <v>0.09</v>
      </c>
      <c r="J22" s="110">
        <v>0.09</v>
      </c>
      <c r="K22" s="110">
        <v>0.09</v>
      </c>
      <c r="L22" s="110">
        <v>0.09</v>
      </c>
      <c r="M22" s="110">
        <v>0.09</v>
      </c>
      <c r="N22" s="110">
        <v>0.09</v>
      </c>
      <c r="O22" s="110">
        <v>0.09</v>
      </c>
    </row>
    <row r="23" spans="2:15" x14ac:dyDescent="0.25">
      <c r="B23" t="s">
        <v>157</v>
      </c>
      <c r="C23">
        <v>0.45</v>
      </c>
      <c r="E23" s="110">
        <v>0.45</v>
      </c>
      <c r="F23" s="110">
        <v>0.45</v>
      </c>
      <c r="G23" s="110">
        <f>F23</f>
        <v>0.45</v>
      </c>
      <c r="H23" s="110">
        <v>0.45</v>
      </c>
      <c r="I23" s="110">
        <f>0</f>
        <v>0</v>
      </c>
      <c r="J23" s="110">
        <v>0</v>
      </c>
      <c r="K23" s="110">
        <v>0</v>
      </c>
      <c r="L23" s="110">
        <v>0</v>
      </c>
      <c r="M23" s="110">
        <v>0</v>
      </c>
      <c r="N23" s="110">
        <v>0</v>
      </c>
      <c r="O23" s="110">
        <v>0</v>
      </c>
    </row>
    <row r="24" spans="2:15" x14ac:dyDescent="0.25">
      <c r="B24" t="s">
        <v>172</v>
      </c>
      <c r="C24">
        <v>0.39</v>
      </c>
      <c r="E24" s="110">
        <v>0.39</v>
      </c>
      <c r="F24" s="110">
        <f>0.385</f>
        <v>0.38500000000000001</v>
      </c>
      <c r="G24" s="110">
        <v>0.38500000000000001</v>
      </c>
      <c r="H24" s="110">
        <v>0.38500000000000001</v>
      </c>
      <c r="I24" s="110">
        <v>0.38500000000000001</v>
      </c>
      <c r="J24" s="110">
        <v>0.38500000000000001</v>
      </c>
      <c r="K24" s="110">
        <v>0.38500000000000001</v>
      </c>
      <c r="L24" s="110">
        <v>0.38500000000000001</v>
      </c>
      <c r="M24" s="110">
        <v>0.38500000000000001</v>
      </c>
      <c r="N24" s="110">
        <v>0.38500000000000001</v>
      </c>
      <c r="O24" s="110">
        <v>0.38500000000000001</v>
      </c>
    </row>
    <row r="25" spans="2:15" x14ac:dyDescent="0.25">
      <c r="B25" t="s">
        <v>173</v>
      </c>
      <c r="C25">
        <v>0.06</v>
      </c>
      <c r="D25" s="110">
        <f>SUM(C17:C25)</f>
        <v>3.0718000000000001</v>
      </c>
      <c r="E25" s="110">
        <v>0.06</v>
      </c>
      <c r="F25" s="110">
        <v>6.1699999999999998E-2</v>
      </c>
      <c r="G25" s="110">
        <v>6.1699999999999998E-2</v>
      </c>
      <c r="H25" s="110">
        <v>6.1699999999999998E-2</v>
      </c>
      <c r="I25" s="110">
        <v>6.1699999999999998E-2</v>
      </c>
      <c r="J25" s="110">
        <v>6.1699999999999998E-2</v>
      </c>
      <c r="K25" s="110">
        <v>6.1699999999999998E-2</v>
      </c>
      <c r="L25" s="110">
        <v>6.1699999999999998E-2</v>
      </c>
      <c r="M25" s="110">
        <v>6.1699999999999998E-2</v>
      </c>
      <c r="N25" s="110">
        <v>6.1699999999999998E-2</v>
      </c>
      <c r="O25" s="110">
        <v>6.1699999999999998E-2</v>
      </c>
    </row>
    <row r="26" spans="2:15" x14ac:dyDescent="0.25">
      <c r="B26" t="s">
        <v>199</v>
      </c>
      <c r="D26" s="110"/>
      <c r="E26" s="122">
        <f t="shared" ref="E26:O26" si="5">SUM(E17:E25)</f>
        <v>3.0718000000000001</v>
      </c>
      <c r="F26" s="122">
        <f t="shared" si="5"/>
        <v>4.8704999999999998</v>
      </c>
      <c r="G26" s="122">
        <f t="shared" si="5"/>
        <v>1.7105000000000004</v>
      </c>
      <c r="H26" s="122">
        <f t="shared" si="5"/>
        <v>1.7105000000000004</v>
      </c>
      <c r="I26" s="122">
        <f t="shared" si="5"/>
        <v>1.2605000000000004</v>
      </c>
      <c r="J26" s="122">
        <f t="shared" si="5"/>
        <v>1.2605000000000004</v>
      </c>
      <c r="K26" s="122">
        <f t="shared" si="5"/>
        <v>1.2605000000000004</v>
      </c>
      <c r="L26" s="122">
        <f t="shared" si="5"/>
        <v>1.2605000000000004</v>
      </c>
      <c r="M26" s="122">
        <f t="shared" si="5"/>
        <v>1.2605000000000004</v>
      </c>
      <c r="N26" s="122">
        <f t="shared" si="5"/>
        <v>1.2605000000000004</v>
      </c>
      <c r="O26" s="122">
        <f t="shared" si="5"/>
        <v>1.2605000000000004</v>
      </c>
    </row>
    <row r="28" spans="2:15" x14ac:dyDescent="0.25">
      <c r="B28" s="79" t="s">
        <v>200</v>
      </c>
    </row>
    <row r="29" spans="2:15" x14ac:dyDescent="0.25">
      <c r="B29" t="s">
        <v>201</v>
      </c>
      <c r="C29">
        <v>0.02</v>
      </c>
      <c r="D29">
        <f>C29</f>
        <v>0.02</v>
      </c>
      <c r="E29" s="122">
        <v>0.02</v>
      </c>
      <c r="F29" s="122">
        <f>2.26/100</f>
        <v>2.2599999999999999E-2</v>
      </c>
      <c r="G29" s="122">
        <f>2.26/100</f>
        <v>2.2599999999999999E-2</v>
      </c>
      <c r="H29" s="122">
        <f>2.26/100</f>
        <v>2.2599999999999999E-2</v>
      </c>
      <c r="I29" s="122">
        <f>2.26/100</f>
        <v>2.2599999999999999E-2</v>
      </c>
      <c r="J29" s="122">
        <f>2.26/100</f>
        <v>2.2599999999999999E-2</v>
      </c>
      <c r="K29" s="122">
        <f>J29</f>
        <v>2.2599999999999999E-2</v>
      </c>
      <c r="L29" s="122">
        <f>K29</f>
        <v>2.2599999999999999E-2</v>
      </c>
      <c r="M29" s="122">
        <f>L29</f>
        <v>2.2599999999999999E-2</v>
      </c>
      <c r="N29" s="122">
        <f>M29</f>
        <v>2.2599999999999999E-2</v>
      </c>
      <c r="O29" s="122">
        <f>N29</f>
        <v>2.2599999999999999E-2</v>
      </c>
    </row>
    <row r="31" spans="2:15" x14ac:dyDescent="0.25">
      <c r="B31" s="79" t="s">
        <v>202</v>
      </c>
      <c r="D31" s="83">
        <f>SUM(D9:D29)</f>
        <v>11.0618</v>
      </c>
      <c r="E31" s="122">
        <f t="shared" ref="E31:O31" si="6">E29+E26+E13+E11</f>
        <v>12.037100000000001</v>
      </c>
      <c r="F31" s="122">
        <f t="shared" si="6"/>
        <v>15.652664166666668</v>
      </c>
      <c r="G31" s="122">
        <f t="shared" si="6"/>
        <v>13.027642375000001</v>
      </c>
      <c r="H31" s="122">
        <f t="shared" si="6"/>
        <v>10.68956949375</v>
      </c>
      <c r="I31" s="122">
        <f t="shared" si="6"/>
        <v>10.8781329684375</v>
      </c>
      <c r="J31" s="122">
        <f t="shared" si="6"/>
        <v>8.9034246168593754</v>
      </c>
      <c r="K31" s="122">
        <f t="shared" si="6"/>
        <v>5.1259408477023438</v>
      </c>
      <c r="L31" s="122">
        <f t="shared" si="6"/>
        <v>5.1705828900874611</v>
      </c>
      <c r="M31" s="122">
        <f t="shared" si="6"/>
        <v>5.4474570345918343</v>
      </c>
      <c r="N31" s="122">
        <f t="shared" si="6"/>
        <v>4.3166748863214259</v>
      </c>
      <c r="O31" s="122">
        <f t="shared" si="6"/>
        <v>4.3683536306374977</v>
      </c>
    </row>
    <row r="33" spans="2:15" x14ac:dyDescent="0.25">
      <c r="B33" s="79" t="s">
        <v>203</v>
      </c>
      <c r="C33" s="79"/>
      <c r="D33" s="79"/>
    </row>
    <row r="35" spans="2:15" x14ac:dyDescent="0.25">
      <c r="B35" t="s">
        <v>204</v>
      </c>
    </row>
    <row r="37" spans="2:15" x14ac:dyDescent="0.25">
      <c r="B37" t="s">
        <v>205</v>
      </c>
      <c r="C37">
        <v>46.05</v>
      </c>
      <c r="E37" s="110">
        <v>43.69</v>
      </c>
      <c r="F37" s="110">
        <f>E37+E40</f>
        <v>37.449999999999996</v>
      </c>
      <c r="G37" s="110">
        <f t="shared" ref="G37:M37" si="7">F37+F40</f>
        <v>29.389999999999993</v>
      </c>
      <c r="H37" s="110">
        <f t="shared" si="7"/>
        <v>20.829999999999991</v>
      </c>
      <c r="I37" s="110">
        <f t="shared" si="7"/>
        <v>14.644799999999991</v>
      </c>
      <c r="J37" s="110">
        <f t="shared" si="7"/>
        <v>7.8595999999999915</v>
      </c>
      <c r="K37" s="110">
        <f t="shared" si="7"/>
        <v>3.0895999999999919</v>
      </c>
      <c r="L37" s="110">
        <f t="shared" si="7"/>
        <v>2.1395999999999917</v>
      </c>
      <c r="M37" s="110">
        <f t="shared" si="7"/>
        <v>1.1895999999999918</v>
      </c>
      <c r="N37" s="110">
        <v>0</v>
      </c>
      <c r="O37" s="110">
        <v>0</v>
      </c>
    </row>
    <row r="38" spans="2:15" x14ac:dyDescent="0.25">
      <c r="B38" t="s">
        <v>206</v>
      </c>
      <c r="C38">
        <v>4.5</v>
      </c>
      <c r="E38" s="110">
        <v>2.5</v>
      </c>
      <c r="F38" s="110">
        <v>0</v>
      </c>
      <c r="G38" s="110">
        <f t="shared" ref="G38:O38" si="8">F38</f>
        <v>0</v>
      </c>
      <c r="H38" s="110">
        <f t="shared" si="8"/>
        <v>0</v>
      </c>
      <c r="I38" s="110">
        <f t="shared" si="8"/>
        <v>0</v>
      </c>
      <c r="J38" s="110">
        <f t="shared" si="8"/>
        <v>0</v>
      </c>
      <c r="K38" s="110">
        <f t="shared" si="8"/>
        <v>0</v>
      </c>
      <c r="L38" s="110">
        <f t="shared" si="8"/>
        <v>0</v>
      </c>
      <c r="M38" s="110">
        <f t="shared" si="8"/>
        <v>0</v>
      </c>
      <c r="N38" s="110">
        <f t="shared" si="8"/>
        <v>0</v>
      </c>
      <c r="O38" s="110">
        <f t="shared" si="8"/>
        <v>0</v>
      </c>
    </row>
    <row r="40" spans="2:15" x14ac:dyDescent="0.25">
      <c r="B40" t="s">
        <v>207</v>
      </c>
      <c r="C40">
        <v>-6.24</v>
      </c>
      <c r="D40" s="82">
        <f>SUM(C37:C40)</f>
        <v>44.309999999999995</v>
      </c>
      <c r="E40" s="110">
        <v>-6.24</v>
      </c>
      <c r="F40" s="110">
        <v>-8.06</v>
      </c>
      <c r="G40" s="110">
        <v>-8.56</v>
      </c>
      <c r="H40" s="110">
        <f>'[43]Loan Repayment'!F99*-1/100</f>
        <v>-6.1852</v>
      </c>
      <c r="I40" s="110">
        <f>'[43]Loan Repayment'!G99*-1/100</f>
        <v>-6.7851999999999997</v>
      </c>
      <c r="J40" s="110">
        <v>-4.7699999999999996</v>
      </c>
      <c r="K40" s="110">
        <v>-0.95</v>
      </c>
      <c r="L40" s="110">
        <v>-0.95</v>
      </c>
      <c r="M40" s="110">
        <f>-1.18</f>
        <v>-1.18</v>
      </c>
      <c r="N40" s="110">
        <v>0</v>
      </c>
      <c r="O40" s="110">
        <v>0</v>
      </c>
    </row>
    <row r="41" spans="2:15" x14ac:dyDescent="0.25">
      <c r="B41" s="79" t="s">
        <v>199</v>
      </c>
      <c r="D41" s="82"/>
      <c r="E41" s="122">
        <f t="shared" ref="E41:O41" si="9">SUM(E37:E40)</f>
        <v>39.949999999999996</v>
      </c>
      <c r="F41" s="122">
        <f t="shared" si="9"/>
        <v>29.389999999999993</v>
      </c>
      <c r="G41" s="122">
        <f t="shared" si="9"/>
        <v>20.829999999999991</v>
      </c>
      <c r="H41" s="122">
        <f t="shared" si="9"/>
        <v>14.644799999999991</v>
      </c>
      <c r="I41" s="122">
        <f t="shared" si="9"/>
        <v>7.8595999999999915</v>
      </c>
      <c r="J41" s="122">
        <f t="shared" si="9"/>
        <v>3.0895999999999919</v>
      </c>
      <c r="K41" s="122">
        <f t="shared" si="9"/>
        <v>2.1395999999999917</v>
      </c>
      <c r="L41" s="122">
        <f t="shared" si="9"/>
        <v>1.1895999999999918</v>
      </c>
      <c r="M41" s="122">
        <f t="shared" si="9"/>
        <v>9.5999999999918373E-3</v>
      </c>
      <c r="N41" s="122">
        <f t="shared" si="9"/>
        <v>0</v>
      </c>
      <c r="O41" s="122">
        <f t="shared" si="9"/>
        <v>0</v>
      </c>
    </row>
    <row r="43" spans="2:15" x14ac:dyDescent="0.25">
      <c r="B43" s="79" t="s">
        <v>208</v>
      </c>
      <c r="C43" s="79"/>
      <c r="D43" s="79"/>
    </row>
    <row r="45" spans="2:15" x14ac:dyDescent="0.25">
      <c r="B45" t="s">
        <v>209</v>
      </c>
      <c r="C45">
        <v>1.61</v>
      </c>
      <c r="D45">
        <f>C45</f>
        <v>1.61</v>
      </c>
      <c r="E45" s="122">
        <v>1.61</v>
      </c>
      <c r="F45" s="122">
        <f>E45-[43]PL!G16</f>
        <v>1.1506000000000001</v>
      </c>
      <c r="G45" s="122">
        <f>F45-[43]PL!H16</f>
        <v>0.69120000000000004</v>
      </c>
      <c r="H45" s="122">
        <f>G45-[43]PL!I16</f>
        <v>0.23180000000000006</v>
      </c>
      <c r="I45" s="110">
        <f>H45-[43]PL!J16</f>
        <v>-0.22819999999999996</v>
      </c>
      <c r="J45" s="110">
        <v>0</v>
      </c>
      <c r="K45" s="110">
        <v>0</v>
      </c>
      <c r="L45" s="110">
        <v>0</v>
      </c>
      <c r="M45" s="110">
        <v>0</v>
      </c>
      <c r="N45" s="110">
        <v>0</v>
      </c>
      <c r="O45" s="110">
        <v>0</v>
      </c>
    </row>
    <row r="47" spans="2:15" x14ac:dyDescent="0.25">
      <c r="B47" s="79" t="s">
        <v>210</v>
      </c>
    </row>
    <row r="48" spans="2:15" x14ac:dyDescent="0.25">
      <c r="B48" t="s">
        <v>201</v>
      </c>
      <c r="C48">
        <v>0.15</v>
      </c>
      <c r="D48">
        <f>C48</f>
        <v>0.15</v>
      </c>
      <c r="E48" s="122">
        <f>15.17/100</f>
        <v>0.1517</v>
      </c>
      <c r="F48" s="122">
        <v>0.15</v>
      </c>
      <c r="G48" s="110">
        <v>0.15</v>
      </c>
      <c r="H48" s="110">
        <v>0.15</v>
      </c>
      <c r="I48" s="110">
        <v>0.15</v>
      </c>
      <c r="J48" s="110">
        <v>0.15</v>
      </c>
      <c r="K48" s="110">
        <v>0.15</v>
      </c>
      <c r="L48" s="110">
        <v>0.15</v>
      </c>
      <c r="M48" s="110">
        <v>0.15</v>
      </c>
      <c r="N48" s="110">
        <v>0.15</v>
      </c>
      <c r="O48" s="110">
        <v>0.15</v>
      </c>
    </row>
    <row r="50" spans="2:15" x14ac:dyDescent="0.25">
      <c r="D50" s="83">
        <f>SUM(D40:D49)</f>
        <v>46.069999999999993</v>
      </c>
      <c r="E50" s="122">
        <f t="shared" ref="E50:O50" si="10">E41+E45+E48</f>
        <v>41.711699999999993</v>
      </c>
      <c r="F50" s="122">
        <f t="shared" si="10"/>
        <v>30.690599999999993</v>
      </c>
      <c r="G50" s="122">
        <f t="shared" si="10"/>
        <v>21.671199999999988</v>
      </c>
      <c r="H50" s="122">
        <f t="shared" si="10"/>
        <v>15.026599999999991</v>
      </c>
      <c r="I50" s="122">
        <f t="shared" si="10"/>
        <v>7.7813999999999917</v>
      </c>
      <c r="J50" s="122">
        <f t="shared" si="10"/>
        <v>3.2395999999999918</v>
      </c>
      <c r="K50" s="122">
        <f t="shared" si="10"/>
        <v>2.2895999999999916</v>
      </c>
      <c r="L50" s="122">
        <f t="shared" si="10"/>
        <v>1.3395999999999917</v>
      </c>
      <c r="M50" s="122">
        <f t="shared" si="10"/>
        <v>0.15959999999999183</v>
      </c>
      <c r="N50" s="122">
        <f t="shared" si="10"/>
        <v>0.15</v>
      </c>
      <c r="O50" s="122">
        <f t="shared" si="10"/>
        <v>0.15</v>
      </c>
    </row>
    <row r="52" spans="2:15" x14ac:dyDescent="0.25">
      <c r="B52" s="79" t="s">
        <v>41</v>
      </c>
      <c r="C52" s="79"/>
      <c r="D52" s="79"/>
    </row>
    <row r="54" spans="2:15" x14ac:dyDescent="0.25">
      <c r="B54" t="s">
        <v>211</v>
      </c>
      <c r="C54">
        <v>7.56</v>
      </c>
      <c r="D54">
        <f>C54</f>
        <v>7.56</v>
      </c>
      <c r="E54" s="110">
        <f t="shared" ref="E54:O54" si="11">755.89/100</f>
        <v>7.5588999999999995</v>
      </c>
      <c r="F54" s="110">
        <f t="shared" si="11"/>
        <v>7.5588999999999995</v>
      </c>
      <c r="G54" s="110">
        <f t="shared" si="11"/>
        <v>7.5588999999999995</v>
      </c>
      <c r="H54" s="110">
        <f t="shared" si="11"/>
        <v>7.5588999999999995</v>
      </c>
      <c r="I54" s="110">
        <f t="shared" si="11"/>
        <v>7.5588999999999995</v>
      </c>
      <c r="J54" s="110">
        <f t="shared" si="11"/>
        <v>7.5588999999999995</v>
      </c>
      <c r="K54" s="110">
        <f t="shared" si="11"/>
        <v>7.5588999999999995</v>
      </c>
      <c r="L54" s="110">
        <f t="shared" si="11"/>
        <v>7.5588999999999995</v>
      </c>
      <c r="M54" s="110">
        <f t="shared" si="11"/>
        <v>7.5588999999999995</v>
      </c>
      <c r="N54" s="110">
        <f t="shared" si="11"/>
        <v>7.5588999999999995</v>
      </c>
      <c r="O54" s="110">
        <f t="shared" si="11"/>
        <v>7.5588999999999995</v>
      </c>
    </row>
    <row r="56" spans="2:15" x14ac:dyDescent="0.25">
      <c r="B56" t="s">
        <v>42</v>
      </c>
    </row>
    <row r="58" spans="2:15" x14ac:dyDescent="0.25">
      <c r="B58" t="s">
        <v>212</v>
      </c>
      <c r="C58">
        <v>26.53</v>
      </c>
      <c r="E58" s="110">
        <v>26.53</v>
      </c>
      <c r="F58" s="110">
        <f>E58</f>
        <v>26.53</v>
      </c>
      <c r="G58" s="110">
        <f>F58</f>
        <v>26.53</v>
      </c>
      <c r="H58" s="110">
        <f>F58</f>
        <v>26.53</v>
      </c>
      <c r="I58" s="110">
        <f t="shared" ref="I58:O58" si="12">H58</f>
        <v>26.53</v>
      </c>
      <c r="J58" s="110">
        <f t="shared" si="12"/>
        <v>26.53</v>
      </c>
      <c r="K58" s="110">
        <f t="shared" si="12"/>
        <v>26.53</v>
      </c>
      <c r="L58" s="110">
        <f t="shared" si="12"/>
        <v>26.53</v>
      </c>
      <c r="M58" s="110">
        <f t="shared" si="12"/>
        <v>26.53</v>
      </c>
      <c r="N58" s="110">
        <f t="shared" si="12"/>
        <v>26.53</v>
      </c>
      <c r="O58" s="110">
        <f t="shared" si="12"/>
        <v>26.53</v>
      </c>
    </row>
    <row r="59" spans="2:15" x14ac:dyDescent="0.25">
      <c r="B59" t="s">
        <v>213</v>
      </c>
      <c r="C59">
        <v>4.34</v>
      </c>
      <c r="D59" s="83">
        <f>SUM(C54:C59)</f>
        <v>38.430000000000007</v>
      </c>
      <c r="E59" s="110">
        <f>433.87/100</f>
        <v>4.3387000000000002</v>
      </c>
      <c r="F59" s="110">
        <f>E59+'PL existing'!E22</f>
        <v>8.4017035903253472</v>
      </c>
      <c r="G59" s="110">
        <f>F59+'PL existing'!F22</f>
        <v>14.697735007563264</v>
      </c>
      <c r="H59" s="110">
        <f>G59+'PL existing'!G22</f>
        <v>23.173526102176332</v>
      </c>
      <c r="I59" s="110">
        <f>H59+'PL existing'!H22</f>
        <v>33.61256329089931</v>
      </c>
      <c r="J59" s="110">
        <f>I59+'PL existing'!I22</f>
        <v>45.657582907778377</v>
      </c>
      <c r="K59" s="110">
        <f>J59+'PL existing'!J22</f>
        <v>59.183830543297006</v>
      </c>
      <c r="L59" s="110">
        <f>K59+'PL existing'!K22</f>
        <v>74.09867057950656</v>
      </c>
      <c r="M59" s="110">
        <f>L59+'PL existing'!L22</f>
        <v>90.224724175807225</v>
      </c>
      <c r="N59" s="110">
        <f>M59+'PL existing'!M22</f>
        <v>107.54321419259406</v>
      </c>
      <c r="O59" s="110">
        <f>N59+'PL existing'!N22</f>
        <v>126.0265124238942</v>
      </c>
    </row>
    <row r="60" spans="2:15" x14ac:dyDescent="0.25">
      <c r="D60" s="83"/>
    </row>
    <row r="61" spans="2:15" x14ac:dyDescent="0.25">
      <c r="B61" t="s">
        <v>214</v>
      </c>
      <c r="E61" s="122">
        <f t="shared" ref="E61:O61" si="13">SUM(E54:E59)</f>
        <v>38.427600000000005</v>
      </c>
      <c r="F61" s="122">
        <f t="shared" si="13"/>
        <v>42.49060359032535</v>
      </c>
      <c r="G61" s="122">
        <f t="shared" si="13"/>
        <v>48.786635007563262</v>
      </c>
      <c r="H61" s="122">
        <f t="shared" si="13"/>
        <v>57.262426102176335</v>
      </c>
      <c r="I61" s="122">
        <f t="shared" si="13"/>
        <v>67.701463290899312</v>
      </c>
      <c r="J61" s="122">
        <f t="shared" si="13"/>
        <v>79.746482907778386</v>
      </c>
      <c r="K61" s="122">
        <f t="shared" si="13"/>
        <v>93.272730543297001</v>
      </c>
      <c r="L61" s="122">
        <f t="shared" si="13"/>
        <v>108.18757057950657</v>
      </c>
      <c r="M61" s="122">
        <f t="shared" si="13"/>
        <v>124.31362417580723</v>
      </c>
      <c r="N61" s="122">
        <f t="shared" si="13"/>
        <v>141.63211419259406</v>
      </c>
      <c r="O61" s="122">
        <f t="shared" si="13"/>
        <v>160.11541242389421</v>
      </c>
    </row>
    <row r="62" spans="2:15" ht="15.75" thickBot="1" x14ac:dyDescent="0.3">
      <c r="D62" s="123">
        <f>D59+D50+D31</f>
        <v>95.561800000000005</v>
      </c>
      <c r="E62" s="124">
        <f t="shared" ref="E62:O62" si="14">E31+E50+E61</f>
        <v>92.176400000000001</v>
      </c>
      <c r="F62" s="124">
        <f t="shared" si="14"/>
        <v>88.833867756992007</v>
      </c>
      <c r="G62" s="124">
        <f t="shared" si="14"/>
        <v>83.485477382563261</v>
      </c>
      <c r="H62" s="124">
        <f t="shared" si="14"/>
        <v>82.978595595926322</v>
      </c>
      <c r="I62" s="124">
        <f t="shared" si="14"/>
        <v>86.360996259336801</v>
      </c>
      <c r="J62" s="124">
        <f t="shared" si="14"/>
        <v>91.88950752463775</v>
      </c>
      <c r="K62" s="124">
        <f t="shared" si="14"/>
        <v>100.68827139099933</v>
      </c>
      <c r="L62" s="124">
        <f t="shared" si="14"/>
        <v>114.69775346959402</v>
      </c>
      <c r="M62" s="124">
        <f t="shared" si="14"/>
        <v>129.92068121039907</v>
      </c>
      <c r="N62" s="124">
        <f t="shared" si="14"/>
        <v>146.09878907891547</v>
      </c>
      <c r="O62" s="124">
        <f t="shared" si="14"/>
        <v>164.63376605453172</v>
      </c>
    </row>
    <row r="63" spans="2:15" ht="15.75" thickTop="1" x14ac:dyDescent="0.25"/>
    <row r="64" spans="2:15" x14ac:dyDescent="0.25">
      <c r="B64" s="79" t="s">
        <v>215</v>
      </c>
      <c r="C64" s="79"/>
      <c r="D64" s="79"/>
    </row>
    <row r="65" spans="2:15" x14ac:dyDescent="0.25">
      <c r="B65" t="s">
        <v>216</v>
      </c>
      <c r="C65">
        <v>39.270000000000003</v>
      </c>
      <c r="E65" s="110">
        <f>'[43]DEP-Co''sAct'!C122/100</f>
        <v>39.26545814</v>
      </c>
      <c r="F65" s="110">
        <f>'[43]DEP-Co''sAct'!D122/100</f>
        <v>45.975495168031991</v>
      </c>
      <c r="G65" s="110">
        <f>'[43]DEP-Co''sAct'!E122/100</f>
        <v>39.048224577118368</v>
      </c>
      <c r="H65" s="110">
        <f>'[43]DEP-Co''sAct'!F122/100</f>
        <v>33.368293868185226</v>
      </c>
      <c r="I65" s="110">
        <f>'[43]DEP-Co''sAct'!G122/100</f>
        <v>28.693795394624395</v>
      </c>
      <c r="J65" s="110">
        <f>'[43]DEP-Co''sAct'!H122/100</f>
        <v>24.83219099556807</v>
      </c>
      <c r="K65" s="110">
        <f>'[43]DEP-Co''sAct'!I122/100</f>
        <v>21.629606865381302</v>
      </c>
      <c r="L65" s="110">
        <f>'[43]DEP-Co''sAct'!J122/100</f>
        <v>18.962732339508147</v>
      </c>
      <c r="M65" s="110">
        <f>'[43]DEP-Co''sAct'!K122/100</f>
        <v>16.732536161160841</v>
      </c>
      <c r="N65" s="110">
        <f>'[43]DEP-Co''sAct'!L122/100</f>
        <v>14.859331003315656</v>
      </c>
      <c r="O65" s="110">
        <f>'[43]DEP-Co''sAct'!M122/100</f>
        <v>13.278871875895893</v>
      </c>
    </row>
    <row r="66" spans="2:15" x14ac:dyDescent="0.25">
      <c r="B66" t="s">
        <v>217</v>
      </c>
      <c r="C66">
        <v>12.15</v>
      </c>
      <c r="E66" s="110">
        <f>1214.8/100</f>
        <v>12.148</v>
      </c>
      <c r="F66" s="110">
        <v>0</v>
      </c>
      <c r="G66" s="110">
        <v>0</v>
      </c>
      <c r="H66" s="110">
        <v>0</v>
      </c>
      <c r="I66" s="110">
        <v>0</v>
      </c>
      <c r="J66" s="110">
        <v>0</v>
      </c>
      <c r="K66" s="110">
        <v>0</v>
      </c>
      <c r="L66" s="110">
        <v>0</v>
      </c>
      <c r="M66" s="110">
        <v>0</v>
      </c>
      <c r="N66" s="110">
        <v>0</v>
      </c>
      <c r="O66" s="110">
        <v>0</v>
      </c>
    </row>
    <row r="67" spans="2:15" x14ac:dyDescent="0.25">
      <c r="B67" s="128" t="s">
        <v>218</v>
      </c>
      <c r="C67">
        <v>0.01</v>
      </c>
      <c r="E67" s="110">
        <f>1/100</f>
        <v>0.01</v>
      </c>
      <c r="F67" s="110">
        <f t="shared" ref="F67:O67" si="15">E67</f>
        <v>0.01</v>
      </c>
      <c r="G67" s="110">
        <f t="shared" si="15"/>
        <v>0.01</v>
      </c>
      <c r="H67" s="110">
        <f t="shared" si="15"/>
        <v>0.01</v>
      </c>
      <c r="I67" s="110">
        <f t="shared" si="15"/>
        <v>0.01</v>
      </c>
      <c r="J67" s="110">
        <f t="shared" si="15"/>
        <v>0.01</v>
      </c>
      <c r="K67" s="110">
        <f t="shared" si="15"/>
        <v>0.01</v>
      </c>
      <c r="L67" s="110">
        <f t="shared" si="15"/>
        <v>0.01</v>
      </c>
      <c r="M67" s="110">
        <f t="shared" si="15"/>
        <v>0.01</v>
      </c>
      <c r="N67" s="110">
        <f t="shared" si="15"/>
        <v>0.01</v>
      </c>
      <c r="O67" s="110">
        <f t="shared" si="15"/>
        <v>0.01</v>
      </c>
    </row>
    <row r="68" spans="2:15" x14ac:dyDescent="0.25">
      <c r="B68" t="s">
        <v>219</v>
      </c>
      <c r="C68">
        <v>0.63</v>
      </c>
      <c r="D68" s="82">
        <f>SUM(C65:C68)</f>
        <v>52.06</v>
      </c>
      <c r="E68" s="110">
        <f>63.44/100</f>
        <v>0.63439999999999996</v>
      </c>
      <c r="F68" s="110">
        <f>0.63+[43]PL!G20*-1</f>
        <v>0.77723656229334881</v>
      </c>
      <c r="G68" s="110">
        <f>F68+[43]PL!H20*-1</f>
        <v>0.92435871626556965</v>
      </c>
      <c r="H68" s="110">
        <f>G68+[43]PL!I20*-1</f>
        <v>0.97980597657738711</v>
      </c>
      <c r="I68" s="110">
        <f>H68+[43]PL!J20*-1</f>
        <v>0.97258385526453084</v>
      </c>
      <c r="J68" s="110">
        <f>I68+[43]PL!K20*-1</f>
        <v>0.92401173004119075</v>
      </c>
      <c r="K68" s="110">
        <f>J68+[43]PL!L20*-1</f>
        <v>0.84966905981010377</v>
      </c>
      <c r="L68" s="110">
        <f>K68+[43]PL!M20*-1</f>
        <v>0.76081874150723217</v>
      </c>
      <c r="M68" s="110">
        <f>L68+[43]PL!N20*-1</f>
        <v>0.665477007501316</v>
      </c>
      <c r="N68" s="110">
        <f>M68+[43]PL!O20*-1</f>
        <v>0.56922722381220991</v>
      </c>
      <c r="O68" s="110">
        <f>N68+[43]PL!P20*-1</f>
        <v>0.4758411902380888</v>
      </c>
    </row>
    <row r="69" spans="2:15" x14ac:dyDescent="0.25">
      <c r="B69" s="79" t="s">
        <v>191</v>
      </c>
      <c r="D69" s="82"/>
      <c r="E69" s="122">
        <f t="shared" ref="E69:O69" si="16">SUM(E65:E68)</f>
        <v>52.05785814</v>
      </c>
      <c r="F69" s="122">
        <f t="shared" si="16"/>
        <v>46.762731730325335</v>
      </c>
      <c r="G69" s="122">
        <f t="shared" si="16"/>
        <v>39.982583293383939</v>
      </c>
      <c r="H69" s="122">
        <f t="shared" si="16"/>
        <v>34.358099844762613</v>
      </c>
      <c r="I69" s="122">
        <f t="shared" si="16"/>
        <v>29.676379249888928</v>
      </c>
      <c r="J69" s="122">
        <f t="shared" si="16"/>
        <v>25.766202725609261</v>
      </c>
      <c r="K69" s="122">
        <f t="shared" si="16"/>
        <v>22.489275925191407</v>
      </c>
      <c r="L69" s="122">
        <f t="shared" si="16"/>
        <v>19.733551081015381</v>
      </c>
      <c r="M69" s="122">
        <f t="shared" si="16"/>
        <v>17.408013168662158</v>
      </c>
      <c r="N69" s="122">
        <f t="shared" si="16"/>
        <v>15.438558227127865</v>
      </c>
      <c r="O69" s="122">
        <f t="shared" si="16"/>
        <v>13.764713066133982</v>
      </c>
    </row>
    <row r="70" spans="2:15" x14ac:dyDescent="0.25">
      <c r="D70" s="82"/>
    </row>
    <row r="71" spans="2:15" x14ac:dyDescent="0.25">
      <c r="B71" s="79" t="s">
        <v>220</v>
      </c>
      <c r="C71" s="79"/>
      <c r="D71" s="79"/>
    </row>
    <row r="72" spans="2:15" x14ac:dyDescent="0.25">
      <c r="B72" s="128" t="s">
        <v>221</v>
      </c>
      <c r="C72">
        <v>10.130000000000001</v>
      </c>
      <c r="E72" s="110">
        <f>10.13</f>
        <v>10.130000000000001</v>
      </c>
      <c r="F72" s="110">
        <f t="shared" ref="F72:O74" si="17">E72</f>
        <v>10.130000000000001</v>
      </c>
      <c r="G72" s="110">
        <f t="shared" si="17"/>
        <v>10.130000000000001</v>
      </c>
      <c r="H72" s="110">
        <f t="shared" si="17"/>
        <v>10.130000000000001</v>
      </c>
      <c r="I72" s="110">
        <v>9.5</v>
      </c>
      <c r="J72" s="110">
        <v>9.5</v>
      </c>
      <c r="K72" s="110">
        <v>9.5</v>
      </c>
      <c r="L72" s="110">
        <v>9.5</v>
      </c>
      <c r="M72" s="110">
        <v>9.5</v>
      </c>
      <c r="N72" s="110">
        <v>9.5</v>
      </c>
      <c r="O72" s="110">
        <v>9.5</v>
      </c>
    </row>
    <row r="73" spans="2:15" x14ac:dyDescent="0.25">
      <c r="B73" s="128" t="s">
        <v>222</v>
      </c>
      <c r="C73" s="110">
        <f>1.46-0.76</f>
        <v>0.7</v>
      </c>
      <c r="E73" s="110">
        <v>0.7</v>
      </c>
      <c r="F73" s="110">
        <f t="shared" si="17"/>
        <v>0.7</v>
      </c>
      <c r="G73" s="110">
        <f t="shared" si="17"/>
        <v>0.7</v>
      </c>
      <c r="H73" s="110">
        <f t="shared" si="17"/>
        <v>0.7</v>
      </c>
      <c r="I73" s="110">
        <f t="shared" si="17"/>
        <v>0.7</v>
      </c>
      <c r="J73" s="110">
        <f t="shared" si="17"/>
        <v>0.7</v>
      </c>
      <c r="K73" s="110">
        <f t="shared" si="17"/>
        <v>0.7</v>
      </c>
      <c r="L73" s="110">
        <f t="shared" si="17"/>
        <v>0.7</v>
      </c>
      <c r="M73" s="110">
        <f t="shared" si="17"/>
        <v>0.7</v>
      </c>
      <c r="N73" s="110">
        <f t="shared" si="17"/>
        <v>0.7</v>
      </c>
      <c r="O73" s="110">
        <f t="shared" si="17"/>
        <v>0.7</v>
      </c>
    </row>
    <row r="74" spans="2:15" x14ac:dyDescent="0.25">
      <c r="B74" s="128" t="s">
        <v>223</v>
      </c>
      <c r="C74">
        <v>10.27</v>
      </c>
      <c r="D74" s="82">
        <f>SUM(C72:C74)</f>
        <v>21.1</v>
      </c>
      <c r="E74" s="110">
        <v>10.27</v>
      </c>
      <c r="F74" s="110">
        <f t="shared" si="17"/>
        <v>10.27</v>
      </c>
      <c r="G74" s="110">
        <f t="shared" si="17"/>
        <v>10.27</v>
      </c>
      <c r="H74" s="110">
        <f t="shared" si="17"/>
        <v>10.27</v>
      </c>
      <c r="I74" s="110">
        <f t="shared" si="17"/>
        <v>10.27</v>
      </c>
      <c r="J74" s="110">
        <f t="shared" si="17"/>
        <v>10.27</v>
      </c>
      <c r="K74" s="110">
        <f t="shared" si="17"/>
        <v>10.27</v>
      </c>
      <c r="L74" s="110">
        <f t="shared" si="17"/>
        <v>10.27</v>
      </c>
      <c r="M74" s="110">
        <f t="shared" si="17"/>
        <v>10.27</v>
      </c>
      <c r="N74" s="110">
        <f t="shared" si="17"/>
        <v>10.27</v>
      </c>
      <c r="O74" s="110">
        <f t="shared" si="17"/>
        <v>10.27</v>
      </c>
    </row>
    <row r="75" spans="2:15" x14ac:dyDescent="0.25">
      <c r="B75" s="79" t="s">
        <v>224</v>
      </c>
      <c r="D75" s="82"/>
      <c r="E75" s="122">
        <f t="shared" ref="E75:O75" si="18">SUM(E72:E74)</f>
        <v>21.1</v>
      </c>
      <c r="F75" s="122">
        <f t="shared" si="18"/>
        <v>21.1</v>
      </c>
      <c r="G75" s="122">
        <f t="shared" si="18"/>
        <v>21.1</v>
      </c>
      <c r="H75" s="122">
        <f t="shared" si="18"/>
        <v>21.1</v>
      </c>
      <c r="I75" s="122">
        <f t="shared" si="18"/>
        <v>20.47</v>
      </c>
      <c r="J75" s="122">
        <f t="shared" si="18"/>
        <v>20.47</v>
      </c>
      <c r="K75" s="122">
        <f t="shared" si="18"/>
        <v>20.47</v>
      </c>
      <c r="L75" s="122">
        <f t="shared" si="18"/>
        <v>20.47</v>
      </c>
      <c r="M75" s="122">
        <f t="shared" si="18"/>
        <v>20.47</v>
      </c>
      <c r="N75" s="122">
        <f t="shared" si="18"/>
        <v>20.47</v>
      </c>
      <c r="O75" s="122">
        <f t="shared" si="18"/>
        <v>20.47</v>
      </c>
    </row>
    <row r="77" spans="2:15" x14ac:dyDescent="0.25">
      <c r="B77" s="79" t="s">
        <v>225</v>
      </c>
      <c r="C77" s="79"/>
      <c r="D77" s="79"/>
    </row>
    <row r="78" spans="2:15" x14ac:dyDescent="0.25">
      <c r="B78" s="128" t="s">
        <v>226</v>
      </c>
      <c r="C78" s="110">
        <v>0.06</v>
      </c>
      <c r="E78" s="110">
        <v>0.06</v>
      </c>
      <c r="F78" s="110">
        <f>E78</f>
        <v>0.06</v>
      </c>
      <c r="G78" s="110">
        <f t="shared" ref="G78:O81" si="19">F78</f>
        <v>0.06</v>
      </c>
      <c r="H78" s="110">
        <f t="shared" si="19"/>
        <v>0.06</v>
      </c>
      <c r="I78" s="110">
        <f t="shared" si="19"/>
        <v>0.06</v>
      </c>
      <c r="J78" s="110">
        <f t="shared" si="19"/>
        <v>0.06</v>
      </c>
      <c r="K78" s="110">
        <f t="shared" si="19"/>
        <v>0.06</v>
      </c>
      <c r="L78" s="110">
        <f t="shared" si="19"/>
        <v>0.06</v>
      </c>
      <c r="M78" s="110">
        <f t="shared" si="19"/>
        <v>0.06</v>
      </c>
      <c r="N78" s="110">
        <f t="shared" si="19"/>
        <v>0.06</v>
      </c>
      <c r="O78" s="110">
        <f t="shared" si="19"/>
        <v>0.06</v>
      </c>
    </row>
    <row r="79" spans="2:15" x14ac:dyDescent="0.25">
      <c r="B79" s="128" t="s">
        <v>81</v>
      </c>
      <c r="C79" s="110">
        <v>0.69</v>
      </c>
      <c r="E79" s="110">
        <v>0.69</v>
      </c>
      <c r="F79" s="110">
        <f>E79</f>
        <v>0.69</v>
      </c>
      <c r="G79" s="110">
        <f t="shared" si="19"/>
        <v>0.69</v>
      </c>
      <c r="H79" s="110">
        <f t="shared" si="19"/>
        <v>0.69</v>
      </c>
      <c r="I79" s="110">
        <f t="shared" si="19"/>
        <v>0.69</v>
      </c>
      <c r="J79" s="110">
        <f t="shared" si="19"/>
        <v>0.69</v>
      </c>
      <c r="K79" s="110">
        <f t="shared" si="19"/>
        <v>0.69</v>
      </c>
      <c r="L79" s="110">
        <f t="shared" si="19"/>
        <v>0.69</v>
      </c>
      <c r="M79" s="110">
        <f t="shared" si="19"/>
        <v>0.69</v>
      </c>
      <c r="N79" s="110">
        <f t="shared" si="19"/>
        <v>0.69</v>
      </c>
      <c r="O79" s="110">
        <f t="shared" si="19"/>
        <v>0.69</v>
      </c>
    </row>
    <row r="80" spans="2:15" x14ac:dyDescent="0.25">
      <c r="B80" s="128" t="s">
        <v>227</v>
      </c>
      <c r="C80" s="110">
        <v>0.02</v>
      </c>
      <c r="E80" s="110">
        <v>0.02</v>
      </c>
      <c r="F80" s="110">
        <f>E80</f>
        <v>0.02</v>
      </c>
      <c r="G80" s="110">
        <f t="shared" si="19"/>
        <v>0.02</v>
      </c>
      <c r="H80" s="110">
        <f t="shared" si="19"/>
        <v>0.02</v>
      </c>
      <c r="I80" s="110">
        <f t="shared" si="19"/>
        <v>0.02</v>
      </c>
      <c r="J80" s="110">
        <f t="shared" si="19"/>
        <v>0.02</v>
      </c>
      <c r="K80" s="110">
        <f t="shared" si="19"/>
        <v>0.02</v>
      </c>
      <c r="L80" s="110">
        <f t="shared" si="19"/>
        <v>0.02</v>
      </c>
      <c r="M80" s="110">
        <f t="shared" si="19"/>
        <v>0.02</v>
      </c>
      <c r="N80" s="110">
        <f t="shared" si="19"/>
        <v>0.02</v>
      </c>
      <c r="O80" s="110">
        <f t="shared" si="19"/>
        <v>0.02</v>
      </c>
    </row>
    <row r="81" spans="2:15" x14ac:dyDescent="0.25">
      <c r="B81" s="128" t="s">
        <v>228</v>
      </c>
      <c r="C81" s="110">
        <v>1.5</v>
      </c>
      <c r="D81" s="82">
        <f>SUM(C78:C81)</f>
        <v>2.27</v>
      </c>
      <c r="E81" s="110">
        <v>1.5</v>
      </c>
      <c r="F81" s="110">
        <f>E81</f>
        <v>1.5</v>
      </c>
      <c r="G81" s="110">
        <f t="shared" si="19"/>
        <v>1.5</v>
      </c>
      <c r="H81" s="110">
        <f t="shared" si="19"/>
        <v>1.5</v>
      </c>
      <c r="I81" s="110">
        <f t="shared" si="19"/>
        <v>1.5</v>
      </c>
      <c r="J81" s="110">
        <f t="shared" si="19"/>
        <v>1.5</v>
      </c>
      <c r="K81" s="110">
        <f t="shared" si="19"/>
        <v>1.5</v>
      </c>
      <c r="L81" s="110">
        <f t="shared" si="19"/>
        <v>1.5</v>
      </c>
      <c r="M81" s="110">
        <f t="shared" si="19"/>
        <v>1.5</v>
      </c>
      <c r="N81" s="110">
        <f t="shared" si="19"/>
        <v>1.5</v>
      </c>
      <c r="O81" s="110">
        <f t="shared" si="19"/>
        <v>1.5</v>
      </c>
    </row>
    <row r="82" spans="2:15" x14ac:dyDescent="0.25">
      <c r="B82" s="79" t="s">
        <v>191</v>
      </c>
      <c r="E82" s="122">
        <f t="shared" ref="E82:O82" si="20">SUM(E78:E81)</f>
        <v>2.27</v>
      </c>
      <c r="F82" s="122">
        <f t="shared" si="20"/>
        <v>2.27</v>
      </c>
      <c r="G82" s="122">
        <f t="shared" si="20"/>
        <v>2.27</v>
      </c>
      <c r="H82" s="122">
        <f t="shared" si="20"/>
        <v>2.27</v>
      </c>
      <c r="I82" s="122">
        <f t="shared" si="20"/>
        <v>2.27</v>
      </c>
      <c r="J82" s="122">
        <f t="shared" si="20"/>
        <v>2.27</v>
      </c>
      <c r="K82" s="122">
        <f t="shared" si="20"/>
        <v>2.27</v>
      </c>
      <c r="L82" s="122">
        <f t="shared" si="20"/>
        <v>2.27</v>
      </c>
      <c r="M82" s="122">
        <f t="shared" si="20"/>
        <v>2.27</v>
      </c>
      <c r="N82" s="122">
        <f t="shared" si="20"/>
        <v>2.27</v>
      </c>
      <c r="O82" s="122">
        <f t="shared" si="20"/>
        <v>2.27</v>
      </c>
    </row>
    <row r="83" spans="2:15" x14ac:dyDescent="0.25">
      <c r="B83" s="79" t="s">
        <v>229</v>
      </c>
      <c r="D83" s="125">
        <f>D68+D74+D81</f>
        <v>75.429999999999993</v>
      </c>
      <c r="E83" s="122">
        <f t="shared" ref="E83:O83" si="21">E69+E75+E82</f>
        <v>75.427858139999998</v>
      </c>
      <c r="F83" s="122">
        <f t="shared" si="21"/>
        <v>70.132731730325332</v>
      </c>
      <c r="G83" s="122">
        <f t="shared" si="21"/>
        <v>63.352583293383944</v>
      </c>
      <c r="H83" s="122">
        <f t="shared" si="21"/>
        <v>57.728099844762617</v>
      </c>
      <c r="I83" s="122">
        <f t="shared" si="21"/>
        <v>52.416379249888926</v>
      </c>
      <c r="J83" s="122">
        <f t="shared" si="21"/>
        <v>48.506202725609263</v>
      </c>
      <c r="K83" s="122">
        <f t="shared" si="21"/>
        <v>45.229275925191409</v>
      </c>
      <c r="L83" s="122">
        <f t="shared" si="21"/>
        <v>42.47355108101538</v>
      </c>
      <c r="M83" s="122">
        <f t="shared" si="21"/>
        <v>40.14801316866216</v>
      </c>
      <c r="N83" s="122">
        <f t="shared" si="21"/>
        <v>38.178558227127866</v>
      </c>
      <c r="O83" s="122">
        <f t="shared" si="21"/>
        <v>36.504713066133981</v>
      </c>
    </row>
    <row r="85" spans="2:15" x14ac:dyDescent="0.25">
      <c r="B85" s="79" t="s">
        <v>124</v>
      </c>
      <c r="C85" s="79"/>
      <c r="D85" s="79"/>
    </row>
    <row r="87" spans="2:15" x14ac:dyDescent="0.25">
      <c r="B87" t="s">
        <v>230</v>
      </c>
      <c r="C87">
        <v>0.05</v>
      </c>
      <c r="E87" s="110">
        <f>5.38/100</f>
        <v>5.3800000000000001E-2</v>
      </c>
      <c r="F87" s="110">
        <f>0.05-0.05</f>
        <v>0</v>
      </c>
      <c r="G87" s="110">
        <v>0</v>
      </c>
      <c r="H87" s="110">
        <v>0</v>
      </c>
      <c r="I87" s="110">
        <v>0</v>
      </c>
      <c r="J87" s="110">
        <v>0</v>
      </c>
      <c r="K87" s="110">
        <v>0</v>
      </c>
      <c r="L87" s="110">
        <v>0</v>
      </c>
      <c r="M87" s="110">
        <f>L87</f>
        <v>0</v>
      </c>
      <c r="N87" s="110">
        <v>0</v>
      </c>
      <c r="O87" s="110">
        <v>0</v>
      </c>
    </row>
    <row r="88" spans="2:15" x14ac:dyDescent="0.25">
      <c r="B88" s="128" t="s">
        <v>61</v>
      </c>
      <c r="C88">
        <v>12.28</v>
      </c>
      <c r="E88" s="110">
        <f>12.28-4.35</f>
        <v>7.93</v>
      </c>
      <c r="F88" s="110">
        <v>2.057503333333333</v>
      </c>
      <c r="G88" s="110">
        <v>2.7144899263388491</v>
      </c>
      <c r="H88" s="110">
        <v>2.9628189038107386</v>
      </c>
      <c r="I88" s="110">
        <v>3.8529343301562533</v>
      </c>
      <c r="J88" s="110">
        <v>4.1260555278190365</v>
      </c>
      <c r="K88" s="110">
        <v>4.4128327853649569</v>
      </c>
      <c r="L88" s="110">
        <v>4.7139489057881896</v>
      </c>
      <c r="M88" s="110">
        <v>5.0301208322325852</v>
      </c>
      <c r="N88" s="110">
        <v>5.3621013549991652</v>
      </c>
      <c r="O88" s="110">
        <v>5.7106809039041089</v>
      </c>
    </row>
    <row r="89" spans="2:15" x14ac:dyDescent="0.25">
      <c r="B89" s="79" t="s">
        <v>231</v>
      </c>
      <c r="C89" s="79"/>
      <c r="D89" s="79"/>
    </row>
    <row r="90" spans="2:15" x14ac:dyDescent="0.25">
      <c r="B90" s="127" t="s">
        <v>231</v>
      </c>
      <c r="C90">
        <f>0.39+1.07</f>
        <v>1.46</v>
      </c>
      <c r="E90" s="110">
        <v>2.44</v>
      </c>
      <c r="F90" s="110">
        <f>'CFS existing'!C46</f>
        <v>10.868978459824895</v>
      </c>
      <c r="G90" s="110">
        <f>'CFS existing'!D46</f>
        <v>11.845104162840483</v>
      </c>
      <c r="H90" s="110">
        <f>'CFS existing'!E46</f>
        <v>16.914376847352962</v>
      </c>
      <c r="I90" s="110">
        <f>'CFS existing'!F46</f>
        <v>24.918382679291621</v>
      </c>
      <c r="J90" s="110">
        <f>'CFS existing'!G46</f>
        <v>34.283949271209451</v>
      </c>
      <c r="K90" s="110">
        <f>'CFS existing'!H46</f>
        <v>46.272862680442984</v>
      </c>
      <c r="L90" s="110">
        <f>'CFS existing'!I46</f>
        <v>62.936953482790457</v>
      </c>
      <c r="M90" s="110">
        <f>'CFS existing'!J46</f>
        <v>80.369247209504323</v>
      </c>
      <c r="N90" s="110">
        <f>'CFS existing'!K46</f>
        <v>98.384829496788456</v>
      </c>
      <c r="O90" s="110">
        <f>'CFS existing'!L46</f>
        <v>118.45507208449362</v>
      </c>
    </row>
    <row r="91" spans="2:15" x14ac:dyDescent="0.25">
      <c r="B91" s="128" t="s">
        <v>232</v>
      </c>
      <c r="C91">
        <v>1.35</v>
      </c>
      <c r="D91" s="82">
        <f>SUM(C87:C91)</f>
        <v>15.139999999999999</v>
      </c>
      <c r="E91" s="110">
        <v>1.35</v>
      </c>
      <c r="F91" s="110">
        <f>E91</f>
        <v>1.35</v>
      </c>
      <c r="G91" s="110">
        <f t="shared" ref="G91:O91" si="22">F91</f>
        <v>1.35</v>
      </c>
      <c r="H91" s="110">
        <f t="shared" si="22"/>
        <v>1.35</v>
      </c>
      <c r="I91" s="110">
        <f t="shared" si="22"/>
        <v>1.35</v>
      </c>
      <c r="J91" s="110">
        <f t="shared" si="22"/>
        <v>1.35</v>
      </c>
      <c r="K91" s="110">
        <f t="shared" si="22"/>
        <v>1.35</v>
      </c>
      <c r="L91" s="110">
        <f t="shared" si="22"/>
        <v>1.35</v>
      </c>
      <c r="M91" s="110">
        <f t="shared" si="22"/>
        <v>1.35</v>
      </c>
      <c r="N91" s="110">
        <f t="shared" si="22"/>
        <v>1.35</v>
      </c>
      <c r="O91" s="110">
        <f t="shared" si="22"/>
        <v>1.35</v>
      </c>
    </row>
    <row r="93" spans="2:15" x14ac:dyDescent="0.25">
      <c r="B93" s="79" t="s">
        <v>233</v>
      </c>
      <c r="C93" s="79"/>
      <c r="D93" s="79"/>
    </row>
    <row r="94" spans="2:15" x14ac:dyDescent="0.25">
      <c r="B94" s="128" t="s">
        <v>234</v>
      </c>
      <c r="C94">
        <v>1.46</v>
      </c>
      <c r="E94" s="110">
        <f>145.78/100</f>
        <v>1.4578</v>
      </c>
      <c r="F94" s="110">
        <v>1</v>
      </c>
      <c r="G94" s="110">
        <v>0.9</v>
      </c>
      <c r="H94" s="110">
        <v>0.8</v>
      </c>
      <c r="I94" s="110">
        <v>0.7</v>
      </c>
      <c r="J94" s="110">
        <v>0.6</v>
      </c>
      <c r="K94" s="110">
        <v>0.5</v>
      </c>
      <c r="L94" s="110">
        <v>0.4</v>
      </c>
      <c r="M94" s="110">
        <v>0.3</v>
      </c>
      <c r="N94" s="110">
        <v>0.2</v>
      </c>
      <c r="O94" s="110">
        <v>0.1</v>
      </c>
    </row>
    <row r="95" spans="2:15" x14ac:dyDescent="0.25">
      <c r="B95" s="128" t="s">
        <v>235</v>
      </c>
      <c r="C95">
        <v>0.27</v>
      </c>
      <c r="D95" s="82">
        <f>SUM(C94:C95)</f>
        <v>1.73</v>
      </c>
      <c r="E95" s="110">
        <f>27.91/100-0.01</f>
        <v>0.26910000000000001</v>
      </c>
      <c r="F95" s="110">
        <f t="shared" ref="F95:O95" si="23">E95</f>
        <v>0.26910000000000001</v>
      </c>
      <c r="G95" s="110">
        <f t="shared" si="23"/>
        <v>0.26910000000000001</v>
      </c>
      <c r="H95" s="110">
        <f t="shared" si="23"/>
        <v>0.26910000000000001</v>
      </c>
      <c r="I95" s="110">
        <f t="shared" si="23"/>
        <v>0.26910000000000001</v>
      </c>
      <c r="J95" s="110">
        <f t="shared" si="23"/>
        <v>0.26910000000000001</v>
      </c>
      <c r="K95" s="110">
        <f t="shared" si="23"/>
        <v>0.26910000000000001</v>
      </c>
      <c r="L95" s="110">
        <f t="shared" si="23"/>
        <v>0.26910000000000001</v>
      </c>
      <c r="M95" s="110">
        <f t="shared" si="23"/>
        <v>0.26910000000000001</v>
      </c>
      <c r="N95" s="110">
        <f t="shared" si="23"/>
        <v>0.26910000000000001</v>
      </c>
      <c r="O95" s="110">
        <f t="shared" si="23"/>
        <v>0.26910000000000001</v>
      </c>
    </row>
    <row r="96" spans="2:15" x14ac:dyDescent="0.25">
      <c r="B96" s="79" t="s">
        <v>236</v>
      </c>
      <c r="D96" s="82"/>
      <c r="E96" s="122">
        <f t="shared" ref="E96:O96" si="24">SUM(E94:E95)</f>
        <v>1.7269000000000001</v>
      </c>
      <c r="F96" s="122">
        <f t="shared" si="24"/>
        <v>1.2690999999999999</v>
      </c>
      <c r="G96" s="122">
        <f t="shared" si="24"/>
        <v>1.1691</v>
      </c>
      <c r="H96" s="122">
        <f t="shared" si="24"/>
        <v>1.0691000000000002</v>
      </c>
      <c r="I96" s="122">
        <f t="shared" si="24"/>
        <v>0.96909999999999996</v>
      </c>
      <c r="J96" s="122">
        <f t="shared" si="24"/>
        <v>0.86909999999999998</v>
      </c>
      <c r="K96" s="122">
        <f t="shared" si="24"/>
        <v>0.76910000000000001</v>
      </c>
      <c r="L96" s="122">
        <f t="shared" si="24"/>
        <v>0.66910000000000003</v>
      </c>
      <c r="M96" s="122">
        <f t="shared" si="24"/>
        <v>0.56909999999999994</v>
      </c>
      <c r="N96" s="122">
        <f t="shared" si="24"/>
        <v>0.46910000000000002</v>
      </c>
      <c r="O96" s="122">
        <f t="shared" si="24"/>
        <v>0.36909999999999998</v>
      </c>
    </row>
    <row r="98" spans="2:15" x14ac:dyDescent="0.25">
      <c r="B98" s="79" t="s">
        <v>237</v>
      </c>
      <c r="C98" s="79"/>
      <c r="D98" s="79"/>
    </row>
    <row r="99" spans="2:15" x14ac:dyDescent="0.25">
      <c r="B99" s="128" t="s">
        <v>238</v>
      </c>
      <c r="C99">
        <v>1.01</v>
      </c>
      <c r="E99" s="110">
        <f>100.58/100</f>
        <v>1.0058</v>
      </c>
      <c r="F99" s="110">
        <v>0.91</v>
      </c>
      <c r="G99" s="110">
        <v>0.81</v>
      </c>
      <c r="H99" s="110">
        <v>0.71</v>
      </c>
      <c r="I99" s="110">
        <v>0.61</v>
      </c>
      <c r="J99" s="110">
        <v>0.51</v>
      </c>
      <c r="K99" s="110">
        <v>0.41</v>
      </c>
      <c r="L99" s="110">
        <v>0.31</v>
      </c>
      <c r="M99" s="110">
        <v>0.21</v>
      </c>
      <c r="N99" s="110">
        <v>0.11</v>
      </c>
      <c r="O99" s="110">
        <v>0</v>
      </c>
    </row>
    <row r="100" spans="2:15" x14ac:dyDescent="0.25">
      <c r="B100" s="127" t="s">
        <v>59</v>
      </c>
      <c r="C100" s="110">
        <v>0</v>
      </c>
    </row>
    <row r="101" spans="2:15" x14ac:dyDescent="0.25">
      <c r="B101" s="127" t="s">
        <v>239</v>
      </c>
      <c r="C101">
        <v>0.01</v>
      </c>
      <c r="E101" s="110">
        <f>0.54/100</f>
        <v>5.4000000000000003E-3</v>
      </c>
      <c r="F101" s="110">
        <f t="shared" ref="F101:O103" si="25">E101</f>
        <v>5.4000000000000003E-3</v>
      </c>
      <c r="G101" s="110">
        <f t="shared" si="25"/>
        <v>5.4000000000000003E-3</v>
      </c>
      <c r="H101" s="110">
        <f t="shared" si="25"/>
        <v>5.4000000000000003E-3</v>
      </c>
      <c r="I101" s="110">
        <f t="shared" si="25"/>
        <v>5.4000000000000003E-3</v>
      </c>
      <c r="J101" s="110">
        <f t="shared" si="25"/>
        <v>5.4000000000000003E-3</v>
      </c>
      <c r="K101" s="110">
        <f t="shared" si="25"/>
        <v>5.4000000000000003E-3</v>
      </c>
      <c r="L101" s="110">
        <f t="shared" si="25"/>
        <v>5.4000000000000003E-3</v>
      </c>
      <c r="M101" s="110">
        <f t="shared" si="25"/>
        <v>5.4000000000000003E-3</v>
      </c>
      <c r="N101" s="110">
        <f t="shared" si="25"/>
        <v>5.4000000000000003E-3</v>
      </c>
      <c r="O101" s="110">
        <f t="shared" si="25"/>
        <v>5.4000000000000003E-3</v>
      </c>
    </row>
    <row r="102" spans="2:15" x14ac:dyDescent="0.25">
      <c r="B102" s="127" t="s">
        <v>240</v>
      </c>
      <c r="C102">
        <v>0.8</v>
      </c>
      <c r="E102" s="110">
        <f>79.75/100</f>
        <v>0.79749999999999999</v>
      </c>
      <c r="F102" s="110">
        <f t="shared" si="25"/>
        <v>0.79749999999999999</v>
      </c>
      <c r="G102" s="110">
        <f t="shared" si="25"/>
        <v>0.79749999999999999</v>
      </c>
      <c r="H102" s="110">
        <f t="shared" si="25"/>
        <v>0.79749999999999999</v>
      </c>
      <c r="I102" s="110">
        <f t="shared" si="25"/>
        <v>0.79749999999999999</v>
      </c>
      <c r="J102" s="110">
        <f t="shared" si="25"/>
        <v>0.79749999999999999</v>
      </c>
      <c r="K102" s="110">
        <f t="shared" si="25"/>
        <v>0.79749999999999999</v>
      </c>
      <c r="L102" s="110">
        <f t="shared" si="25"/>
        <v>0.79749999999999999</v>
      </c>
      <c r="M102" s="110">
        <f t="shared" si="25"/>
        <v>0.79749999999999999</v>
      </c>
      <c r="N102" s="110">
        <f t="shared" si="25"/>
        <v>0.79749999999999999</v>
      </c>
      <c r="O102" s="110">
        <f t="shared" si="25"/>
        <v>0.79749999999999999</v>
      </c>
    </row>
    <row r="103" spans="2:15" x14ac:dyDescent="0.25">
      <c r="B103" s="127" t="s">
        <v>241</v>
      </c>
      <c r="C103">
        <v>0.06</v>
      </c>
      <c r="E103" s="110">
        <f>5.71/100</f>
        <v>5.7099999999999998E-2</v>
      </c>
      <c r="F103" s="110">
        <f t="shared" si="25"/>
        <v>5.7099999999999998E-2</v>
      </c>
      <c r="G103" s="110">
        <f t="shared" si="25"/>
        <v>5.7099999999999998E-2</v>
      </c>
      <c r="H103" s="110">
        <f t="shared" si="25"/>
        <v>5.7099999999999998E-2</v>
      </c>
      <c r="I103" s="110">
        <f t="shared" si="25"/>
        <v>5.7099999999999998E-2</v>
      </c>
      <c r="J103" s="110">
        <f t="shared" si="25"/>
        <v>5.7099999999999998E-2</v>
      </c>
      <c r="K103" s="110">
        <f t="shared" si="25"/>
        <v>5.7099999999999998E-2</v>
      </c>
      <c r="L103" s="110">
        <f t="shared" si="25"/>
        <v>5.7099999999999998E-2</v>
      </c>
      <c r="M103" s="110">
        <f t="shared" si="25"/>
        <v>5.7099999999999998E-2</v>
      </c>
      <c r="N103" s="110">
        <f t="shared" si="25"/>
        <v>5.7099999999999998E-2</v>
      </c>
      <c r="O103" s="110">
        <f t="shared" si="25"/>
        <v>5.7099999999999998E-2</v>
      </c>
    </row>
    <row r="104" spans="2:15" x14ac:dyDescent="0.25">
      <c r="B104" s="127" t="s">
        <v>242</v>
      </c>
      <c r="C104" s="110">
        <v>0</v>
      </c>
      <c r="E104" s="110">
        <v>0</v>
      </c>
      <c r="F104" s="110">
        <v>0</v>
      </c>
      <c r="G104" s="110">
        <v>0</v>
      </c>
      <c r="H104" s="110">
        <v>0</v>
      </c>
      <c r="I104" s="110">
        <v>0</v>
      </c>
      <c r="J104" s="110">
        <v>0</v>
      </c>
      <c r="K104" s="110">
        <v>0</v>
      </c>
      <c r="L104" s="110">
        <v>0</v>
      </c>
      <c r="M104" s="110">
        <v>0</v>
      </c>
      <c r="N104" s="110">
        <v>0</v>
      </c>
      <c r="O104" s="110">
        <v>0</v>
      </c>
    </row>
    <row r="105" spans="2:15" x14ac:dyDescent="0.25">
      <c r="B105" s="127" t="s">
        <v>243</v>
      </c>
      <c r="C105">
        <v>1.38</v>
      </c>
      <c r="D105" s="82">
        <f>SUM(C99:C105)</f>
        <v>3.26</v>
      </c>
      <c r="E105" s="110">
        <f>138.42/100</f>
        <v>1.3841999999999999</v>
      </c>
      <c r="F105" s="110">
        <f t="shared" ref="F105:O105" si="26">E105</f>
        <v>1.3841999999999999</v>
      </c>
      <c r="G105" s="110">
        <f t="shared" si="26"/>
        <v>1.3841999999999999</v>
      </c>
      <c r="H105" s="110">
        <f t="shared" si="26"/>
        <v>1.3841999999999999</v>
      </c>
      <c r="I105" s="110">
        <f t="shared" si="26"/>
        <v>1.3841999999999999</v>
      </c>
      <c r="J105" s="110">
        <f t="shared" si="26"/>
        <v>1.3841999999999999</v>
      </c>
      <c r="K105" s="110">
        <f t="shared" si="26"/>
        <v>1.3841999999999999</v>
      </c>
      <c r="L105" s="110">
        <f t="shared" si="26"/>
        <v>1.3841999999999999</v>
      </c>
      <c r="M105" s="110">
        <f t="shared" si="26"/>
        <v>1.3841999999999999</v>
      </c>
      <c r="N105" s="110">
        <f t="shared" si="26"/>
        <v>1.3841999999999999</v>
      </c>
      <c r="O105" s="110">
        <f t="shared" si="26"/>
        <v>1.3841999999999999</v>
      </c>
    </row>
    <row r="107" spans="2:15" x14ac:dyDescent="0.25">
      <c r="B107" s="79" t="s">
        <v>244</v>
      </c>
      <c r="D107" s="122">
        <f>SUM(D87:D105)</f>
        <v>20.129999999999995</v>
      </c>
      <c r="E107" s="122">
        <f t="shared" ref="E107:O107" si="27">SUM(E99:E105)</f>
        <v>3.25</v>
      </c>
      <c r="F107" s="122">
        <f t="shared" si="27"/>
        <v>3.1541999999999994</v>
      </c>
      <c r="G107" s="122">
        <f t="shared" si="27"/>
        <v>3.0541999999999998</v>
      </c>
      <c r="H107" s="122">
        <f t="shared" si="27"/>
        <v>2.9541999999999997</v>
      </c>
      <c r="I107" s="122">
        <f t="shared" si="27"/>
        <v>2.8541999999999996</v>
      </c>
      <c r="J107" s="122">
        <f t="shared" si="27"/>
        <v>2.7542</v>
      </c>
      <c r="K107" s="122">
        <f t="shared" si="27"/>
        <v>2.6541999999999994</v>
      </c>
      <c r="L107" s="122">
        <f t="shared" si="27"/>
        <v>2.5541999999999998</v>
      </c>
      <c r="M107" s="122">
        <f t="shared" si="27"/>
        <v>2.4541999999999997</v>
      </c>
      <c r="N107" s="122">
        <f t="shared" si="27"/>
        <v>2.3542000000000001</v>
      </c>
      <c r="O107" s="122">
        <f t="shared" si="27"/>
        <v>2.2441999999999998</v>
      </c>
    </row>
    <row r="109" spans="2:15" ht="15.75" thickBot="1" x14ac:dyDescent="0.3">
      <c r="D109" s="123">
        <f>D83+D107</f>
        <v>95.559999999999988</v>
      </c>
      <c r="E109" s="124">
        <f t="shared" ref="E109:O109" si="28">E83+E87+E88+E90+E91+E96+E107</f>
        <v>92.178558139999978</v>
      </c>
      <c r="F109" s="124">
        <f t="shared" si="28"/>
        <v>88.832513523483541</v>
      </c>
      <c r="G109" s="124">
        <f t="shared" si="28"/>
        <v>83.485477382563261</v>
      </c>
      <c r="H109" s="124">
        <f t="shared" si="28"/>
        <v>82.978595595926322</v>
      </c>
      <c r="I109" s="124">
        <f t="shared" si="28"/>
        <v>86.360996259336801</v>
      </c>
      <c r="J109" s="124">
        <f t="shared" si="28"/>
        <v>91.889507524637736</v>
      </c>
      <c r="K109" s="124">
        <f t="shared" si="28"/>
        <v>100.68827139099933</v>
      </c>
      <c r="L109" s="124">
        <f t="shared" si="28"/>
        <v>114.69775346959402</v>
      </c>
      <c r="M109" s="124">
        <f t="shared" si="28"/>
        <v>129.92068121039907</v>
      </c>
      <c r="N109" s="124">
        <f t="shared" si="28"/>
        <v>146.09878907891547</v>
      </c>
      <c r="O109" s="124">
        <f t="shared" si="28"/>
        <v>164.63376605453172</v>
      </c>
    </row>
    <row r="110" spans="2:15" ht="15.75" thickTop="1" x14ac:dyDescent="0.25"/>
    <row r="111" spans="2:15" x14ac:dyDescent="0.25">
      <c r="D111" s="80">
        <f t="shared" ref="D111:O111" si="29">D62-D109</f>
        <v>1.8000000000171212E-3</v>
      </c>
      <c r="E111" s="110">
        <f t="shared" si="29"/>
        <v>-2.1581399999774931E-3</v>
      </c>
      <c r="F111" s="110">
        <f t="shared" si="29"/>
        <v>1.3542335084650858E-3</v>
      </c>
      <c r="G111" s="110">
        <f t="shared" si="29"/>
        <v>0</v>
      </c>
      <c r="H111" s="110">
        <f t="shared" si="29"/>
        <v>0</v>
      </c>
      <c r="I111" s="110">
        <f t="shared" si="29"/>
        <v>0</v>
      </c>
      <c r="J111" s="110">
        <f t="shared" si="29"/>
        <v>0</v>
      </c>
      <c r="K111" s="110">
        <f t="shared" si="29"/>
        <v>0</v>
      </c>
      <c r="L111" s="110">
        <f t="shared" si="29"/>
        <v>0</v>
      </c>
      <c r="M111" s="110">
        <f t="shared" si="29"/>
        <v>0</v>
      </c>
      <c r="N111" s="110">
        <f t="shared" si="29"/>
        <v>0</v>
      </c>
      <c r="O111" s="110">
        <f t="shared" si="29"/>
        <v>0</v>
      </c>
    </row>
    <row r="114" spans="2:15" x14ac:dyDescent="0.25">
      <c r="B114" t="s">
        <v>216</v>
      </c>
    </row>
    <row r="115" spans="2:15" x14ac:dyDescent="0.25">
      <c r="B115" t="s">
        <v>170</v>
      </c>
      <c r="F115" s="110">
        <f>E65</f>
        <v>39.26545814</v>
      </c>
      <c r="G115" s="110">
        <f>F118</f>
        <v>45.975495168031998</v>
      </c>
      <c r="H115" s="110">
        <f t="shared" ref="H115:O115" si="30">G118</f>
        <v>39.048224577118368</v>
      </c>
      <c r="I115" s="110">
        <f t="shared" si="30"/>
        <v>33.368293868185226</v>
      </c>
      <c r="J115" s="110">
        <f t="shared" si="30"/>
        <v>28.693795394624399</v>
      </c>
      <c r="K115" s="110">
        <f t="shared" si="30"/>
        <v>24.832190995568062</v>
      </c>
      <c r="L115" s="110">
        <f t="shared" si="30"/>
        <v>21.629606865381323</v>
      </c>
      <c r="M115" s="110">
        <f t="shared" si="30"/>
        <v>18.962732339508158</v>
      </c>
      <c r="N115" s="110">
        <f t="shared" si="30"/>
        <v>16.732536161160859</v>
      </c>
      <c r="O115" s="110">
        <f t="shared" si="30"/>
        <v>14.859331003315642</v>
      </c>
    </row>
    <row r="116" spans="2:15" x14ac:dyDescent="0.25">
      <c r="B116" t="s">
        <v>245</v>
      </c>
      <c r="F116" s="110">
        <f>'[43]DEP-Co''sAct'!D118/100</f>
        <v>15</v>
      </c>
      <c r="G116" s="110">
        <f>'[43]DEP-Co''sAct'!E118/100</f>
        <v>0</v>
      </c>
      <c r="H116" s="110">
        <f>'[43]DEP-Co''sAct'!F118/100</f>
        <v>0</v>
      </c>
      <c r="I116" s="110">
        <f>'[43]DEP-Co''sAct'!G118/100</f>
        <v>0</v>
      </c>
      <c r="J116" s="110">
        <f>'[43]DEP-Co''sAct'!H118/100</f>
        <v>0</v>
      </c>
      <c r="K116" s="110">
        <f>'[43]DEP-Co''sAct'!I118/100</f>
        <v>0</v>
      </c>
      <c r="L116" s="110">
        <f>'[43]DEP-Co''sAct'!J118/100</f>
        <v>0</v>
      </c>
      <c r="M116" s="110">
        <f>'[43]DEP-Co''sAct'!K118/100</f>
        <v>0</v>
      </c>
      <c r="N116" s="110">
        <f>'[43]DEP-Co''sAct'!L118/100</f>
        <v>0</v>
      </c>
      <c r="O116" s="110">
        <f>'[43]DEP-Co''sAct'!M118/100</f>
        <v>0</v>
      </c>
    </row>
    <row r="117" spans="2:15" x14ac:dyDescent="0.25">
      <c r="B117" t="s">
        <v>246</v>
      </c>
      <c r="F117" s="110">
        <f>[43]PL!G12*-1</f>
        <v>-8.2899629719680004</v>
      </c>
      <c r="G117" s="110">
        <f>[43]PL!H12*-1</f>
        <v>-6.9272705909136265</v>
      </c>
      <c r="H117" s="110">
        <f>[43]PL!I12*-1</f>
        <v>-5.6799307089331412</v>
      </c>
      <c r="I117" s="110">
        <f>[43]PL!J12*-1</f>
        <v>-4.6744984735608268</v>
      </c>
      <c r="J117" s="110">
        <f>[43]PL!K12*-1</f>
        <v>-3.8616043990563362</v>
      </c>
      <c r="K117" s="110">
        <f>[43]PL!L12*-1</f>
        <v>-3.2025841301867404</v>
      </c>
      <c r="L117" s="110">
        <f>[43]PL!M12*-1</f>
        <v>-2.6668745258731636</v>
      </c>
      <c r="M117" s="110">
        <f>[43]PL!N12*-1</f>
        <v>-2.2301961783472994</v>
      </c>
      <c r="N117" s="110">
        <f>[43]PL!O12*-1</f>
        <v>-1.873205157845216</v>
      </c>
      <c r="O117" s="110">
        <f>[43]PL!P12*-1</f>
        <v>-1.5804591274197355</v>
      </c>
    </row>
    <row r="118" spans="2:15" x14ac:dyDescent="0.25">
      <c r="B118" t="s">
        <v>171</v>
      </c>
      <c r="F118" s="110">
        <f>F115+F116+F117</f>
        <v>45.975495168031998</v>
      </c>
      <c r="G118" s="110">
        <f t="shared" ref="G118:O118" si="31">G115+G116+G117</f>
        <v>39.048224577118368</v>
      </c>
      <c r="H118" s="110">
        <f t="shared" si="31"/>
        <v>33.368293868185226</v>
      </c>
      <c r="I118" s="110">
        <f t="shared" si="31"/>
        <v>28.693795394624399</v>
      </c>
      <c r="J118" s="110">
        <f t="shared" si="31"/>
        <v>24.832190995568062</v>
      </c>
      <c r="K118" s="110">
        <f t="shared" si="31"/>
        <v>21.629606865381323</v>
      </c>
      <c r="L118" s="110">
        <f t="shared" si="31"/>
        <v>18.962732339508158</v>
      </c>
      <c r="M118" s="110">
        <f t="shared" si="31"/>
        <v>16.732536161160859</v>
      </c>
      <c r="N118" s="110">
        <f t="shared" si="31"/>
        <v>14.859331003315642</v>
      </c>
      <c r="O118" s="110">
        <f t="shared" si="31"/>
        <v>13.278871875895906</v>
      </c>
    </row>
    <row r="120" spans="2:15" x14ac:dyDescent="0.25">
      <c r="B120" t="s">
        <v>247</v>
      </c>
    </row>
    <row r="121" spans="2:15" x14ac:dyDescent="0.25">
      <c r="B121" t="s">
        <v>170</v>
      </c>
      <c r="E121" s="110">
        <v>9.32</v>
      </c>
      <c r="F121" s="110">
        <f>E66</f>
        <v>12.148</v>
      </c>
      <c r="G121" s="110">
        <f t="shared" ref="G121:O121" si="32">F66</f>
        <v>0</v>
      </c>
      <c r="H121" s="110">
        <f t="shared" si="32"/>
        <v>0</v>
      </c>
      <c r="I121" s="110">
        <f t="shared" si="32"/>
        <v>0</v>
      </c>
      <c r="J121" s="110">
        <f t="shared" si="32"/>
        <v>0</v>
      </c>
      <c r="K121" s="110">
        <f t="shared" si="32"/>
        <v>0</v>
      </c>
      <c r="L121" s="110">
        <f t="shared" si="32"/>
        <v>0</v>
      </c>
      <c r="M121" s="110">
        <f t="shared" si="32"/>
        <v>0</v>
      </c>
      <c r="N121" s="110">
        <f t="shared" si="32"/>
        <v>0</v>
      </c>
      <c r="O121" s="110">
        <f t="shared" si="32"/>
        <v>0</v>
      </c>
    </row>
    <row r="122" spans="2:15" x14ac:dyDescent="0.25">
      <c r="B122" t="s">
        <v>248</v>
      </c>
      <c r="E122" s="110">
        <v>2.83</v>
      </c>
      <c r="F122" s="110">
        <f>'[43]DEP-Co''sAct'!D154/100</f>
        <v>2.8520000000000003</v>
      </c>
      <c r="G122" s="110">
        <f>'[43]DEP-Co''sAct'!E154/100</f>
        <v>0</v>
      </c>
      <c r="H122" s="110">
        <f>'[43]DEP-Co''sAct'!F154/100</f>
        <v>0</v>
      </c>
      <c r="I122" s="110">
        <f>'[43]DEP-Co''sAct'!G154/100</f>
        <v>0</v>
      </c>
      <c r="J122" s="110">
        <f>'[43]DEP-Co''sAct'!H154/100</f>
        <v>0</v>
      </c>
      <c r="K122" s="110">
        <f>'[43]DEP-Co''sAct'!I154/100</f>
        <v>0</v>
      </c>
      <c r="L122" s="110">
        <f>'[43]DEP-Co''sAct'!J154/100</f>
        <v>0</v>
      </c>
      <c r="M122" s="110">
        <f>'[43]DEP-Co''sAct'!K154/100</f>
        <v>0</v>
      </c>
      <c r="N122" s="110">
        <f>'[43]DEP-Co''sAct'!L154/100</f>
        <v>0</v>
      </c>
      <c r="O122" s="110">
        <f>'[43]DEP-Co''sAct'!M154/100</f>
        <v>0</v>
      </c>
    </row>
    <row r="123" spans="2:15" x14ac:dyDescent="0.25">
      <c r="B123" t="s">
        <v>249</v>
      </c>
      <c r="F123" s="110">
        <f>'[43]DEP-Co''sAct'!D157*-1/100</f>
        <v>-15</v>
      </c>
      <c r="G123" s="110">
        <f>'[43]DEP-Co''sAct'!E157*-1/100</f>
        <v>0</v>
      </c>
      <c r="H123" s="110">
        <f>'[43]DEP-Co''sAct'!F157*-1/100</f>
        <v>0</v>
      </c>
      <c r="I123" s="110">
        <f>'[43]DEP-Co''sAct'!G157*-1/100</f>
        <v>0</v>
      </c>
      <c r="J123" s="110">
        <f>'[43]DEP-Co''sAct'!H157*-1/100</f>
        <v>0</v>
      </c>
      <c r="K123" s="110">
        <f>'[43]DEP-Co''sAct'!I157*-1/100</f>
        <v>0</v>
      </c>
      <c r="L123" s="110">
        <f>'[43]DEP-Co''sAct'!J157*-1/100</f>
        <v>0</v>
      </c>
      <c r="M123" s="110">
        <f>'[43]DEP-Co''sAct'!K157*-1/100</f>
        <v>0</v>
      </c>
      <c r="N123" s="110">
        <f>'[43]DEP-Co''sAct'!L157*-1/100</f>
        <v>0</v>
      </c>
      <c r="O123" s="110">
        <f>'[43]DEP-Co''sAct'!M157*-1/100</f>
        <v>0</v>
      </c>
    </row>
    <row r="124" spans="2:15" x14ac:dyDescent="0.25">
      <c r="B124" t="s">
        <v>171</v>
      </c>
      <c r="E124" s="110">
        <f>SUM(E121:E123)</f>
        <v>12.15</v>
      </c>
      <c r="F124" s="110">
        <f>SUM(F121:F123)</f>
        <v>0</v>
      </c>
      <c r="G124" s="110">
        <f t="shared" ref="G124:O124" si="33">SUM(G121:G123)</f>
        <v>0</v>
      </c>
      <c r="H124" s="110">
        <f t="shared" si="33"/>
        <v>0</v>
      </c>
      <c r="I124" s="110">
        <f t="shared" si="33"/>
        <v>0</v>
      </c>
      <c r="J124" s="110">
        <f t="shared" si="33"/>
        <v>0</v>
      </c>
      <c r="K124" s="110">
        <f t="shared" si="33"/>
        <v>0</v>
      </c>
      <c r="L124" s="110">
        <f t="shared" si="33"/>
        <v>0</v>
      </c>
      <c r="M124" s="110">
        <f t="shared" si="33"/>
        <v>0</v>
      </c>
      <c r="N124" s="110">
        <f t="shared" si="33"/>
        <v>0</v>
      </c>
      <c r="O124" s="110">
        <f t="shared" si="33"/>
        <v>0</v>
      </c>
    </row>
    <row r="126" spans="2:15" x14ac:dyDescent="0.25">
      <c r="B126" t="s">
        <v>193</v>
      </c>
    </row>
    <row r="127" spans="2:15" x14ac:dyDescent="0.25">
      <c r="B127" t="s">
        <v>170</v>
      </c>
      <c r="F127" s="110">
        <f>E17</f>
        <v>1.36</v>
      </c>
      <c r="G127" s="110">
        <f>F130</f>
        <v>3.1620000000000004</v>
      </c>
      <c r="H127" s="110">
        <f t="shared" ref="H127:O127" si="34">G130</f>
        <v>2.0000000000002238E-3</v>
      </c>
      <c r="I127" s="110">
        <f t="shared" si="34"/>
        <v>2.0000000000002238E-3</v>
      </c>
      <c r="J127" s="110">
        <f t="shared" si="34"/>
        <v>2.0000000000002238E-3</v>
      </c>
      <c r="K127" s="110">
        <f t="shared" si="34"/>
        <v>2.0000000000002238E-3</v>
      </c>
      <c r="L127" s="110">
        <f t="shared" si="34"/>
        <v>2.0000000000002238E-3</v>
      </c>
      <c r="M127" s="110">
        <f t="shared" si="34"/>
        <v>2.0000000000002238E-3</v>
      </c>
      <c r="N127" s="110">
        <f t="shared" si="34"/>
        <v>2.0000000000002238E-3</v>
      </c>
      <c r="O127" s="110">
        <f t="shared" si="34"/>
        <v>2.0000000000002238E-3</v>
      </c>
    </row>
    <row r="128" spans="2:15" x14ac:dyDescent="0.25">
      <c r="B128" t="s">
        <v>250</v>
      </c>
      <c r="F128" s="110">
        <f>F122-1.05</f>
        <v>1.8020000000000003</v>
      </c>
      <c r="G128" s="110">
        <v>-3.16</v>
      </c>
      <c r="H128" s="110">
        <f t="shared" ref="H128:O128" si="35">H122</f>
        <v>0</v>
      </c>
      <c r="I128" s="110">
        <f t="shared" si="35"/>
        <v>0</v>
      </c>
      <c r="J128" s="110">
        <f t="shared" si="35"/>
        <v>0</v>
      </c>
      <c r="K128" s="110">
        <f t="shared" si="35"/>
        <v>0</v>
      </c>
      <c r="L128" s="110">
        <f t="shared" si="35"/>
        <v>0</v>
      </c>
      <c r="M128" s="110">
        <f t="shared" si="35"/>
        <v>0</v>
      </c>
      <c r="N128" s="110">
        <f t="shared" si="35"/>
        <v>0</v>
      </c>
      <c r="O128" s="110">
        <f t="shared" si="35"/>
        <v>0</v>
      </c>
    </row>
    <row r="129" spans="2:15" x14ac:dyDescent="0.25">
      <c r="B129" t="s">
        <v>251</v>
      </c>
      <c r="F129" s="110">
        <f>F135*-1</f>
        <v>0</v>
      </c>
      <c r="G129" s="110">
        <f t="shared" ref="G129:O129" si="36">G135*-1</f>
        <v>0</v>
      </c>
      <c r="H129" s="110">
        <f t="shared" si="36"/>
        <v>0</v>
      </c>
      <c r="I129" s="110">
        <v>0</v>
      </c>
      <c r="J129" s="110">
        <f t="shared" si="36"/>
        <v>0</v>
      </c>
      <c r="K129" s="110">
        <f t="shared" si="36"/>
        <v>0</v>
      </c>
      <c r="L129" s="110">
        <f t="shared" si="36"/>
        <v>0</v>
      </c>
      <c r="M129" s="110">
        <f t="shared" si="36"/>
        <v>0</v>
      </c>
      <c r="N129" s="110">
        <f t="shared" si="36"/>
        <v>0</v>
      </c>
      <c r="O129" s="110">
        <f t="shared" si="36"/>
        <v>0</v>
      </c>
    </row>
    <row r="130" spans="2:15" x14ac:dyDescent="0.25">
      <c r="B130" t="s">
        <v>171</v>
      </c>
      <c r="F130" s="110">
        <f>SUM(F127:F129)</f>
        <v>3.1620000000000004</v>
      </c>
      <c r="G130" s="110">
        <f t="shared" ref="G130:O130" si="37">SUM(G127:G129)</f>
        <v>2.0000000000002238E-3</v>
      </c>
      <c r="H130" s="110">
        <f t="shared" si="37"/>
        <v>2.0000000000002238E-3</v>
      </c>
      <c r="I130" s="110">
        <f t="shared" si="37"/>
        <v>2.0000000000002238E-3</v>
      </c>
      <c r="J130" s="110">
        <f t="shared" si="37"/>
        <v>2.0000000000002238E-3</v>
      </c>
      <c r="K130" s="110">
        <f t="shared" si="37"/>
        <v>2.0000000000002238E-3</v>
      </c>
      <c r="L130" s="110">
        <f t="shared" si="37"/>
        <v>2.0000000000002238E-3</v>
      </c>
      <c r="M130" s="110">
        <f t="shared" si="37"/>
        <v>2.0000000000002238E-3</v>
      </c>
      <c r="N130" s="110">
        <f t="shared" si="37"/>
        <v>2.0000000000002238E-3</v>
      </c>
      <c r="O130" s="110">
        <f t="shared" si="37"/>
        <v>2.0000000000002238E-3</v>
      </c>
    </row>
    <row r="132" spans="2:15" x14ac:dyDescent="0.25">
      <c r="B132" t="s">
        <v>252</v>
      </c>
    </row>
    <row r="133" spans="2:15" x14ac:dyDescent="0.25">
      <c r="B133" t="s">
        <v>170</v>
      </c>
      <c r="F133" s="110">
        <f>E72</f>
        <v>10.130000000000001</v>
      </c>
      <c r="G133" s="110">
        <f t="shared" ref="G133:O133" si="38">F72</f>
        <v>10.130000000000001</v>
      </c>
      <c r="H133" s="110">
        <f t="shared" si="38"/>
        <v>10.130000000000001</v>
      </c>
      <c r="I133" s="110">
        <f t="shared" si="38"/>
        <v>10.130000000000001</v>
      </c>
      <c r="J133" s="110">
        <f t="shared" si="38"/>
        <v>9.5</v>
      </c>
      <c r="K133" s="110">
        <f t="shared" si="38"/>
        <v>9.5</v>
      </c>
      <c r="L133" s="110">
        <f t="shared" si="38"/>
        <v>9.5</v>
      </c>
      <c r="M133" s="110">
        <f t="shared" si="38"/>
        <v>9.5</v>
      </c>
      <c r="N133" s="110">
        <f t="shared" si="38"/>
        <v>9.5</v>
      </c>
      <c r="O133" s="110">
        <f t="shared" si="38"/>
        <v>9.5</v>
      </c>
    </row>
    <row r="134" spans="2:15" x14ac:dyDescent="0.25">
      <c r="B134" t="s">
        <v>171</v>
      </c>
      <c r="F134" s="110">
        <f>F72</f>
        <v>10.130000000000001</v>
      </c>
      <c r="G134" s="110">
        <f t="shared" ref="G134:O134" si="39">G72</f>
        <v>10.130000000000001</v>
      </c>
      <c r="H134" s="110">
        <f t="shared" si="39"/>
        <v>10.130000000000001</v>
      </c>
      <c r="I134" s="110">
        <f t="shared" si="39"/>
        <v>9.5</v>
      </c>
      <c r="J134" s="110">
        <f t="shared" si="39"/>
        <v>9.5</v>
      </c>
      <c r="K134" s="110">
        <f t="shared" si="39"/>
        <v>9.5</v>
      </c>
      <c r="L134" s="110">
        <f t="shared" si="39"/>
        <v>9.5</v>
      </c>
      <c r="M134" s="110">
        <f t="shared" si="39"/>
        <v>9.5</v>
      </c>
      <c r="N134" s="110">
        <f t="shared" si="39"/>
        <v>9.5</v>
      </c>
      <c r="O134" s="110">
        <f t="shared" si="39"/>
        <v>9.5</v>
      </c>
    </row>
    <row r="135" spans="2:15" x14ac:dyDescent="0.25">
      <c r="B135" t="s">
        <v>253</v>
      </c>
      <c r="F135" s="110">
        <f>IF(F133&gt;F134,F133-F134,0)</f>
        <v>0</v>
      </c>
      <c r="G135" s="110">
        <f t="shared" ref="G135:O135" si="40">IF(G133&gt;G134,G133-G134,0)</f>
        <v>0</v>
      </c>
      <c r="H135" s="110">
        <f t="shared" si="40"/>
        <v>0</v>
      </c>
      <c r="I135" s="110">
        <f t="shared" si="40"/>
        <v>0.63000000000000078</v>
      </c>
      <c r="J135" s="110">
        <f t="shared" si="40"/>
        <v>0</v>
      </c>
      <c r="K135" s="110">
        <f t="shared" si="40"/>
        <v>0</v>
      </c>
      <c r="L135" s="110">
        <f t="shared" si="40"/>
        <v>0</v>
      </c>
      <c r="M135" s="110">
        <f t="shared" si="40"/>
        <v>0</v>
      </c>
      <c r="N135" s="110">
        <f t="shared" si="40"/>
        <v>0</v>
      </c>
      <c r="O135" s="110">
        <f t="shared" si="40"/>
        <v>0</v>
      </c>
    </row>
    <row r="136" spans="2:15" x14ac:dyDescent="0.25">
      <c r="B136" t="s">
        <v>254</v>
      </c>
      <c r="F136" s="110">
        <f>IF(F134&gt;F133,F134-F133,0)</f>
        <v>0</v>
      </c>
      <c r="G136" s="110">
        <f t="shared" ref="G136:O136" si="41">IF(G134&gt;G133,G134-G133,0)</f>
        <v>0</v>
      </c>
      <c r="H136" s="110">
        <f t="shared" si="41"/>
        <v>0</v>
      </c>
      <c r="I136" s="110">
        <f t="shared" si="41"/>
        <v>0</v>
      </c>
      <c r="J136" s="110">
        <f t="shared" si="41"/>
        <v>0</v>
      </c>
      <c r="K136" s="110">
        <f t="shared" si="41"/>
        <v>0</v>
      </c>
      <c r="L136" s="110">
        <f t="shared" si="41"/>
        <v>0</v>
      </c>
      <c r="M136" s="110">
        <f t="shared" si="41"/>
        <v>0</v>
      </c>
      <c r="N136" s="110">
        <f t="shared" si="41"/>
        <v>0</v>
      </c>
      <c r="O136" s="110">
        <f t="shared" si="41"/>
        <v>0</v>
      </c>
    </row>
    <row r="139" spans="2:15" x14ac:dyDescent="0.25">
      <c r="B139" t="s">
        <v>174</v>
      </c>
    </row>
    <row r="141" spans="2:15" x14ac:dyDescent="0.25">
      <c r="B141" t="s">
        <v>102</v>
      </c>
      <c r="E141" s="110">
        <f>[43]PL!F3</f>
        <v>20.9696</v>
      </c>
      <c r="F141" s="110">
        <f>[43]PL!G3</f>
        <v>24.5</v>
      </c>
      <c r="G141" s="110">
        <f>[43]PL!H3</f>
        <v>25.725000000000001</v>
      </c>
      <c r="H141" s="110">
        <f>[43]PL!I3</f>
        <v>27.011250000000004</v>
      </c>
      <c r="I141" s="110">
        <f>[43]PL!J3</f>
        <v>28.361812500000006</v>
      </c>
      <c r="J141" s="110">
        <f>[43]PL!K3</f>
        <v>29.779903125000008</v>
      </c>
      <c r="K141" s="110">
        <f>[43]PL!L3</f>
        <v>31.26889828125001</v>
      </c>
      <c r="L141" s="110">
        <f>[43]PL!M3</f>
        <v>32.832343195312511</v>
      </c>
      <c r="M141" s="110">
        <f>[43]PL!N3</f>
        <v>34.473960355078141</v>
      </c>
      <c r="N141" s="110">
        <f>[43]PL!O3</f>
        <v>36.197658372832052</v>
      </c>
      <c r="O141" s="110">
        <f>[43]PL!P3</f>
        <v>38.007541291473657</v>
      </c>
    </row>
    <row r="142" spans="2:15" x14ac:dyDescent="0.25">
      <c r="B142" t="s">
        <v>61</v>
      </c>
      <c r="E142" s="110">
        <f>E141/12</f>
        <v>1.7474666666666667</v>
      </c>
      <c r="F142" s="110">
        <f>F141/12</f>
        <v>2.0416666666666665</v>
      </c>
      <c r="G142" s="110">
        <f t="shared" ref="G142:O142" si="42">G141/12</f>
        <v>2.1437500000000003</v>
      </c>
      <c r="H142" s="110">
        <f t="shared" si="42"/>
        <v>2.2509375000000005</v>
      </c>
      <c r="I142" s="110">
        <f t="shared" si="42"/>
        <v>2.3634843750000005</v>
      </c>
      <c r="J142" s="110">
        <f t="shared" si="42"/>
        <v>2.4816585937500006</v>
      </c>
      <c r="K142" s="110">
        <f t="shared" si="42"/>
        <v>2.605741523437501</v>
      </c>
      <c r="L142" s="110">
        <f t="shared" si="42"/>
        <v>2.7360285996093761</v>
      </c>
      <c r="M142" s="110">
        <f t="shared" si="42"/>
        <v>2.8728300295898452</v>
      </c>
      <c r="N142" s="110">
        <f t="shared" si="42"/>
        <v>3.0164715310693375</v>
      </c>
      <c r="O142" s="110">
        <f t="shared" si="42"/>
        <v>3.1672951076228046</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2:L55"/>
  <sheetViews>
    <sheetView workbookViewId="0">
      <pane xSplit="2" ySplit="2" topLeftCell="C3" activePane="bottomRight" state="frozen"/>
      <selection pane="topRight" activeCell="C1" sqref="C1"/>
      <selection pane="bottomLeft" activeCell="A3" sqref="A3"/>
      <selection pane="bottomRight" activeCell="C48" sqref="C48"/>
    </sheetView>
  </sheetViews>
  <sheetFormatPr defaultRowHeight="15" x14ac:dyDescent="0.25"/>
  <cols>
    <col min="2" max="2" width="45.85546875" customWidth="1"/>
  </cols>
  <sheetData>
    <row r="2" spans="1:12" x14ac:dyDescent="0.25">
      <c r="C2" s="79" t="s">
        <v>133</v>
      </c>
      <c r="D2" s="79" t="s">
        <v>134</v>
      </c>
      <c r="E2" s="79" t="s">
        <v>135</v>
      </c>
      <c r="F2" s="79" t="s">
        <v>136</v>
      </c>
      <c r="G2" s="79" t="s">
        <v>137</v>
      </c>
      <c r="H2" s="79" t="s">
        <v>138</v>
      </c>
      <c r="I2" s="79" t="s">
        <v>139</v>
      </c>
      <c r="J2" s="79" t="s">
        <v>140</v>
      </c>
      <c r="K2" s="79" t="s">
        <v>141</v>
      </c>
      <c r="L2" s="79" t="s">
        <v>142</v>
      </c>
    </row>
    <row r="5" spans="1:12" x14ac:dyDescent="0.25">
      <c r="B5" t="s">
        <v>68</v>
      </c>
      <c r="C5" s="81">
        <f>[43]PL!G17</f>
        <v>5.419437028032001</v>
      </c>
      <c r="D5" s="81">
        <f>[43]PL!H17</f>
        <v>8.2806294090863748</v>
      </c>
      <c r="E5" s="81">
        <f>[43]PL!I17</f>
        <v>11.18689429106686</v>
      </c>
      <c r="F5" s="81">
        <f>[43]PL!J17</f>
        <v>13.804297776439178</v>
      </c>
      <c r="G5" s="81">
        <f>[43]PL!K17</f>
        <v>15.943131663443671</v>
      </c>
      <c r="H5" s="81">
        <f>[43]PL!L17</f>
        <v>17.914888735438268</v>
      </c>
      <c r="I5" s="81">
        <f>[43]PL!M17</f>
        <v>19.762471983033091</v>
      </c>
      <c r="J5" s="81">
        <f>[43]PL!N17</f>
        <v>21.372617656004277</v>
      </c>
      <c r="K5" s="81">
        <f>[43]PL!O17</f>
        <v>22.957249368223941</v>
      </c>
      <c r="L5" s="81">
        <f>[43]PL!P17</f>
        <v>24.504518124952877</v>
      </c>
    </row>
    <row r="6" spans="1:12" x14ac:dyDescent="0.25">
      <c r="A6" t="s">
        <v>255</v>
      </c>
      <c r="B6" t="s">
        <v>16</v>
      </c>
      <c r="C6" s="81">
        <f>[43]PL!G12</f>
        <v>8.2899629719680004</v>
      </c>
      <c r="D6" s="81">
        <f>[43]PL!H12</f>
        <v>6.9272705909136265</v>
      </c>
      <c r="E6" s="81">
        <f>[43]PL!I12</f>
        <v>5.6799307089331412</v>
      </c>
      <c r="F6" s="81">
        <f>[43]PL!J12</f>
        <v>4.6744984735608268</v>
      </c>
      <c r="G6" s="81">
        <f>[43]PL!K12</f>
        <v>3.8616043990563362</v>
      </c>
      <c r="H6" s="81">
        <f>[43]PL!L12</f>
        <v>3.2025841301867404</v>
      </c>
      <c r="I6" s="81">
        <f>[43]PL!M12</f>
        <v>2.6668745258731636</v>
      </c>
      <c r="J6" s="81">
        <f>[43]PL!N12</f>
        <v>2.2301961783472994</v>
      </c>
      <c r="K6" s="81">
        <f>[43]PL!O12</f>
        <v>1.873205157845216</v>
      </c>
      <c r="L6" s="81">
        <f>[43]PL!P12</f>
        <v>1.5804591274197355</v>
      </c>
    </row>
    <row r="7" spans="1:12" x14ac:dyDescent="0.25">
      <c r="B7" t="s">
        <v>84</v>
      </c>
      <c r="C7" s="81">
        <f>[43]PL!G14</f>
        <v>3.92</v>
      </c>
      <c r="D7" s="81">
        <f>[43]PL!H14</f>
        <v>3.23</v>
      </c>
      <c r="E7" s="81">
        <f>[43]PL!I14</f>
        <v>2.42</v>
      </c>
      <c r="F7" s="81">
        <f>[43]PL!J14</f>
        <v>1.7</v>
      </c>
      <c r="G7" s="81">
        <f>[43]PL!K14</f>
        <v>1.08</v>
      </c>
      <c r="H7" s="81">
        <f>[43]PL!L14</f>
        <v>0.52</v>
      </c>
      <c r="I7" s="81">
        <f>[43]PL!M14</f>
        <v>0.24</v>
      </c>
      <c r="J7" s="81">
        <f>[43]PL!N14</f>
        <v>0.15</v>
      </c>
      <c r="K7" s="81">
        <f>[43]PL!O14</f>
        <v>0.06</v>
      </c>
      <c r="L7" s="81">
        <f>[43]PL!P14</f>
        <v>0</v>
      </c>
    </row>
    <row r="8" spans="1:12" x14ac:dyDescent="0.25">
      <c r="B8" t="s">
        <v>157</v>
      </c>
      <c r="C8" s="81">
        <f>-[43]PL!G16</f>
        <v>-0.45939999999999998</v>
      </c>
      <c r="D8" s="81">
        <f>[43]PL!H16*-1</f>
        <v>-0.45939999999999998</v>
      </c>
      <c r="E8" s="81">
        <f>[43]PL!I16*-1</f>
        <v>-0.45939999999999998</v>
      </c>
      <c r="F8" s="81">
        <f>[43]PL!J16*-1</f>
        <v>-0.46</v>
      </c>
      <c r="G8" s="81">
        <f>[43]PL!K16*-1</f>
        <v>-0.23</v>
      </c>
      <c r="H8" s="81">
        <f>[43]PL!L16</f>
        <v>0</v>
      </c>
      <c r="I8" s="81">
        <f>[43]PL!M16</f>
        <v>0</v>
      </c>
      <c r="J8" s="81">
        <f>[43]PL!N16</f>
        <v>0</v>
      </c>
      <c r="K8" s="81">
        <f>[43]PL!O16</f>
        <v>0</v>
      </c>
      <c r="L8" s="81">
        <f>[43]PL!P16</f>
        <v>0</v>
      </c>
    </row>
    <row r="9" spans="1:12" x14ac:dyDescent="0.25">
      <c r="B9" t="s">
        <v>256</v>
      </c>
      <c r="C9" s="81">
        <f>[43]PL!G15*-1</f>
        <v>-1</v>
      </c>
      <c r="D9" s="81">
        <f>[43]PL!H15*-1</f>
        <v>-1</v>
      </c>
      <c r="E9" s="81">
        <f>[43]PL!I15*-1</f>
        <v>-1</v>
      </c>
      <c r="F9" s="81">
        <f>[43]PL!J15*-1</f>
        <v>-1</v>
      </c>
      <c r="G9" s="81">
        <f>[43]PL!K15*-1</f>
        <v>-1</v>
      </c>
      <c r="H9" s="81">
        <f>[43]PL!L15*-1</f>
        <v>-1</v>
      </c>
      <c r="I9" s="81">
        <f>[43]PL!M15*-1</f>
        <v>-1</v>
      </c>
      <c r="J9" s="81">
        <f>[43]PL!N15*-1</f>
        <v>-1</v>
      </c>
      <c r="K9" s="81">
        <f>[43]PL!O15*-1</f>
        <v>-1</v>
      </c>
      <c r="L9" s="81">
        <f>[43]PL!P15*-1</f>
        <v>-1</v>
      </c>
    </row>
    <row r="10" spans="1:12" x14ac:dyDescent="0.25">
      <c r="B10" t="s">
        <v>257</v>
      </c>
      <c r="C10" s="85">
        <f>SUM(C5:C9)</f>
        <v>16.170000000000005</v>
      </c>
      <c r="D10" s="85">
        <f>SUM(D5:D9)</f>
        <v>16.978500000000004</v>
      </c>
      <c r="E10" s="85">
        <f>SUM(E5:E9)</f>
        <v>17.827425000000002</v>
      </c>
      <c r="F10" s="85">
        <f>SUM(F5:F9)</f>
        <v>18.718796250000004</v>
      </c>
      <c r="G10" s="85">
        <f>SUM(G5:G9)</f>
        <v>19.654736062500003</v>
      </c>
      <c r="H10" s="85">
        <f t="shared" ref="H10:L10" si="0">SUM(H5:H9)</f>
        <v>20.637472865625007</v>
      </c>
      <c r="I10" s="85">
        <f t="shared" si="0"/>
        <v>21.669346508906255</v>
      </c>
      <c r="J10" s="85">
        <f t="shared" si="0"/>
        <v>22.752813834351574</v>
      </c>
      <c r="K10" s="85">
        <f t="shared" si="0"/>
        <v>23.890454526069156</v>
      </c>
      <c r="L10" s="85">
        <f t="shared" si="0"/>
        <v>25.084977252372614</v>
      </c>
    </row>
    <row r="11" spans="1:12" x14ac:dyDescent="0.25">
      <c r="B11" t="s">
        <v>174</v>
      </c>
      <c r="C11" s="81">
        <f>[43]BS!E89-[43]BS!F89</f>
        <v>5.8883333333333336</v>
      </c>
      <c r="D11" s="81">
        <f>[43]BS!F89-[43]BS!G89</f>
        <v>-0.10208333333333375</v>
      </c>
      <c r="E11" s="81">
        <f>[43]BS!G89-[43]BS!H89</f>
        <v>-0.10718750000000021</v>
      </c>
      <c r="F11" s="81">
        <f>[43]BS!H89-[43]BS!I89</f>
        <v>-0.11254687500000005</v>
      </c>
      <c r="G11" s="81">
        <f>[43]BS!I89-[43]BS!J89</f>
        <v>-0.11817421875000012</v>
      </c>
      <c r="H11" s="81">
        <f>[43]BS!J89-[43]BS!K89</f>
        <v>-0.12408292968750034</v>
      </c>
      <c r="I11" s="81">
        <f>[43]BS!K89-[43]BS!L89</f>
        <v>-0.13028707617187507</v>
      </c>
      <c r="J11" s="81">
        <f>[43]BS!L89-[43]BS!M89</f>
        <v>-0.13680142998046918</v>
      </c>
      <c r="K11" s="81">
        <f>[43]BS!M89-[43]BS!N89</f>
        <v>-0.14364150147949228</v>
      </c>
      <c r="L11" s="81">
        <f>[43]BS!N89-[43]BS!O89</f>
        <v>-0.15082357655346712</v>
      </c>
    </row>
    <row r="12" spans="1:12" x14ac:dyDescent="0.25">
      <c r="B12" t="s">
        <v>230</v>
      </c>
      <c r="C12" s="81">
        <f>[43]BS!E88-[43]BS!F88</f>
        <v>5.3800000000000001E-2</v>
      </c>
      <c r="D12" s="81">
        <f>[43]BS!F88-[43]BS!G88</f>
        <v>0</v>
      </c>
      <c r="E12" s="81">
        <f>[43]BS!G88-[43]BS!H88</f>
        <v>0</v>
      </c>
      <c r="F12" s="81">
        <f>[43]BS!H88-[43]BS!I88</f>
        <v>0</v>
      </c>
      <c r="G12" s="81">
        <f>[43]BS!G88-[43]BS!H88</f>
        <v>0</v>
      </c>
      <c r="H12" s="81">
        <f>[43]BS!H88-[43]BS!I88</f>
        <v>0</v>
      </c>
      <c r="I12" s="81">
        <f>[43]BS!I88-[43]BS!J88</f>
        <v>0</v>
      </c>
      <c r="J12" s="81">
        <f>[43]BS!J88-[43]BS!K88</f>
        <v>0</v>
      </c>
      <c r="K12" s="81">
        <f>[43]BS!K88-[43]BS!L88</f>
        <v>0</v>
      </c>
      <c r="L12" s="81">
        <f>[43]BS!L88-[43]BS!M88</f>
        <v>0</v>
      </c>
    </row>
    <row r="13" spans="1:12" x14ac:dyDescent="0.25">
      <c r="B13" t="s">
        <v>169</v>
      </c>
      <c r="C13" s="81">
        <f>[43]BS!F13-[43]BS!E13</f>
        <v>-2.3999999999998467E-3</v>
      </c>
      <c r="D13" s="81">
        <f>[43]BS!G13-[43]BS!F13</f>
        <v>0</v>
      </c>
      <c r="E13" s="81">
        <f>[43]BS!H13-[43]BS!G13</f>
        <v>0</v>
      </c>
      <c r="F13" s="81">
        <f>[43]BS!I13-[43]BS!H13</f>
        <v>0</v>
      </c>
      <c r="G13" s="81">
        <f>[43]BS!J13-[43]BS!I13</f>
        <v>0</v>
      </c>
      <c r="H13" s="81">
        <f>[43]BS!K13-[43]BS!J13</f>
        <v>0</v>
      </c>
      <c r="I13" s="81">
        <f>[43]BS!L13-[43]BS!K13</f>
        <v>0</v>
      </c>
      <c r="J13" s="81">
        <f>[43]BS!M13-[43]BS!L13</f>
        <v>0</v>
      </c>
      <c r="K13" s="81">
        <f>[43]BS!N13-[43]BS!M13</f>
        <v>0</v>
      </c>
      <c r="L13" s="81">
        <f>[43]BS!O13-[43]BS!N13</f>
        <v>0</v>
      </c>
    </row>
    <row r="14" spans="1:12" x14ac:dyDescent="0.25">
      <c r="B14" t="s">
        <v>258</v>
      </c>
      <c r="C14" s="81">
        <f>[43]BS!F29-[43]BS!E29+[43]BS!F48-[43]BS!E48</f>
        <v>8.9999999999998415E-4</v>
      </c>
      <c r="D14" s="81">
        <f>[43]BS!G29-[43]BS!F29+[43]BS!G48-[43]BS!F48</f>
        <v>0</v>
      </c>
      <c r="E14" s="81">
        <f>[43]BS!H29-[43]BS!G29+[43]BS!H48-[43]BS!G48</f>
        <v>0</v>
      </c>
      <c r="F14" s="81">
        <f>[43]BS!I29-[43]BS!H29+[43]BS!I48-[43]BS!H48</f>
        <v>0</v>
      </c>
      <c r="G14" s="81">
        <f>[43]BS!J29+[43]BS!J48-[43]BS!I29-[43]BS!I48</f>
        <v>0</v>
      </c>
      <c r="H14" s="81">
        <f>[43]BS!K29+[43]BS!K48-[43]BS!J29-[43]BS!J48</f>
        <v>0</v>
      </c>
      <c r="I14" s="81">
        <f>[43]BS!L29+[43]BS!L48-[43]BS!K29-[43]BS!K48</f>
        <v>0</v>
      </c>
      <c r="J14" s="81">
        <f>[43]BS!M29+[43]BS!M48-[43]BS!L29-[43]BS!L48</f>
        <v>0</v>
      </c>
      <c r="K14" s="81">
        <f>[43]BS!N29+[43]BS!N48-[43]BS!M29-[43]BS!M48</f>
        <v>0</v>
      </c>
      <c r="L14" s="81">
        <f>[43]BS!O29+[43]BS!O48-[43]BS!N29-[43]BS!N48</f>
        <v>0</v>
      </c>
    </row>
    <row r="15" spans="1:12" x14ac:dyDescent="0.25">
      <c r="B15" t="s">
        <v>259</v>
      </c>
      <c r="C15" s="81">
        <f>[43]BS!F45-[43]BS!E45+([43]BS!F26-[43]BS!F17-[43]BS!F18)-([43]BS!E26-[43]BS!E17-[43]BS!E18)+C8*-1</f>
        <v>-3.3000000000001362E-3</v>
      </c>
      <c r="D15" s="81">
        <f>[43]BS!G45-[43]BS!F45+([43]BS!G26-[43]BS!G17-[43]BS!G18)-([43]BS!F26-[43]BS!F17-[43]BS!F18)+D8*-1</f>
        <v>0</v>
      </c>
      <c r="E15" s="81">
        <f>[43]BS!H45-[43]BS!G45+([43]BS!H26-[43]BS!H17-[43]BS!H18)-([43]BS!G26-[43]BS!G17-[43]BS!G18)+E8*-1</f>
        <v>0</v>
      </c>
      <c r="F15" s="81">
        <f>[43]BS!I45-[43]BS!H45+([43]BS!I26-[43]BS!I17-[43]BS!I18)-([43]BS!H26-[43]BS!H17-[43]BS!H18)+F8*-1</f>
        <v>-0.45000000000000012</v>
      </c>
      <c r="G15" s="81">
        <f>[43]BS!J45-[43]BS!I45+([43]BS!J26-[43]BS!J17-[43]BS!J18)-([43]BS!I26-[43]BS!I17-[43]BS!I18)+G8*-1</f>
        <v>0.45819999999999994</v>
      </c>
      <c r="H15" s="81">
        <f>[43]BS!K45-[43]BS!J45+([43]BS!K26-[43]BS!K17-[43]BS!K18)-([43]BS!J26-[43]BS!J17-[43]BS!J18)+H8*-1</f>
        <v>0</v>
      </c>
      <c r="I15" s="81">
        <f>[43]BS!L45-[43]BS!K45+([43]BS!L26-[43]BS!L17-[43]BS!L18)-([43]BS!K26-[43]BS!K17-[43]BS!K18)+I8*-1</f>
        <v>0</v>
      </c>
      <c r="J15" s="81">
        <f>[43]BS!M45-[43]BS!L45+([43]BS!M26-[43]BS!M17-[43]BS!M18)-([43]BS!L26-[43]BS!L17-[43]BS!L18)+J8*-1</f>
        <v>0</v>
      </c>
      <c r="K15" s="81">
        <f>[43]BS!N45-[43]BS!M45+([43]BS!N26-[43]BS!N17-[43]BS!N18)-([43]BS!M26-[43]BS!M17-[43]BS!M18)+K8*-1</f>
        <v>0</v>
      </c>
      <c r="L15" s="81">
        <f>[43]BS!O45-[43]BS!N45+([43]BS!O26-[43]BS!O17-[43]BS!O18)-([43]BS!N26-[43]BS!N17-[43]BS!N18)+L8*-1</f>
        <v>0</v>
      </c>
    </row>
    <row r="16" spans="1:12" x14ac:dyDescent="0.25">
      <c r="B16" t="s">
        <v>260</v>
      </c>
      <c r="C16" s="81">
        <f>[43]BS!E108+([43]BS!E83-[43]BS!E82-[43]BS!E81)-[43]BS!F108-([43]BS!F83-[43]BS!F82-[43]BS!F81)</f>
        <v>9.5800000000000551E-2</v>
      </c>
      <c r="D16" s="81">
        <f>[43]BS!F108+([43]BS!F83-[43]BS!F82-[43]BS!F81)-[43]BS!G108-([43]BS!G83-[43]BS!G82-[43]BS!G81)</f>
        <v>9.9999999999999645E-2</v>
      </c>
      <c r="E16" s="81">
        <f>[43]BS!G108+([43]BS!G83-[43]BS!G82-[43]BS!G81)-[43]BS!H108-([43]BS!H83-[43]BS!H82-[43]BS!H81)</f>
        <v>0.10000000000000009</v>
      </c>
      <c r="F16" s="81">
        <f>[43]BS!H108+([43]BS!H83-[43]BS!H82-[43]BS!H81)-[43]BS!I108-([43]BS!I83-[43]BS!I82-[43]BS!I81)</f>
        <v>0.10000000000000009</v>
      </c>
      <c r="G16" s="81">
        <f>[43]BS!I108+([43]BS!I83-[43]BS!I82-[43]BS!I81)-[43]BS!J108-([43]BS!J83-[43]BS!J82-[43]BS!J81)</f>
        <v>9.9999999999999645E-2</v>
      </c>
      <c r="H16" s="81">
        <f>[43]BS!J108+([43]BS!J83-[43]BS!J82-[43]BS!J81)-[43]BS!K108-([43]BS!K83-[43]BS!K82-[43]BS!K81)</f>
        <v>0.10000000000000053</v>
      </c>
      <c r="I16" s="81">
        <f>[43]BS!K108+([43]BS!K83-[43]BS!K82-[43]BS!K81)-[43]BS!L108-([43]BS!L83-[43]BS!L82-[43]BS!L81)</f>
        <v>9.9999999999999645E-2</v>
      </c>
      <c r="J16" s="81">
        <f>[43]BS!L108+([43]BS!L83-[43]BS!L82-[43]BS!L81)-[43]BS!M108-([43]BS!M83-[43]BS!M82-[43]BS!M81)</f>
        <v>0.10000000000000009</v>
      </c>
      <c r="K16" s="81">
        <f>[43]BS!M108+([43]BS!M83-[43]BS!M82-[43]BS!M81)-[43]BS!N108-([43]BS!N83-[43]BS!N82-[43]BS!N81)</f>
        <v>9.9999999999999645E-2</v>
      </c>
      <c r="L16" s="81">
        <f>[43]BS!N108+([43]BS!N83-[43]BS!N82-[43]BS!N81)-[43]BS!O108-([43]BS!O83-[43]BS!O82-[43]BS!O81)</f>
        <v>0.11000000000000032</v>
      </c>
    </row>
    <row r="17" spans="2:12" x14ac:dyDescent="0.25">
      <c r="B17" t="s">
        <v>261</v>
      </c>
      <c r="C17" s="81">
        <f>[43]BS!E95+[43]BS!E96-[43]BS!F95-[43]BS!F96</f>
        <v>0.4578000000000001</v>
      </c>
      <c r="D17" s="81">
        <f>[43]BS!F95+[43]BS!F96-[43]BS!G95-[43]BS!G96</f>
        <v>9.9999999999999867E-2</v>
      </c>
      <c r="E17" s="81">
        <f>[43]BS!G95+[43]BS!G96-[43]BS!H95-[43]BS!H96</f>
        <v>9.9999999999999978E-2</v>
      </c>
      <c r="F17" s="81">
        <f>[43]BS!H95+[43]BS!H96-[43]BS!I95-[43]BS!I96</f>
        <v>0.1000000000000002</v>
      </c>
      <c r="G17" s="81">
        <f>[43]BS!I95+[43]BS!I96-[43]BS!J95-[43]BS!J96</f>
        <v>9.9999999999999978E-2</v>
      </c>
      <c r="H17" s="81">
        <f>[43]BS!J95+[43]BS!J96-[43]BS!K95-[43]BS!K96</f>
        <v>9.9999999999999978E-2</v>
      </c>
      <c r="I17" s="81">
        <f>[43]BS!K95+[43]BS!K96-[43]BS!L95-[43]BS!L96</f>
        <v>9.9999999999999978E-2</v>
      </c>
      <c r="J17" s="81">
        <f>[43]BS!L95+[43]BS!L96-[43]BS!M95-[43]BS!M96</f>
        <v>0.10000000000000003</v>
      </c>
      <c r="K17" s="81">
        <f>[43]BS!M95+[43]BS!M96-[43]BS!N95-[43]BS!N96</f>
        <v>9.9999999999999922E-2</v>
      </c>
      <c r="L17" s="81">
        <f>[43]BS!N95+[43]BS!N96-[43]BS!O95-[43]BS!O96</f>
        <v>9.9999999999999978E-2</v>
      </c>
    </row>
    <row r="18" spans="2:12" x14ac:dyDescent="0.25">
      <c r="B18" t="s">
        <v>262</v>
      </c>
      <c r="C18" s="85">
        <f t="shared" ref="C18:L18" si="1">SUM(C10:C17)</f>
        <v>22.660933333333336</v>
      </c>
      <c r="D18" s="85">
        <f t="shared" si="1"/>
        <v>17.076416666666674</v>
      </c>
      <c r="E18" s="85">
        <f t="shared" si="1"/>
        <v>17.920237500000006</v>
      </c>
      <c r="F18" s="85">
        <f t="shared" si="1"/>
        <v>18.356249375000008</v>
      </c>
      <c r="G18" s="85">
        <f t="shared" si="1"/>
        <v>20.194761843750008</v>
      </c>
      <c r="H18" s="85">
        <f t="shared" si="1"/>
        <v>20.71338993593751</v>
      </c>
      <c r="I18" s="85">
        <f t="shared" si="1"/>
        <v>21.739059432734379</v>
      </c>
      <c r="J18" s="85">
        <f t="shared" si="1"/>
        <v>22.816012404371108</v>
      </c>
      <c r="K18" s="85">
        <f t="shared" si="1"/>
        <v>23.946813024589666</v>
      </c>
      <c r="L18" s="85">
        <f t="shared" si="1"/>
        <v>25.144153675819148</v>
      </c>
    </row>
    <row r="19" spans="2:12" x14ac:dyDescent="0.25">
      <c r="B19" t="s">
        <v>263</v>
      </c>
      <c r="C19" s="81">
        <f>[43]PL!G19*-1-[43]BS!E74+[43]BS!F74</f>
        <v>-1.5942548735084412</v>
      </c>
      <c r="D19" s="81">
        <f>[43]PL!H19*-1+[43]BS!F74-[43]BS!G74</f>
        <v>-2.2311909636510783</v>
      </c>
      <c r="E19" s="81">
        <f>[43]PL!I19*-1+[43]BS!G74-[43]BS!H74</f>
        <v>-2.8709648154875262</v>
      </c>
      <c r="F19" s="81">
        <f>[43]PL!J19*-1+[43]BS!H74-[43]BS!I74</f>
        <v>-3.4670435430613544</v>
      </c>
      <c r="G19" s="81">
        <f>[43]PL!K19*-1+[43]BS!J74-[43]BS!I74</f>
        <v>-3.9639952518321673</v>
      </c>
      <c r="H19" s="81">
        <f>[43]PL!L19*-1+[43]BS!J74-[43]BS!K74</f>
        <v>-4.4344765267040085</v>
      </c>
      <c r="I19" s="81">
        <f>[43]PL!M19*-1+[43]BS!K74-[43]BS!L74</f>
        <v>-4.8849686303868989</v>
      </c>
      <c r="J19" s="81">
        <f>[43]PL!N19*-1+[43]BS!L74-[43]BS!M74</f>
        <v>-5.2837186776572391</v>
      </c>
      <c r="K19" s="81">
        <f>[43]PL!O19*-1+[43]BS!M74-[43]BS!N74</f>
        <v>-5.6816307373055039</v>
      </c>
      <c r="L19" s="81">
        <f>[43]PL!P19*-1+[43]BS!N74-[43]BS!O74</f>
        <v>-6.0739110881140137</v>
      </c>
    </row>
    <row r="20" spans="2:12" x14ac:dyDescent="0.25">
      <c r="B20" s="79" t="s">
        <v>264</v>
      </c>
      <c r="C20" s="85">
        <f t="shared" ref="C20:L20" si="2">SUM(C18:C19)</f>
        <v>21.066678459824896</v>
      </c>
      <c r="D20" s="85">
        <f t="shared" si="2"/>
        <v>14.845225703015595</v>
      </c>
      <c r="E20" s="85">
        <f t="shared" si="2"/>
        <v>15.049272684512481</v>
      </c>
      <c r="F20" s="85">
        <f t="shared" si="2"/>
        <v>14.889205831938654</v>
      </c>
      <c r="G20" s="85">
        <f t="shared" si="2"/>
        <v>16.230766591917842</v>
      </c>
      <c r="H20" s="85">
        <f t="shared" si="2"/>
        <v>16.278913409233503</v>
      </c>
      <c r="I20" s="85">
        <f t="shared" si="2"/>
        <v>16.854090802347478</v>
      </c>
      <c r="J20" s="85">
        <f t="shared" si="2"/>
        <v>17.532293726713867</v>
      </c>
      <c r="K20" s="85">
        <f t="shared" si="2"/>
        <v>18.265182287284162</v>
      </c>
      <c r="L20" s="85">
        <f t="shared" si="2"/>
        <v>19.070242587705135</v>
      </c>
    </row>
    <row r="21" spans="2:12" x14ac:dyDescent="0.25">
      <c r="C21" s="81"/>
      <c r="D21" s="81"/>
      <c r="E21" s="81"/>
      <c r="F21" s="81"/>
      <c r="G21" s="81"/>
      <c r="H21" s="81"/>
      <c r="I21" s="81"/>
      <c r="J21" s="81"/>
      <c r="K21" s="81"/>
      <c r="L21" s="81"/>
    </row>
    <row r="22" spans="2:12" x14ac:dyDescent="0.25">
      <c r="B22" s="79" t="s">
        <v>265</v>
      </c>
      <c r="C22" s="81"/>
      <c r="D22" s="81"/>
      <c r="E22" s="81"/>
      <c r="F22" s="81"/>
      <c r="G22" s="81"/>
      <c r="H22" s="81"/>
      <c r="I22" s="81"/>
      <c r="J22" s="81"/>
      <c r="K22" s="81"/>
      <c r="L22" s="81"/>
    </row>
    <row r="23" spans="2:12" x14ac:dyDescent="0.25">
      <c r="C23" s="81"/>
      <c r="D23" s="81"/>
      <c r="E23" s="81"/>
      <c r="F23" s="81"/>
      <c r="G23" s="81"/>
      <c r="H23" s="81"/>
      <c r="I23" s="81"/>
      <c r="J23" s="81"/>
      <c r="K23" s="81"/>
      <c r="L23" s="81"/>
    </row>
    <row r="24" spans="2:12" ht="30" x14ac:dyDescent="0.25">
      <c r="B24" s="84" t="s">
        <v>266</v>
      </c>
      <c r="C24" s="81">
        <f>[43]BS!E66-[43]BS!F66+C6*-1+[43]BS!E67-[43]BS!F67+[43]BS!F17-[43]BS!E17+[43]BS!E73-[43]BS!F73</f>
        <v>0</v>
      </c>
      <c r="D24" s="81">
        <f>[43]BS!F66-[43]BS!G66+D6*-1+[43]BS!F67-[43]BS!G67+[43]BS!G17-[43]BS!F17+[43]BS!F73-[43]BS!G73</f>
        <v>-3.5800000000000045</v>
      </c>
      <c r="E24" s="81">
        <f>[43]BS!G66-[43]BS!H66+E6*-1+[43]BS!G73-[43]BS!H73+[43]BS!G67-[43]BS!H67+[43]BS!H17-[43]BS!G17</f>
        <v>1.7763568394002505E-15</v>
      </c>
      <c r="F24" s="81">
        <f>[43]BS!H66-[43]BS!I66+F6*-1+[43]BS!H73-[43]BS!I73+[43]BS!H67-[43]BS!I67+[43]BS!I17-[43]BS!H17</f>
        <v>5.3290705182007514E-15</v>
      </c>
      <c r="G24" s="81">
        <f>[43]BS!I66-[43]BS!J66+G6*-1+[43]BS!I73-[43]BS!J73+[43]BS!I67-[43]BS!J67+[43]BS!J17-[43]BS!I17</f>
        <v>-1.0658141036401503E-14</v>
      </c>
      <c r="H24" s="81">
        <f>[43]BS!J66-[43]BS!K66+H6*-1+[43]BS!J73-[43]BS!K73+[43]BS!J67-[43]BS!K67+[43]BS!K17-[43]BS!J17</f>
        <v>2.8421709430404007E-14</v>
      </c>
      <c r="I24" s="81">
        <f>[43]BS!K66-[43]BS!L66+I6*-1+[43]BS!K73-[43]BS!L73+[43]BS!K67-[43]BS!L67+[43]BS!L17-[43]BS!K17</f>
        <v>-8.8817841970012523E-15</v>
      </c>
      <c r="J24" s="81">
        <f>[43]BS!L66-[43]BS!M66+J6*-1+[43]BS!L73-[43]BS!M73+[43]BS!L67-[43]BS!M67+[43]BS!M17-[43]BS!L17</f>
        <v>7.1054273576010019E-15</v>
      </c>
      <c r="K24" s="81">
        <f>[43]BS!M66-[43]BS!N66+K6*-1+[43]BS!M73-[43]BS!N73+[43]BS!M67-[43]BS!N67+[43]BS!N17-[43]BS!M17</f>
        <v>-3.1974423109204508E-14</v>
      </c>
      <c r="L24" s="81">
        <f>[43]BS!N66-[43]BS!O66+L6*-1+[43]BS!N73-[43]BS!O73+[43]BS!N67-[43]BS!O67+[43]BS!O17-[43]BS!N17</f>
        <v>2.8421709430404007E-14</v>
      </c>
    </row>
    <row r="25" spans="2:12" x14ac:dyDescent="0.25">
      <c r="B25" s="84" t="s">
        <v>167</v>
      </c>
      <c r="C25" s="81">
        <v>0</v>
      </c>
      <c r="D25" s="81">
        <v>0</v>
      </c>
      <c r="E25" s="81">
        <v>0</v>
      </c>
      <c r="F25" s="81">
        <v>0</v>
      </c>
      <c r="G25" s="81"/>
      <c r="H25" s="81"/>
      <c r="I25" s="81"/>
      <c r="J25" s="81"/>
      <c r="K25" s="81"/>
      <c r="L25" s="81"/>
    </row>
    <row r="26" spans="2:12" x14ac:dyDescent="0.25">
      <c r="B26" t="s">
        <v>267</v>
      </c>
      <c r="C26" s="81">
        <f>'CFS existing'!C9*-1+[43]BS!F81-[43]BS!E81</f>
        <v>1</v>
      </c>
      <c r="D26" s="81">
        <f>'CFS existing'!D9*-1+[43]BS!G81-[43]BS!F81</f>
        <v>1</v>
      </c>
      <c r="E26" s="81">
        <f>'CFS existing'!E9*-1+[43]BS!H81-[43]BS!G81</f>
        <v>1</v>
      </c>
      <c r="F26" s="81">
        <f>F9*-1+[43]BS!H81-[43]BS!I81</f>
        <v>1</v>
      </c>
      <c r="G26" s="81">
        <f>G9*-1+[43]BS!I81-[43]BS!J81</f>
        <v>1</v>
      </c>
      <c r="H26" s="81">
        <f>H9*-1+[43]BS!J81-[43]BS!K81</f>
        <v>1</v>
      </c>
      <c r="I26" s="81">
        <f>I9*-1+[43]BS!K81-[43]BS!L81</f>
        <v>1</v>
      </c>
      <c r="J26" s="81">
        <f>J9*-1+[43]BS!L81-[43]BS!M81</f>
        <v>1</v>
      </c>
      <c r="K26" s="81">
        <f>K9*-1+[43]BS!M81-[43]BS!N81</f>
        <v>1</v>
      </c>
      <c r="L26" s="81">
        <f>L9*-1+[43]BS!N81-[43]BS!O81</f>
        <v>1</v>
      </c>
    </row>
    <row r="27" spans="2:12" x14ac:dyDescent="0.25">
      <c r="B27" t="s">
        <v>268</v>
      </c>
      <c r="C27" s="81">
        <f>[43]BS!E75-[43]BS!F75</f>
        <v>0</v>
      </c>
      <c r="D27" s="81">
        <f>[43]BS!F75-[43]BS!G75</f>
        <v>0</v>
      </c>
      <c r="E27" s="81">
        <f>[43]BS!G75-[43]BS!H75</f>
        <v>0</v>
      </c>
      <c r="F27" s="81">
        <f>[43]BS!G75-[43]BS!H75</f>
        <v>0</v>
      </c>
      <c r="G27" s="81">
        <f>[43]BS!I75-[43]BS!J75</f>
        <v>0</v>
      </c>
      <c r="H27" s="81">
        <f>[43]BS!J75-[43]BS!K75</f>
        <v>0</v>
      </c>
      <c r="I27" s="81">
        <f>[43]BS!K75-[43]BS!L75</f>
        <v>0</v>
      </c>
      <c r="J27" s="81">
        <f>[43]BS!L75-[43]BS!M75</f>
        <v>0</v>
      </c>
      <c r="K27" s="81">
        <f>[43]BS!M75-[43]BS!N75</f>
        <v>0</v>
      </c>
      <c r="L27" s="81">
        <f>[43]BS!N75-[43]BS!O75</f>
        <v>0</v>
      </c>
    </row>
    <row r="28" spans="2:12" x14ac:dyDescent="0.25">
      <c r="B28" t="s">
        <v>269</v>
      </c>
      <c r="C28" s="81">
        <f>[43]BS!E92+[43]BS!E82-[43]BS!F92-[43]BS!F82</f>
        <v>0</v>
      </c>
      <c r="D28" s="81">
        <f>[43]BS!F92+[43]BS!F82-[43]BS!G92-[43]BS!G82</f>
        <v>9.0000000000012292E-4</v>
      </c>
      <c r="E28" s="81">
        <f>[43]BS!G92+[43]BS!G82-[43]BS!H92-[43]BS!H82</f>
        <v>0</v>
      </c>
      <c r="F28" s="81">
        <f>[43]BS!H82+[43]BS!H92-[43]BS!I82-[43]BS!I92</f>
        <v>0</v>
      </c>
      <c r="G28" s="81">
        <f>[43]BS!I82+[43]BS!I92-[43]BS!J82-[43]BS!J92</f>
        <v>0</v>
      </c>
      <c r="H28" s="81">
        <f>[43]BS!J82+[43]BS!J92-[43]BS!K82-[43]BS!K92</f>
        <v>0</v>
      </c>
      <c r="I28" s="81">
        <f>[43]BS!K82+[43]BS!K92-[43]BS!L82-[43]BS!L92</f>
        <v>0</v>
      </c>
      <c r="J28" s="81">
        <f>[43]BS!L82+[43]BS!L92-[43]BS!M82-[43]BS!M92</f>
        <v>0</v>
      </c>
      <c r="K28" s="81">
        <f>[43]BS!M82+[43]BS!M92-[43]BS!N82-[43]BS!N92</f>
        <v>0</v>
      </c>
      <c r="L28" s="81">
        <f>[43]BS!N82+[43]BS!N92-[43]BS!O82-[43]BS!O92</f>
        <v>0</v>
      </c>
    </row>
    <row r="29" spans="2:12" x14ac:dyDescent="0.25">
      <c r="C29" s="81"/>
      <c r="D29" s="81"/>
      <c r="E29" s="81"/>
      <c r="F29" s="81"/>
      <c r="G29" s="81"/>
      <c r="H29" s="81"/>
      <c r="I29" s="81"/>
      <c r="J29" s="81"/>
      <c r="K29" s="81"/>
      <c r="L29" s="81"/>
    </row>
    <row r="30" spans="2:12" x14ac:dyDescent="0.25">
      <c r="B30" s="79" t="s">
        <v>270</v>
      </c>
      <c r="C30" s="85">
        <f t="shared" ref="C30:L30" si="3">SUM(C24:C29)</f>
        <v>1</v>
      </c>
      <c r="D30" s="85">
        <f t="shared" si="3"/>
        <v>-2.5791000000000044</v>
      </c>
      <c r="E30" s="85">
        <f t="shared" si="3"/>
        <v>1.0000000000000018</v>
      </c>
      <c r="F30" s="85">
        <f t="shared" si="3"/>
        <v>1.0000000000000053</v>
      </c>
      <c r="G30" s="85">
        <f t="shared" si="3"/>
        <v>0.99999999999998934</v>
      </c>
      <c r="H30" s="85">
        <f t="shared" si="3"/>
        <v>1.0000000000000284</v>
      </c>
      <c r="I30" s="85">
        <f t="shared" si="3"/>
        <v>0.99999999999999112</v>
      </c>
      <c r="J30" s="85">
        <f t="shared" si="3"/>
        <v>1.0000000000000071</v>
      </c>
      <c r="K30" s="85">
        <f t="shared" si="3"/>
        <v>0.99999999999996803</v>
      </c>
      <c r="L30" s="85">
        <f t="shared" si="3"/>
        <v>1.0000000000000284</v>
      </c>
    </row>
    <row r="31" spans="2:12" x14ac:dyDescent="0.25">
      <c r="C31" s="81"/>
      <c r="D31" s="81"/>
      <c r="E31" s="81"/>
      <c r="F31" s="81"/>
      <c r="G31" s="81"/>
      <c r="H31" s="81"/>
      <c r="I31" s="81"/>
      <c r="J31" s="81"/>
      <c r="K31" s="81"/>
      <c r="L31" s="81"/>
    </row>
    <row r="32" spans="2:12" x14ac:dyDescent="0.25">
      <c r="B32" s="79" t="s">
        <v>271</v>
      </c>
      <c r="C32" s="81"/>
      <c r="D32" s="81"/>
      <c r="E32" s="81"/>
      <c r="F32" s="81"/>
      <c r="G32" s="81"/>
      <c r="H32" s="81"/>
      <c r="I32" s="81"/>
      <c r="J32" s="81"/>
      <c r="K32" s="81"/>
      <c r="L32" s="81"/>
    </row>
    <row r="33" spans="2:12" x14ac:dyDescent="0.25">
      <c r="C33" s="81"/>
      <c r="D33" s="81"/>
      <c r="E33" s="81"/>
      <c r="F33" s="81"/>
      <c r="G33" s="81"/>
      <c r="H33" s="81"/>
      <c r="I33" s="81"/>
      <c r="J33" s="81"/>
      <c r="K33" s="81"/>
      <c r="L33" s="81"/>
    </row>
    <row r="34" spans="2:12" x14ac:dyDescent="0.25">
      <c r="B34" t="s">
        <v>272</v>
      </c>
      <c r="C34" s="81">
        <f>[43]PL!G14*-1+[43]BS!F18-[43]BS!E18</f>
        <v>-3.92</v>
      </c>
      <c r="D34" s="81">
        <f>[43]PL!H14*-1+[43]BS!G18-[43]BS!F18</f>
        <v>-3.23</v>
      </c>
      <c r="E34" s="81">
        <f>E7*-1+[43]BS!H18-[43]BS!G18</f>
        <v>-2.42</v>
      </c>
      <c r="F34" s="81">
        <f>F7*-1+[43]BS!H18-[43]BS!G18</f>
        <v>-1.7</v>
      </c>
      <c r="G34" s="81">
        <f>G7*-1+[43]BS!J18-[43]BS!I18</f>
        <v>-1.08</v>
      </c>
      <c r="H34" s="81">
        <f>H7*-1+[43]BS!K18-[43]BS!J18</f>
        <v>-0.52</v>
      </c>
      <c r="I34" s="81">
        <f>I7*-1+[43]BS!L18-[43]BS!K18</f>
        <v>-0.24</v>
      </c>
      <c r="J34" s="81">
        <f>J7*-1+[43]BS!L81-[43]BS!M81</f>
        <v>-0.15</v>
      </c>
      <c r="K34" s="81">
        <f>K7*-1+[43]BS!N18-[43]BS!M18</f>
        <v>-0.06</v>
      </c>
      <c r="L34" s="81">
        <f>L7*-1+[43]BS!N18-[43]BS!M18</f>
        <v>0</v>
      </c>
    </row>
    <row r="35" spans="2:12" x14ac:dyDescent="0.25">
      <c r="B35" s="79" t="s">
        <v>273</v>
      </c>
      <c r="C35" s="81"/>
      <c r="D35" s="81"/>
      <c r="E35" s="81"/>
      <c r="F35" s="81"/>
      <c r="G35" s="81"/>
      <c r="H35" s="81"/>
      <c r="I35" s="81"/>
      <c r="J35" s="81"/>
      <c r="K35" s="81"/>
      <c r="L35" s="81"/>
    </row>
    <row r="36" spans="2:12" x14ac:dyDescent="0.25">
      <c r="B36" t="s">
        <v>274</v>
      </c>
      <c r="C36" s="81">
        <f>[43]BS!F41-[43]BS!E41</f>
        <v>-10.560000000000002</v>
      </c>
      <c r="D36" s="81">
        <f>[43]BS!G41-[43]BS!F41</f>
        <v>-8.5600000000000023</v>
      </c>
      <c r="E36" s="81">
        <f>[43]BS!H41-[43]BS!G41</f>
        <v>-6.1852</v>
      </c>
      <c r="F36" s="81">
        <f>[43]BS!I41-[43]BS!H41</f>
        <v>-6.7851999999999997</v>
      </c>
      <c r="G36" s="81">
        <f>[43]BS!J41-[43]BS!I41</f>
        <v>-4.7699999999999996</v>
      </c>
      <c r="H36" s="81">
        <f>[43]BS!K41-[43]BS!J41</f>
        <v>-0.95000000000000018</v>
      </c>
      <c r="I36" s="81">
        <f>[43]BS!L41-[43]BS!K41</f>
        <v>-0.95</v>
      </c>
      <c r="J36" s="81">
        <f>[43]BS!M41-[43]BS!L41</f>
        <v>-1.18</v>
      </c>
      <c r="K36" s="81">
        <f>[43]BS!N41-[43]BS!M41</f>
        <v>-9.5999999999918373E-3</v>
      </c>
      <c r="L36" s="81">
        <f>[43]BS!O41-[43]BS!N41</f>
        <v>0</v>
      </c>
    </row>
    <row r="37" spans="2:12" x14ac:dyDescent="0.25">
      <c r="B37" t="s">
        <v>275</v>
      </c>
      <c r="C37" s="81">
        <f>[43]BS!F11-[43]BS!E11</f>
        <v>1.8223000000000011</v>
      </c>
      <c r="D37" s="81">
        <f>[43]BS!G11-[43]BS!F11</f>
        <v>0.5</v>
      </c>
      <c r="E37" s="81">
        <f>[43]BS!H11-[43]BS!G11</f>
        <v>-2.3748000000000014</v>
      </c>
      <c r="F37" s="81">
        <f>[43]BS!I11-[43]BS!H11</f>
        <v>0.59999999999999964</v>
      </c>
      <c r="G37" s="81">
        <f>[43]BS!J11-[43]BS!I11</f>
        <v>-2.0152000000000001</v>
      </c>
      <c r="H37" s="81">
        <f>[43]BS!K11-[43]BS!J11</f>
        <v>-3.8199999999999994</v>
      </c>
      <c r="I37" s="81">
        <f>[43]BS!L11-[43]BS!K11</f>
        <v>0</v>
      </c>
      <c r="J37" s="81">
        <f>[43]BS!M11-[43]BS!L11</f>
        <v>0.22999999999999998</v>
      </c>
      <c r="K37" s="81">
        <f>[43]BS!N11-[43]BS!M11</f>
        <v>-1.18</v>
      </c>
      <c r="L37" s="81">
        <f>[43]BS!O11-[43]BS!N11</f>
        <v>0</v>
      </c>
    </row>
    <row r="38" spans="2:12" x14ac:dyDescent="0.25">
      <c r="C38" s="81"/>
      <c r="D38" s="81"/>
      <c r="E38" s="81"/>
      <c r="F38" s="81"/>
      <c r="G38" s="81"/>
      <c r="H38" s="81"/>
      <c r="I38" s="81"/>
      <c r="J38" s="81"/>
      <c r="K38" s="81"/>
      <c r="L38" s="81"/>
    </row>
    <row r="39" spans="2:12" x14ac:dyDescent="0.25">
      <c r="C39" s="81"/>
      <c r="D39" s="81"/>
      <c r="E39" s="81"/>
      <c r="F39" s="81"/>
      <c r="G39" s="81"/>
      <c r="H39" s="81"/>
      <c r="I39" s="81"/>
      <c r="J39" s="81"/>
      <c r="K39" s="81"/>
      <c r="L39" s="81"/>
    </row>
    <row r="40" spans="2:12" x14ac:dyDescent="0.25">
      <c r="B40" s="79" t="s">
        <v>276</v>
      </c>
      <c r="C40" s="85">
        <f t="shared" ref="C40:L40" si="4">SUM(C34:C39)</f>
        <v>-12.657700000000002</v>
      </c>
      <c r="D40" s="85">
        <f t="shared" si="4"/>
        <v>-11.290000000000003</v>
      </c>
      <c r="E40" s="85">
        <f t="shared" si="4"/>
        <v>-10.98</v>
      </c>
      <c r="F40" s="85">
        <f t="shared" si="4"/>
        <v>-7.8851999999999993</v>
      </c>
      <c r="G40" s="85">
        <f t="shared" si="4"/>
        <v>-7.8651999999999997</v>
      </c>
      <c r="H40" s="85">
        <f t="shared" si="4"/>
        <v>-5.2899999999999991</v>
      </c>
      <c r="I40" s="85">
        <f t="shared" si="4"/>
        <v>-1.19</v>
      </c>
      <c r="J40" s="85">
        <f t="shared" si="4"/>
        <v>-1.0999999999999999</v>
      </c>
      <c r="K40" s="85">
        <f t="shared" si="4"/>
        <v>-1.2495999999999918</v>
      </c>
      <c r="L40" s="85">
        <f t="shared" si="4"/>
        <v>0</v>
      </c>
    </row>
    <row r="41" spans="2:12" x14ac:dyDescent="0.25">
      <c r="C41" s="85"/>
      <c r="D41" s="81"/>
      <c r="E41" s="81"/>
      <c r="F41" s="81"/>
      <c r="G41" s="81"/>
      <c r="H41" s="81"/>
      <c r="I41" s="81"/>
      <c r="J41" s="81"/>
      <c r="K41" s="81"/>
      <c r="L41" s="81"/>
    </row>
    <row r="42" spans="2:12" x14ac:dyDescent="0.25">
      <c r="C42" s="85"/>
      <c r="D42" s="81"/>
      <c r="E42" s="81"/>
      <c r="F42" s="81"/>
      <c r="G42" s="81"/>
      <c r="H42" s="81"/>
      <c r="I42" s="81"/>
      <c r="J42" s="81"/>
      <c r="K42" s="81"/>
      <c r="L42" s="81"/>
    </row>
    <row r="43" spans="2:12" x14ac:dyDescent="0.25">
      <c r="C43" s="85"/>
      <c r="D43" s="81"/>
      <c r="E43" s="81"/>
      <c r="F43" s="81"/>
      <c r="G43" s="81"/>
      <c r="H43" s="81"/>
      <c r="I43" s="81"/>
      <c r="J43" s="81"/>
      <c r="K43" s="81"/>
      <c r="L43" s="81"/>
    </row>
    <row r="44" spans="2:12" x14ac:dyDescent="0.25">
      <c r="B44" t="s">
        <v>277</v>
      </c>
      <c r="C44" s="81">
        <f t="shared" ref="C44:L44" si="5">C20+C30+C40</f>
        <v>9.408978459824894</v>
      </c>
      <c r="D44" s="81">
        <f t="shared" si="5"/>
        <v>0.97612570301558854</v>
      </c>
      <c r="E44" s="81">
        <f t="shared" si="5"/>
        <v>5.0692726845124803</v>
      </c>
      <c r="F44" s="81">
        <f t="shared" si="5"/>
        <v>8.0040058319386596</v>
      </c>
      <c r="G44" s="81">
        <f t="shared" si="5"/>
        <v>9.3655665919178315</v>
      </c>
      <c r="H44" s="81">
        <f t="shared" si="5"/>
        <v>11.988913409233533</v>
      </c>
      <c r="I44" s="81">
        <f t="shared" si="5"/>
        <v>16.66409080234747</v>
      </c>
      <c r="J44" s="81">
        <f t="shared" si="5"/>
        <v>17.432293726713873</v>
      </c>
      <c r="K44" s="81">
        <f t="shared" si="5"/>
        <v>18.01558228728414</v>
      </c>
      <c r="L44" s="81">
        <f t="shared" si="5"/>
        <v>20.070242587705163</v>
      </c>
    </row>
    <row r="45" spans="2:12" x14ac:dyDescent="0.25">
      <c r="B45" t="s">
        <v>278</v>
      </c>
      <c r="C45" s="81">
        <f>[43]BS!E91</f>
        <v>1.46</v>
      </c>
      <c r="D45" s="81">
        <f>[43]BS!F91</f>
        <v>10.868978459824895</v>
      </c>
      <c r="E45" s="81">
        <f>[43]BS!G91</f>
        <v>11.845104162840483</v>
      </c>
      <c r="F45" s="81">
        <f>E46</f>
        <v>16.914376847352962</v>
      </c>
      <c r="G45" s="81">
        <f>F46</f>
        <v>24.918382679291621</v>
      </c>
      <c r="H45" s="81">
        <f>G48</f>
        <v>34.283949271209451</v>
      </c>
      <c r="I45" s="81">
        <f>H48</f>
        <v>46.272862680442984</v>
      </c>
      <c r="J45" s="81">
        <f>I48</f>
        <v>62.936953482790457</v>
      </c>
      <c r="K45" s="81">
        <f>J48</f>
        <v>80.369247209504323</v>
      </c>
      <c r="L45" s="81">
        <f>K48</f>
        <v>98.384829496788456</v>
      </c>
    </row>
    <row r="46" spans="2:12" ht="15.75" thickBot="1" x14ac:dyDescent="0.3">
      <c r="B46" t="s">
        <v>279</v>
      </c>
      <c r="C46" s="126">
        <f t="shared" ref="C46:L46" si="6">C44+C45</f>
        <v>10.868978459824895</v>
      </c>
      <c r="D46" s="126">
        <f t="shared" si="6"/>
        <v>11.845104162840483</v>
      </c>
      <c r="E46" s="126">
        <f t="shared" si="6"/>
        <v>16.914376847352962</v>
      </c>
      <c r="F46" s="126">
        <f t="shared" si="6"/>
        <v>24.918382679291621</v>
      </c>
      <c r="G46" s="126">
        <f t="shared" si="6"/>
        <v>34.283949271209451</v>
      </c>
      <c r="H46" s="126">
        <f t="shared" si="6"/>
        <v>46.272862680442984</v>
      </c>
      <c r="I46" s="126">
        <f t="shared" si="6"/>
        <v>62.936953482790457</v>
      </c>
      <c r="J46" s="126">
        <f t="shared" si="6"/>
        <v>80.369247209504323</v>
      </c>
      <c r="K46" s="126">
        <f t="shared" si="6"/>
        <v>98.384829496788456</v>
      </c>
      <c r="L46" s="126">
        <f t="shared" si="6"/>
        <v>118.45507208449362</v>
      </c>
    </row>
    <row r="47" spans="2:12" ht="15.75" thickTop="1" x14ac:dyDescent="0.25">
      <c r="C47" s="81"/>
      <c r="D47" s="81"/>
      <c r="E47" s="81"/>
      <c r="F47" s="81"/>
      <c r="G47" s="81"/>
      <c r="H47" s="81"/>
      <c r="I47" s="81"/>
      <c r="J47" s="81"/>
      <c r="K47" s="81"/>
      <c r="L47" s="81"/>
    </row>
    <row r="48" spans="2:12" x14ac:dyDescent="0.25">
      <c r="C48" s="81">
        <f>[43]BS!F91</f>
        <v>10.868978459824895</v>
      </c>
      <c r="D48" s="81">
        <f>[43]BS!G91</f>
        <v>11.845104162840483</v>
      </c>
      <c r="E48" s="81">
        <f>[43]BS!H91</f>
        <v>16.914376847352962</v>
      </c>
      <c r="F48" s="81">
        <f>[43]BS!I91</f>
        <v>24.918382679291621</v>
      </c>
      <c r="G48" s="81">
        <f>[43]BS!J91</f>
        <v>34.283949271209451</v>
      </c>
      <c r="H48" s="81">
        <f>[43]BS!K91</f>
        <v>46.272862680442984</v>
      </c>
      <c r="I48" s="81">
        <f>[43]BS!L91</f>
        <v>62.936953482790457</v>
      </c>
      <c r="J48" s="81">
        <f>[43]BS!M91</f>
        <v>80.369247209504323</v>
      </c>
      <c r="K48" s="81">
        <f>[43]BS!N91</f>
        <v>98.384829496788456</v>
      </c>
      <c r="L48" s="81">
        <f>[43]BS!O91</f>
        <v>118.45507208449362</v>
      </c>
    </row>
    <row r="49" spans="3:12" x14ac:dyDescent="0.25">
      <c r="C49" s="81">
        <f t="shared" ref="C49:L49" si="7">C46-C48</f>
        <v>0</v>
      </c>
      <c r="D49" s="81">
        <f t="shared" si="7"/>
        <v>0</v>
      </c>
      <c r="E49" s="81">
        <f t="shared" si="7"/>
        <v>0</v>
      </c>
      <c r="F49" s="81">
        <f t="shared" si="7"/>
        <v>0</v>
      </c>
      <c r="G49" s="81">
        <f t="shared" si="7"/>
        <v>0</v>
      </c>
      <c r="H49" s="81">
        <f t="shared" si="7"/>
        <v>0</v>
      </c>
      <c r="I49" s="81">
        <f t="shared" si="7"/>
        <v>0</v>
      </c>
      <c r="J49" s="81">
        <f t="shared" si="7"/>
        <v>0</v>
      </c>
      <c r="K49" s="81">
        <f t="shared" si="7"/>
        <v>0</v>
      </c>
      <c r="L49" s="81">
        <f t="shared" si="7"/>
        <v>0</v>
      </c>
    </row>
    <row r="50" spans="3:12" x14ac:dyDescent="0.25">
      <c r="C50" s="81"/>
      <c r="D50" s="81"/>
      <c r="E50" s="81"/>
      <c r="F50" s="81"/>
      <c r="G50" s="81"/>
      <c r="H50" s="81"/>
      <c r="I50" s="81"/>
      <c r="J50" s="81"/>
      <c r="K50" s="81"/>
      <c r="L50" s="81"/>
    </row>
    <row r="51" spans="3:12" x14ac:dyDescent="0.25">
      <c r="C51" s="81"/>
      <c r="D51" s="81"/>
      <c r="E51" s="81"/>
      <c r="F51" s="81"/>
      <c r="G51" s="81"/>
      <c r="H51" s="81"/>
      <c r="I51" s="81"/>
      <c r="J51" s="81"/>
      <c r="K51" s="81"/>
      <c r="L51" s="81"/>
    </row>
    <row r="52" spans="3:12" x14ac:dyDescent="0.25">
      <c r="C52" s="81"/>
      <c r="D52" s="81"/>
      <c r="E52" s="81"/>
      <c r="F52" s="81"/>
      <c r="G52" s="81"/>
      <c r="H52" s="81"/>
      <c r="I52" s="81"/>
      <c r="J52" s="81"/>
      <c r="K52" s="81"/>
      <c r="L52" s="81"/>
    </row>
    <row r="53" spans="3:12" x14ac:dyDescent="0.25">
      <c r="C53" s="81"/>
      <c r="D53" s="81"/>
      <c r="E53" s="81"/>
      <c r="F53" s="81"/>
      <c r="G53" s="81"/>
      <c r="H53" s="81"/>
      <c r="I53" s="81"/>
      <c r="J53" s="81"/>
      <c r="K53" s="81"/>
      <c r="L53" s="81"/>
    </row>
    <row r="54" spans="3:12" x14ac:dyDescent="0.25">
      <c r="C54" s="81"/>
      <c r="D54" s="81"/>
      <c r="E54" s="81"/>
      <c r="F54" s="81"/>
      <c r="G54" s="81"/>
      <c r="H54" s="81"/>
      <c r="I54" s="81"/>
      <c r="J54" s="81"/>
      <c r="K54" s="81"/>
      <c r="L54" s="81"/>
    </row>
    <row r="55" spans="3:12" x14ac:dyDescent="0.25">
      <c r="C55" s="81"/>
      <c r="D55" s="81"/>
      <c r="E55" s="81"/>
      <c r="F55" s="81"/>
      <c r="G55" s="81"/>
      <c r="H55" s="81"/>
      <c r="I55" s="81"/>
      <c r="J55" s="81"/>
      <c r="K55" s="81"/>
      <c r="L55" s="81"/>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249977111117893"/>
    <pageSetUpPr fitToPage="1"/>
  </sheetPr>
  <dimension ref="A1:P424"/>
  <sheetViews>
    <sheetView showGridLines="0" tabSelected="1" zoomScaleNormal="100" zoomScaleSheetLayoutView="110" workbookViewId="0"/>
  </sheetViews>
  <sheetFormatPr defaultColWidth="9.140625" defaultRowHeight="15" customHeight="1" x14ac:dyDescent="0.25"/>
  <cols>
    <col min="1" max="1" width="4.7109375" style="1" customWidth="1"/>
    <col min="2" max="2" width="43" style="1" customWidth="1"/>
    <col min="3" max="3" width="7" style="2" customWidth="1"/>
    <col min="4" max="15" width="10.42578125" style="2" customWidth="1"/>
    <col min="16" max="16" width="11" style="2" customWidth="1"/>
    <col min="17" max="16384" width="9.140625" style="1"/>
  </cols>
  <sheetData>
    <row r="1" spans="1:16" ht="15.75" customHeight="1" x14ac:dyDescent="0.25"/>
    <row r="2" spans="1:16" ht="18" customHeight="1" x14ac:dyDescent="0.25">
      <c r="B2" s="43" t="str">
        <f>"Financial Model of " &amp; B4</f>
        <v>Financial Model of Combined CRPL</v>
      </c>
      <c r="C2" s="44"/>
      <c r="D2" s="44"/>
      <c r="E2" s="44"/>
      <c r="F2" s="44"/>
      <c r="G2" s="44"/>
      <c r="H2" s="44"/>
      <c r="I2" s="44"/>
      <c r="J2" s="44"/>
      <c r="K2" s="44"/>
      <c r="L2" s="44"/>
      <c r="M2" s="44"/>
      <c r="N2" s="44"/>
      <c r="O2" s="44"/>
    </row>
    <row r="3" spans="1:16" ht="9.75" customHeight="1" x14ac:dyDescent="0.25"/>
    <row r="4" spans="1:16" ht="18" customHeight="1" x14ac:dyDescent="0.25">
      <c r="B4" s="3" t="s">
        <v>89</v>
      </c>
      <c r="C4" s="3" t="s">
        <v>0</v>
      </c>
      <c r="D4" s="4"/>
      <c r="E4" s="4"/>
      <c r="F4" s="4"/>
      <c r="G4" s="4"/>
      <c r="H4" s="4"/>
      <c r="I4" s="4"/>
      <c r="J4" s="4"/>
      <c r="K4" s="4"/>
      <c r="L4" s="4"/>
      <c r="M4" s="4"/>
      <c r="N4" s="4"/>
      <c r="O4" s="4"/>
    </row>
    <row r="5" spans="1:16" x14ac:dyDescent="0.25">
      <c r="E5" s="1"/>
      <c r="F5" s="5"/>
      <c r="G5" s="1"/>
      <c r="H5" s="1"/>
      <c r="I5" s="1"/>
      <c r="J5" s="1"/>
      <c r="K5" s="1"/>
      <c r="L5" s="1"/>
      <c r="M5" s="1"/>
      <c r="N5" s="1"/>
      <c r="O5" s="1"/>
    </row>
    <row r="6" spans="1:16" ht="18" customHeight="1" x14ac:dyDescent="0.25">
      <c r="D6" s="159" t="s">
        <v>1</v>
      </c>
      <c r="E6" s="159"/>
      <c r="F6" s="160" t="s">
        <v>2</v>
      </c>
      <c r="G6" s="160"/>
      <c r="H6" s="160"/>
      <c r="I6" s="160"/>
      <c r="J6" s="160"/>
      <c r="K6" s="160"/>
      <c r="L6" s="160"/>
      <c r="M6" s="160"/>
      <c r="N6" s="160"/>
      <c r="O6" s="160"/>
    </row>
    <row r="7" spans="1:16" ht="18" customHeight="1" x14ac:dyDescent="0.25">
      <c r="B7" s="6" t="s">
        <v>3</v>
      </c>
      <c r="C7" s="7" t="s">
        <v>4</v>
      </c>
      <c r="D7" s="97">
        <f>EOMONTH('[35]Common Assumption'!E9,1)</f>
        <v>45747</v>
      </c>
      <c r="E7" s="97">
        <v>45930</v>
      </c>
      <c r="F7" s="97">
        <f>DATE(YEAR(E7),MONTH(E7)+6,DAY(E7)+1)</f>
        <v>46112</v>
      </c>
      <c r="G7" s="97">
        <f>DATE(YEAR(F7)+1,MONTH(F7),DAY(F7))</f>
        <v>46477</v>
      </c>
      <c r="H7" s="97">
        <f t="shared" ref="H7:O7" si="0">DATE(YEAR(G7)+1,MONTH(G7),DAY(G7))</f>
        <v>46843</v>
      </c>
      <c r="I7" s="97">
        <f t="shared" si="0"/>
        <v>47208</v>
      </c>
      <c r="J7" s="97">
        <f t="shared" si="0"/>
        <v>47573</v>
      </c>
      <c r="K7" s="97">
        <f t="shared" si="0"/>
        <v>47938</v>
      </c>
      <c r="L7" s="97">
        <f t="shared" si="0"/>
        <v>48304</v>
      </c>
      <c r="M7" s="97">
        <f t="shared" si="0"/>
        <v>48669</v>
      </c>
      <c r="N7" s="97">
        <f t="shared" si="0"/>
        <v>49034</v>
      </c>
      <c r="O7" s="97">
        <f t="shared" si="0"/>
        <v>49399</v>
      </c>
    </row>
    <row r="8" spans="1:16" s="9" customFormat="1" ht="18" customHeight="1" x14ac:dyDescent="0.25">
      <c r="B8" s="10" t="s">
        <v>5</v>
      </c>
      <c r="C8" s="11"/>
      <c r="D8" s="98">
        <v>0</v>
      </c>
      <c r="E8" s="98">
        <v>0</v>
      </c>
      <c r="F8" s="99">
        <v>1</v>
      </c>
      <c r="G8" s="99">
        <f>F8+1</f>
        <v>2</v>
      </c>
      <c r="H8" s="99">
        <f t="shared" ref="H8:O8" si="1">G8+1</f>
        <v>3</v>
      </c>
      <c r="I8" s="99">
        <f t="shared" si="1"/>
        <v>4</v>
      </c>
      <c r="J8" s="99">
        <f t="shared" si="1"/>
        <v>5</v>
      </c>
      <c r="K8" s="99">
        <f t="shared" si="1"/>
        <v>6</v>
      </c>
      <c r="L8" s="99">
        <f t="shared" si="1"/>
        <v>7</v>
      </c>
      <c r="M8" s="99">
        <f t="shared" si="1"/>
        <v>8</v>
      </c>
      <c r="N8" s="99">
        <f t="shared" si="1"/>
        <v>9</v>
      </c>
      <c r="O8" s="99">
        <f t="shared" si="1"/>
        <v>10</v>
      </c>
      <c r="P8" s="13"/>
    </row>
    <row r="9" spans="1:16" s="9" customFormat="1" ht="18" customHeight="1" x14ac:dyDescent="0.25">
      <c r="B9" s="10" t="s">
        <v>6</v>
      </c>
      <c r="C9" s="11">
        <v>9</v>
      </c>
      <c r="D9" s="98">
        <v>3</v>
      </c>
      <c r="E9" s="98">
        <f>C9-D9</f>
        <v>6</v>
      </c>
      <c r="F9" s="100">
        <f>MONTH(F7-E7)</f>
        <v>6</v>
      </c>
      <c r="G9" s="100">
        <f t="shared" ref="G9:O9" si="2">MONTH(G7-F7)</f>
        <v>12</v>
      </c>
      <c r="H9" s="100">
        <f t="shared" si="2"/>
        <v>12</v>
      </c>
      <c r="I9" s="100">
        <f t="shared" si="2"/>
        <v>12</v>
      </c>
      <c r="J9" s="100">
        <f t="shared" si="2"/>
        <v>12</v>
      </c>
      <c r="K9" s="100">
        <f t="shared" si="2"/>
        <v>12</v>
      </c>
      <c r="L9" s="100">
        <f t="shared" si="2"/>
        <v>12</v>
      </c>
      <c r="M9" s="100">
        <f t="shared" si="2"/>
        <v>12</v>
      </c>
      <c r="N9" s="100">
        <f t="shared" si="2"/>
        <v>12</v>
      </c>
      <c r="O9" s="100">
        <f t="shared" si="2"/>
        <v>12</v>
      </c>
      <c r="P9" s="13"/>
    </row>
    <row r="10" spans="1:16" ht="18" customHeight="1" x14ac:dyDescent="0.25">
      <c r="B10" s="14" t="s">
        <v>7</v>
      </c>
      <c r="C10" s="1"/>
      <c r="D10" s="1"/>
      <c r="E10" s="1"/>
      <c r="F10" s="1"/>
      <c r="G10" s="1"/>
      <c r="H10" s="1"/>
      <c r="I10" s="1"/>
      <c r="J10" s="1"/>
      <c r="K10" s="1"/>
      <c r="L10" s="1"/>
      <c r="M10" s="1"/>
      <c r="N10" s="1"/>
      <c r="O10" s="1"/>
      <c r="P10" s="1"/>
    </row>
    <row r="11" spans="1:16" ht="18" customHeight="1" x14ac:dyDescent="0.25">
      <c r="A11" s="46">
        <v>0</v>
      </c>
      <c r="B11" s="15" t="s">
        <v>7</v>
      </c>
      <c r="C11" s="15"/>
      <c r="D11" s="15"/>
      <c r="E11" s="15"/>
      <c r="F11" s="89">
        <f>'P &amp; L Account (Noida)'!F11+'P &amp; L Account (Pune) '!F11+'P&amp;L Account Ahamdabad (Zepto) '!F11+'P&amp;L Account Ahamdabad (Falcon) '!F11+'P &amp; L Account Bhivandi '!F11+'PL existing'!E4</f>
        <v>38.541980517199995</v>
      </c>
      <c r="G11" s="89">
        <f>'P &amp; L Account (Noida)'!G11+'P &amp; L Account (Pune) '!G11+'P&amp;L Account Ahamdabad (Zepto) '!G11+'P&amp;L Account Ahamdabad (Falcon) '!G11+'P &amp; L Account Bhivandi '!G11+'PL existing'!F4</f>
        <v>66.281687616759996</v>
      </c>
      <c r="H11" s="89">
        <f>'P &amp; L Account (Noida)'!H11+'P &amp; L Account (Pune) '!H11+'P&amp;L Account Ahamdabad (Zepto) '!H11+'P&amp;L Account Ahamdabad (Falcon) '!H11+'P &amp; L Account Bhivandi '!H11+'PL existing'!G4</f>
        <v>68.852851713598</v>
      </c>
      <c r="I11" s="89">
        <f>'P &amp; L Account (Noida)'!I11+'P &amp; L Account (Pune) '!I11+'P&amp;L Account Ahamdabad (Zepto) '!I11+'P&amp;L Account Ahamdabad (Falcon) '!I11+'P &amp; L Account Bhivandi '!I11+'PL existing'!H4</f>
        <v>71.659080447277901</v>
      </c>
      <c r="J11" s="89">
        <f>'P &amp; L Account (Noida)'!J11+'P &amp; L Account (Pune) '!J11+'P&amp;L Account Ahamdabad (Zepto) '!J11+'P&amp;L Account Ahamdabad (Falcon) '!J11+'P &amp; L Account Bhivandi '!J11+'PL existing'!I4</f>
        <v>74.538197114041793</v>
      </c>
      <c r="K11" s="89">
        <f>'P &amp; L Account (Noida)'!K11+'P &amp; L Account (Pune) '!K11+'P&amp;L Account Ahamdabad (Zepto) '!K11+'P&amp;L Account Ahamdabad (Falcon) '!K11+'P &amp; L Account Bhivandi '!K11+'PL existing'!J4</f>
        <v>77.585419865393888</v>
      </c>
      <c r="L11" s="89">
        <f>'P &amp; L Account (Noida)'!L11+'P &amp; L Account (Pune) '!L11+'P&amp;L Account Ahamdabad (Zepto) '!L11+'P&amp;L Account Ahamdabad (Falcon) '!L11+'P &amp; L Account Bhivandi '!L11+'PL existing'!K4</f>
        <v>80.909414971207326</v>
      </c>
      <c r="M11" s="89">
        <f>'P &amp; L Account (Noida)'!M11+'P &amp; L Account (Pune) '!M11+'P&amp;L Account Ahamdabad (Zepto) '!M11+'P&amp;L Account Ahamdabad (Falcon) '!M11+'P &amp; L Account Bhivandi '!M11+'PL existing'!L4</f>
        <v>84.32414628477224</v>
      </c>
      <c r="N11" s="89">
        <f>'P &amp; L Account (Noida)'!N11+'P &amp; L Account (Pune) '!N11+'P&amp;L Account Ahamdabad (Zepto) '!N11+'P&amp;L Account Ahamdabad (Falcon) '!N11+'P &amp; L Account Bhivandi '!N11+'PL existing'!M4</f>
        <v>87.939615945673722</v>
      </c>
      <c r="O11" s="89">
        <f>'P &amp; L Account (Noida)'!O11+'P &amp; L Account (Pune) '!O11+'P&amp;L Account Ahamdabad (Zepto) '!O11+'P&amp;L Account Ahamdabad (Falcon) '!O11+'P &amp; L Account Bhivandi '!O11+'PL existing'!N4</f>
        <v>91.881328156222992</v>
      </c>
      <c r="P11" s="1"/>
    </row>
    <row r="12" spans="1:16" ht="18" customHeight="1" x14ac:dyDescent="0.25">
      <c r="B12" s="14" t="s">
        <v>8</v>
      </c>
      <c r="C12" s="1"/>
      <c r="D12" s="1"/>
      <c r="E12" s="1"/>
      <c r="F12" s="90"/>
      <c r="G12" s="90"/>
      <c r="H12" s="90"/>
      <c r="I12" s="90"/>
      <c r="J12" s="90"/>
      <c r="K12" s="90"/>
      <c r="L12" s="90"/>
      <c r="M12" s="90"/>
      <c r="N12" s="90"/>
      <c r="O12" s="91"/>
      <c r="P12" s="1"/>
    </row>
    <row r="13" spans="1:16" ht="18" customHeight="1" x14ac:dyDescent="0.25">
      <c r="B13" s="1" t="s">
        <v>9</v>
      </c>
      <c r="C13" s="1"/>
      <c r="D13" s="1"/>
      <c r="E13" s="1"/>
      <c r="F13" s="92">
        <f>'P &amp; L Account (Noida)'!F13+'P &amp; L Account (Pune) '!F13+'P&amp;L Account Ahamdabad (Zepto) '!F13+'P&amp;L Account Ahamdabad (Falcon) '!F13+'P &amp; L Account Bhivandi '!F13</f>
        <v>2.0982950000000002</v>
      </c>
      <c r="G13" s="92">
        <f>'P &amp; L Account (Noida)'!G13+'P &amp; L Account (Pune) '!G13+'P&amp;L Account Ahamdabad (Zepto) '!G13+'P&amp;L Account Ahamdabad (Falcon) '!G13+'P &amp; L Account Bhivandi '!G13</f>
        <v>6.142415999999999</v>
      </c>
      <c r="H13" s="92">
        <f>'P &amp; L Account (Noida)'!H13+'P &amp; L Account (Pune) '!H13+'P&amp;L Account Ahamdabad (Zepto) '!H13+'P&amp;L Account Ahamdabad (Falcon) '!H13+'P &amp; L Account Bhivandi '!H13</f>
        <v>6.3968982000000008</v>
      </c>
      <c r="I13" s="92">
        <f>'P &amp; L Account (Noida)'!I13+'P &amp; L Account (Pune) '!I13+'P&amp;L Account Ahamdabad (Zepto) '!I13+'P&amp;L Account Ahamdabad (Falcon) '!I13+'P &amp; L Account Bhivandi '!I13</f>
        <v>6.8220203100000001</v>
      </c>
      <c r="J13" s="92">
        <f>'P &amp; L Account (Noida)'!J13+'P &amp; L Account (Pune) '!J13+'P&amp;L Account Ahamdabad (Zepto) '!J13+'P&amp;L Account Ahamdabad (Falcon) '!J13+'P &amp; L Account Bhivandi '!J13</f>
        <v>7.1025869355000006</v>
      </c>
      <c r="K13" s="92">
        <f>'P &amp; L Account (Noida)'!K13+'P &amp; L Account (Pune) '!K13+'P&amp;L Account Ahamdabad (Zepto) '!K13+'P&amp;L Account Ahamdabad (Falcon) '!K13+'P &amp; L Account Bhivandi '!K13</f>
        <v>7.3971818922750021</v>
      </c>
      <c r="L13" s="92">
        <f>'P &amp; L Account (Noida)'!L13+'P &amp; L Account (Pune) '!L13+'P&amp;L Account Ahamdabad (Zepto) '!L13+'P&amp;L Account Ahamdabad (Falcon) '!L13+'P &amp; L Account Bhivandi '!L13</f>
        <v>7.8881097668887517</v>
      </c>
      <c r="M13" s="92">
        <f>'P &amp; L Account (Noida)'!M13+'P &amp; L Account (Pune) '!M13+'P&amp;L Account Ahamdabad (Zepto) '!M13+'P&amp;L Account Ahamdabad (Falcon) '!M13+'P &amp; L Account Bhivandi '!M13</f>
        <v>8.2129007067331887</v>
      </c>
      <c r="N13" s="92">
        <f>'P &amp; L Account (Noida)'!N13+'P &amp; L Account (Pune) '!N13+'P&amp;L Account Ahamdabad (Zepto) '!N13+'P&amp;L Account Ahamdabad (Falcon) '!N13+'P &amp; L Account Bhivandi '!N13</f>
        <v>8.5539311935698503</v>
      </c>
      <c r="O13" s="92">
        <f>'P &amp; L Account (Noida)'!O13+'P &amp; L Account (Pune) '!O13+'P&amp;L Account Ahamdabad (Zepto) '!O13+'P&amp;L Account Ahamdabad (Falcon) '!O13+'P &amp; L Account Bhivandi '!O13</f>
        <v>9.1208568502483409</v>
      </c>
      <c r="P13" s="1"/>
    </row>
    <row r="14" spans="1:16" ht="18" customHeight="1" x14ac:dyDescent="0.25">
      <c r="B14" s="1" t="s">
        <v>10</v>
      </c>
      <c r="C14" s="19"/>
      <c r="D14" s="1"/>
      <c r="E14" s="1"/>
      <c r="F14" s="92">
        <f>'P &amp; L Account (Noida)'!F14+'P &amp; L Account (Pune) '!F14+'P&amp;L Account Ahamdabad (Zepto) '!F14+'P&amp;L Account Ahamdabad (Falcon) '!F14+'P &amp; L Account Bhivandi '!F14</f>
        <v>3.0644999999999998</v>
      </c>
      <c r="G14" s="92">
        <f>'P &amp; L Account (Noida)'!G14+'P &amp; L Account (Pune) '!G14+'P&amp;L Account Ahamdabad (Zepto) '!G14+'P&amp;L Account Ahamdabad (Falcon) '!G14+'P &amp; L Account Bhivandi '!G14</f>
        <v>9.17835</v>
      </c>
      <c r="H14" s="92">
        <f>'P &amp; L Account (Noida)'!H14+'P &amp; L Account (Pune) '!H14+'P&amp;L Account Ahamdabad (Zepto) '!H14+'P&amp;L Account Ahamdabad (Falcon) '!H14+'P &amp; L Account Bhivandi '!H14</f>
        <v>9.8667262499999993</v>
      </c>
      <c r="I14" s="92">
        <f>'P &amp; L Account (Noida)'!I14+'P &amp; L Account (Pune) '!I14+'P&amp;L Account Ahamdabad (Zepto) '!I14+'P&amp;L Account Ahamdabad (Falcon) '!I14+'P &amp; L Account Bhivandi '!I14</f>
        <v>10.606730718749999</v>
      </c>
      <c r="J14" s="92">
        <f>'P &amp; L Account (Noida)'!J14+'P &amp; L Account (Pune) '!J14+'P&amp;L Account Ahamdabad (Zepto) '!J14+'P&amp;L Account Ahamdabad (Falcon) '!J14+'P &amp; L Account Bhivandi '!J14</f>
        <v>11.40223552265625</v>
      </c>
      <c r="K14" s="92">
        <f>'P &amp; L Account (Noida)'!K14+'P &amp; L Account (Pune) '!K14+'P&amp;L Account Ahamdabad (Zepto) '!K14+'P&amp;L Account Ahamdabad (Falcon) '!K14+'P &amp; L Account Bhivandi '!K14</f>
        <v>12.25740318685547</v>
      </c>
      <c r="L14" s="92">
        <f>'P &amp; L Account (Noida)'!L14+'P &amp; L Account (Pune) '!L14+'P&amp;L Account Ahamdabad (Zepto) '!L14+'P&amp;L Account Ahamdabad (Falcon) '!L14+'P &amp; L Account Bhivandi '!L14</f>
        <v>13.176708425869627</v>
      </c>
      <c r="M14" s="92">
        <f>'P &amp; L Account (Noida)'!M14+'P &amp; L Account (Pune) '!M14+'P&amp;L Account Ahamdabad (Zepto) '!M14+'P&amp;L Account Ahamdabad (Falcon) '!M14+'P &amp; L Account Bhivandi '!M14</f>
        <v>14.16496155780985</v>
      </c>
      <c r="N14" s="92">
        <f>'P &amp; L Account (Noida)'!N14+'P &amp; L Account (Pune) '!N14+'P&amp;L Account Ahamdabad (Zepto) '!N14+'P&amp;L Account Ahamdabad (Falcon) '!N14+'P &amp; L Account Bhivandi '!N14</f>
        <v>15.227333674645585</v>
      </c>
      <c r="O14" s="92">
        <f>'P &amp; L Account (Noida)'!O14+'P &amp; L Account (Pune) '!O14+'P&amp;L Account Ahamdabad (Zepto) '!O14+'P&amp;L Account Ahamdabad (Falcon) '!O14+'P &amp; L Account Bhivandi '!O14</f>
        <v>16.369383700244008</v>
      </c>
      <c r="P14" s="1"/>
    </row>
    <row r="15" spans="1:16" ht="18" customHeight="1" x14ac:dyDescent="0.25">
      <c r="B15" s="1" t="s">
        <v>11</v>
      </c>
      <c r="C15" s="1"/>
      <c r="D15" s="1"/>
      <c r="E15" s="1"/>
      <c r="F15" s="92">
        <f>'P &amp; L Account (Noida)'!F15+'P &amp; L Account (Pune) '!F15+'P&amp;L Account Ahamdabad (Zepto) '!F15+'P&amp;L Account Ahamdabad (Falcon) '!F15+'P &amp; L Account Bhivandi '!F15</f>
        <v>0</v>
      </c>
      <c r="G15" s="92">
        <f>'P &amp; L Account (Noida)'!G15+'P &amp; L Account (Pune) '!G15+'P&amp;L Account Ahamdabad (Zepto) '!G15+'P&amp;L Account Ahamdabad (Falcon) '!G15+'P &amp; L Account Bhivandi '!G15</f>
        <v>0</v>
      </c>
      <c r="H15" s="92">
        <f>'P &amp; L Account (Noida)'!H15+'P &amp; L Account (Pune) '!H15+'P&amp;L Account Ahamdabad (Zepto) '!H15+'P&amp;L Account Ahamdabad (Falcon) '!H15+'P &amp; L Account Bhivandi '!H15</f>
        <v>0.89048999999999989</v>
      </c>
      <c r="I15" s="92">
        <f>'P &amp; L Account (Noida)'!I15+'P &amp; L Account (Pune) '!I15+'P&amp;L Account Ahamdabad (Zepto) '!I15+'P&amp;L Account Ahamdabad (Falcon) '!I15+'P &amp; L Account Bhivandi '!I15</f>
        <v>0.93501449999999997</v>
      </c>
      <c r="J15" s="92">
        <f>'P &amp; L Account (Noida)'!J15+'P &amp; L Account (Pune) '!J15+'P&amp;L Account Ahamdabad (Zepto) '!J15+'P&amp;L Account Ahamdabad (Falcon) '!J15+'P &amp; L Account Bhivandi '!J15</f>
        <v>0.98176522499999996</v>
      </c>
      <c r="K15" s="92">
        <f>'P &amp; L Account (Noida)'!K15+'P &amp; L Account (Pune) '!K15+'P&amp;L Account Ahamdabad (Zepto) '!K15+'P&amp;L Account Ahamdabad (Falcon) '!K15+'P &amp; L Account Bhivandi '!K15</f>
        <v>1.0308534862499998</v>
      </c>
      <c r="L15" s="92">
        <f>'P &amp; L Account (Noida)'!L15+'P &amp; L Account (Pune) '!L15+'P&amp;L Account Ahamdabad (Zepto) '!L15+'P&amp;L Account Ahamdabad (Falcon) '!L15+'P &amp; L Account Bhivandi '!L15</f>
        <v>1.0823961605625001</v>
      </c>
      <c r="M15" s="92">
        <f>'P &amp; L Account (Noida)'!M15+'P &amp; L Account (Pune) '!M15+'P&amp;L Account Ahamdabad (Zepto) '!M15+'P&amp;L Account Ahamdabad (Falcon) '!M15+'P &amp; L Account Bhivandi '!M15</f>
        <v>1.136515968590625</v>
      </c>
      <c r="N15" s="92">
        <f>'P &amp; L Account (Noida)'!N15+'P &amp; L Account (Pune) '!N15+'P&amp;L Account Ahamdabad (Zepto) '!N15+'P&amp;L Account Ahamdabad (Falcon) '!N15+'P &amp; L Account Bhivandi '!N15</f>
        <v>1.1933417670201563</v>
      </c>
      <c r="O15" s="92">
        <f>'P &amp; L Account (Noida)'!O15+'P &amp; L Account (Pune) '!O15+'P&amp;L Account Ahamdabad (Zepto) '!O15+'P&amp;L Account Ahamdabad (Falcon) '!O15+'P &amp; L Account Bhivandi '!O15</f>
        <v>1.2530088553711642</v>
      </c>
      <c r="P15" s="1"/>
    </row>
    <row r="16" spans="1:16" ht="18" customHeight="1" x14ac:dyDescent="0.25">
      <c r="B16" s="1" t="s">
        <v>12</v>
      </c>
      <c r="C16" s="1"/>
      <c r="D16" s="1"/>
      <c r="E16" s="1"/>
      <c r="F16" s="92">
        <f>'P &amp; L Account (Noida)'!F16+'P &amp; L Account (Pune) '!F16+'P&amp;L Account Ahamdabad (Zepto) '!F16+'P&amp;L Account Ahamdabad (Falcon) '!F16+'P &amp; L Account Bhivandi '!F16</f>
        <v>1.8670790549999998</v>
      </c>
      <c r="G16" s="92">
        <f>'P &amp; L Account (Noida)'!G16+'P &amp; L Account (Pune) '!G16+'P&amp;L Account Ahamdabad (Zepto) '!G16+'P&amp;L Account Ahamdabad (Falcon) '!G16+'P &amp; L Account Bhivandi '!G16</f>
        <v>5.5782898814999999</v>
      </c>
      <c r="H16" s="92">
        <f>'P &amp; L Account (Noida)'!H16+'P &amp; L Account (Pune) '!H16+'P&amp;L Account Ahamdabad (Zepto) '!H16+'P&amp;L Account Ahamdabad (Falcon) '!H16+'P &amp; L Account Bhivandi '!H16</f>
        <v>5.8163383755749996</v>
      </c>
      <c r="I16" s="92">
        <f>'P &amp; L Account (Noida)'!I16+'P &amp; L Account (Pune) '!I16+'P&amp;L Account Ahamdabad (Zepto) '!I16+'P&amp;L Account Ahamdabad (Falcon) '!I16+'P &amp; L Account Bhivandi '!I16</f>
        <v>6.0662892943537496</v>
      </c>
      <c r="J16" s="92">
        <f>'P &amp; L Account (Noida)'!J16+'P &amp; L Account (Pune) '!J16+'P&amp;L Account Ahamdabad (Zepto) '!J16+'P&amp;L Account Ahamdabad (Falcon) '!J16+'P &amp; L Account Bhivandi '!J16</f>
        <v>6.328737759071438</v>
      </c>
      <c r="K16" s="92">
        <f>'P &amp; L Account (Noida)'!K16+'P &amp; L Account (Pune) '!K16+'P&amp;L Account Ahamdabad (Zepto) '!K16+'P&amp;L Account Ahamdabad (Falcon) '!K16+'P &amp; L Account Bhivandi '!K16</f>
        <v>6.604308647025011</v>
      </c>
      <c r="L16" s="92">
        <f>'P &amp; L Account (Noida)'!L16+'P &amp; L Account (Pune) '!L16+'P&amp;L Account Ahamdabad (Zepto) '!L16+'P&amp;L Account Ahamdabad (Falcon) '!L16+'P &amp; L Account Bhivandi '!L16</f>
        <v>6.8936580793762614</v>
      </c>
      <c r="M16" s="92">
        <f>'P &amp; L Account (Noida)'!M16+'P &amp; L Account (Pune) '!M16+'P&amp;L Account Ahamdabad (Zepto) '!M16+'P&amp;L Account Ahamdabad (Falcon) '!M16+'P &amp; L Account Bhivandi '!M16</f>
        <v>7.1974749833450744</v>
      </c>
      <c r="N16" s="92">
        <f>'P &amp; L Account (Noida)'!N16+'P &amp; L Account (Pune) '!N16+'P&amp;L Account Ahamdabad (Zepto) '!N16+'P&amp;L Account Ahamdabad (Falcon) '!N16+'P &amp; L Account Bhivandi '!N16</f>
        <v>7.516482732512328</v>
      </c>
      <c r="O16" s="92">
        <f>'P &amp; L Account (Noida)'!O16+'P &amp; L Account (Pune) '!O16+'P&amp;L Account Ahamdabad (Zepto) '!O16+'P&amp;L Account Ahamdabad (Falcon) '!O16+'P &amp; L Account Bhivandi '!O16</f>
        <v>7.8514408691379458</v>
      </c>
      <c r="P16" s="1"/>
    </row>
    <row r="17" spans="1:16" ht="18" customHeight="1" x14ac:dyDescent="0.25">
      <c r="B17" s="1" t="s">
        <v>13</v>
      </c>
      <c r="C17" s="1"/>
      <c r="D17" s="1"/>
      <c r="E17" s="1"/>
      <c r="F17" s="92">
        <f>'P &amp; L Account (Noida)'!F17+'P &amp; L Account (Pune) '!F17+'P&amp;L Account Ahamdabad (Zepto) '!F17+'P&amp;L Account Ahamdabad (Falcon) '!F17+'P &amp; L Account Bhivandi '!F17</f>
        <v>0.20777220775799998</v>
      </c>
      <c r="G17" s="92">
        <f>'P &amp; L Account (Noida)'!G17+'P &amp; L Account (Pune) '!G17+'P&amp;L Account Ahamdabad (Zepto) '!G17+'P&amp;L Account Ahamdabad (Falcon) '!G17+'P &amp; L Account Bhivandi '!G17</f>
        <v>0.60534993925140002</v>
      </c>
      <c r="H17" s="92">
        <f>'P &amp; L Account (Noida)'!H17+'P &amp; L Account (Pune) '!H17+'P&amp;L Account Ahamdabad (Zepto) '!H17+'P&amp;L Account Ahamdabad (Falcon) '!H17+'P &amp; L Account Bhivandi '!H17</f>
        <v>0.62447363195396988</v>
      </c>
      <c r="I17" s="92">
        <f>'P &amp; L Account (Noida)'!I17+'P &amp; L Account (Pune) '!I17+'P&amp;L Account Ahamdabad (Zepto) '!I17+'P&amp;L Account Ahamdabad (Falcon) '!I17+'P &amp; L Account Bhivandi '!I17</f>
        <v>0.64615110577166845</v>
      </c>
      <c r="J17" s="92">
        <f>'P &amp; L Account (Noida)'!J17+'P &amp; L Account (Pune) '!J17+'P&amp;L Account Ahamdabad (Zepto) '!J17+'P&amp;L Account Ahamdabad (Falcon) '!J17+'P &amp; L Account Bhivandi '!J17</f>
        <v>0.66790110072625186</v>
      </c>
      <c r="K17" s="92">
        <f>'P &amp; L Account (Noida)'!K17+'P &amp; L Account (Pune) '!K17+'P&amp;L Account Ahamdabad (Zepto) '!K17+'P&amp;L Account Ahamdabad (Falcon) '!K17+'P &amp; L Account Bhivandi '!K17</f>
        <v>0.69110084919731463</v>
      </c>
      <c r="L17" s="92">
        <f>'P &amp; L Account (Noida)'!L17+'P &amp; L Account (Pune) '!L17+'P&amp;L Account Ahamdabad (Zepto) '!L17+'P&amp;L Account Ahamdabad (Falcon) '!L17+'P &amp; L Account Bhivandi '!L17</f>
        <v>0.71732675334533647</v>
      </c>
      <c r="M17" s="92">
        <f>'P &amp; L Account (Noida)'!M17+'P &amp; L Account (Pune) '!M17+'P&amp;L Account Ahamdabad (Zepto) '!M17+'P&amp;L Account Ahamdabad (Falcon) '!M17+'P &amp; L Account Bhivandi '!M17</f>
        <v>0.74373199948767132</v>
      </c>
      <c r="N17" s="92">
        <f>'P &amp; L Account (Noida)'!N17+'P &amp; L Account (Pune) '!N17+'P&amp;L Account Ahamdabad (Zepto) '!N17+'P&amp;L Account Ahamdabad (Falcon) '!N17+'P &amp; L Account Bhivandi '!N17</f>
        <v>0.77190753466199791</v>
      </c>
      <c r="O17" s="92">
        <f>'P &amp; L Account (Noida)'!O17+'P &amp; L Account (Pune) '!O17+'P&amp;L Account Ahamdabad (Zepto) '!O17+'P&amp;L Account Ahamdabad (Falcon) '!O17+'P &amp; L Account Bhivandi '!O17</f>
        <v>0.80367388259408146</v>
      </c>
      <c r="P17" s="1"/>
    </row>
    <row r="18" spans="1:16" ht="18" customHeight="1" x14ac:dyDescent="0.25">
      <c r="B18" s="1" t="s">
        <v>280</v>
      </c>
      <c r="C18" s="1"/>
      <c r="D18" s="1"/>
      <c r="E18" s="1"/>
      <c r="F18" s="92">
        <f>'PL existing'!E12</f>
        <v>8.3947699999999994</v>
      </c>
      <c r="G18" s="92">
        <f>'PL existing'!F12</f>
        <v>8.8145084999999987</v>
      </c>
      <c r="H18" s="92">
        <f>'PL existing'!G12</f>
        <v>9.2552339249999989</v>
      </c>
      <c r="I18" s="92">
        <f>'PL existing'!H12</f>
        <v>9.7179956212499992</v>
      </c>
      <c r="J18" s="92">
        <f>'PL existing'!I12</f>
        <v>10.203895402312501</v>
      </c>
      <c r="K18" s="92">
        <f>'PL existing'!J12</f>
        <v>10.714090172428126</v>
      </c>
      <c r="L18" s="92">
        <f>'PL existing'!K12</f>
        <v>11.249794681049533</v>
      </c>
      <c r="M18" s="92">
        <f>'PL existing'!L12</f>
        <v>11.81228441510201</v>
      </c>
      <c r="N18" s="92">
        <f>'PL existing'!M12</f>
        <v>12.40289863585711</v>
      </c>
      <c r="O18" s="92">
        <f>'PL existing'!N12</f>
        <v>13.023043567649967</v>
      </c>
      <c r="P18" s="1"/>
    </row>
    <row r="19" spans="1:16" ht="18" customHeight="1" x14ac:dyDescent="0.25">
      <c r="A19" s="46">
        <v>0</v>
      </c>
      <c r="B19" s="15" t="s">
        <v>14</v>
      </c>
      <c r="C19" s="15"/>
      <c r="D19" s="15"/>
      <c r="E19" s="15"/>
      <c r="F19" s="93">
        <f>SUM(F13:F18)*(1+$A$19)</f>
        <v>15.632416262757999</v>
      </c>
      <c r="G19" s="93">
        <f t="shared" ref="G19:O19" si="3">SUM(G13:G18)*(1+$A$19)</f>
        <v>30.318914320751396</v>
      </c>
      <c r="H19" s="93">
        <f t="shared" si="3"/>
        <v>32.850160382528969</v>
      </c>
      <c r="I19" s="93">
        <f t="shared" si="3"/>
        <v>34.794201550125422</v>
      </c>
      <c r="J19" s="93">
        <f t="shared" si="3"/>
        <v>36.687121945266441</v>
      </c>
      <c r="K19" s="93">
        <f t="shared" si="3"/>
        <v>38.694938234030921</v>
      </c>
      <c r="L19" s="93">
        <f t="shared" si="3"/>
        <v>41.007993867092011</v>
      </c>
      <c r="M19" s="93">
        <f t="shared" si="3"/>
        <v>43.267869631068422</v>
      </c>
      <c r="N19" s="93">
        <f t="shared" si="3"/>
        <v>45.665895538267037</v>
      </c>
      <c r="O19" s="93">
        <f t="shared" si="3"/>
        <v>48.421407725245501</v>
      </c>
      <c r="P19" s="1"/>
    </row>
    <row r="20" spans="1:16" ht="18" customHeight="1" x14ac:dyDescent="0.25">
      <c r="B20" s="1" t="s">
        <v>15</v>
      </c>
      <c r="C20" s="1"/>
      <c r="D20" s="1"/>
      <c r="E20" s="1"/>
      <c r="F20" s="90">
        <f>+F11-F19</f>
        <v>22.909564254441996</v>
      </c>
      <c r="G20" s="90">
        <f t="shared" ref="G20:O20" si="4">+G11-G19</f>
        <v>35.962773296008599</v>
      </c>
      <c r="H20" s="90">
        <f t="shared" si="4"/>
        <v>36.00269133106903</v>
      </c>
      <c r="I20" s="90">
        <f t="shared" si="4"/>
        <v>36.864878897152479</v>
      </c>
      <c r="J20" s="90">
        <f t="shared" si="4"/>
        <v>37.851075168775353</v>
      </c>
      <c r="K20" s="90">
        <f t="shared" si="4"/>
        <v>38.890481631362967</v>
      </c>
      <c r="L20" s="90">
        <f t="shared" si="4"/>
        <v>39.901421104115315</v>
      </c>
      <c r="M20" s="90">
        <f t="shared" si="4"/>
        <v>41.056276653703819</v>
      </c>
      <c r="N20" s="90">
        <f t="shared" si="4"/>
        <v>42.273720407406685</v>
      </c>
      <c r="O20" s="90">
        <f t="shared" si="4"/>
        <v>43.45992043097749</v>
      </c>
      <c r="P20" s="1"/>
    </row>
    <row r="21" spans="1:16" ht="18" customHeight="1" x14ac:dyDescent="0.25">
      <c r="B21" s="1" t="s">
        <v>16</v>
      </c>
      <c r="C21" s="1"/>
      <c r="D21" s="1"/>
      <c r="E21" s="1"/>
      <c r="F21" s="92">
        <f>'P &amp; L Account (Noida)'!F20+'P &amp; L Account (Pune) '!F20+'P&amp;L Account Ahamdabad (Zepto) '!F20+'P&amp;L Account Ahamdabad (Falcon) '!F20+'P &amp; L Account Bhivandi '!F20+'PL existing'!E14</f>
        <v>9.6467847347580324</v>
      </c>
      <c r="G21" s="92">
        <f>'P &amp; L Account (Noida)'!G20+'P &amp; L Account (Pune) '!G20+'P&amp;L Account Ahamdabad (Zepto) '!G20+'P&amp;L Account Ahamdabad (Falcon) '!G20+'P &amp; L Account Bhivandi '!G20+'PL existing'!F14</f>
        <v>10.823204336804363</v>
      </c>
      <c r="H21" s="92">
        <f>'P &amp; L Account (Noida)'!H20+'P &amp; L Account (Pune) '!H20+'P&amp;L Account Ahamdabad (Zepto) '!H20+'P&amp;L Account Ahamdabad (Falcon) '!H20+'P &amp; L Account Bhivandi '!H20+'PL existing'!G14</f>
        <v>9.5758644548238774</v>
      </c>
      <c r="I21" s="92">
        <f>'P &amp; L Account (Noida)'!I20+'P &amp; L Account (Pune) '!I20+'P&amp;L Account Ahamdabad (Zepto) '!I20+'P&amp;L Account Ahamdabad (Falcon) '!I20+'P &amp; L Account Bhivandi '!I20+'PL existing'!H14</f>
        <v>8.570432219451563</v>
      </c>
      <c r="J21" s="92">
        <f>'P &amp; L Account (Noida)'!J20+'P &amp; L Account (Pune) '!J20+'P&amp;L Account Ahamdabad (Zepto) '!J20+'P&amp;L Account Ahamdabad (Falcon) '!J20+'P &amp; L Account Bhivandi '!J20+'PL existing'!I14</f>
        <v>7.7575381449470715</v>
      </c>
      <c r="K21" s="92">
        <f>'P &amp; L Account (Noida)'!K20+'P &amp; L Account (Pune) '!K20+'P&amp;L Account Ahamdabad (Zepto) '!K20+'P&amp;L Account Ahamdabad (Falcon) '!K20+'P &amp; L Account Bhivandi '!K20+'PL existing'!J14</f>
        <v>7.0985178760774765</v>
      </c>
      <c r="L21" s="92">
        <f>'P &amp; L Account (Noida)'!L20+'P &amp; L Account (Pune) '!L20+'P&amp;L Account Ahamdabad (Zepto) '!L20+'P&amp;L Account Ahamdabad (Falcon) '!L20+'P &amp; L Account Bhivandi '!L20+'PL existing'!K14</f>
        <v>6.5628082717638989</v>
      </c>
      <c r="M21" s="92">
        <f>'P &amp; L Account (Noida)'!M20+'P &amp; L Account (Pune) '!M20+'P&amp;L Account Ahamdabad (Zepto) '!M20+'P&amp;L Account Ahamdabad (Falcon) '!M20+'P &amp; L Account Bhivandi '!M20+'PL existing'!L14</f>
        <v>6.1261299242380352</v>
      </c>
      <c r="N21" s="92">
        <f>'P &amp; L Account (Noida)'!N20+'P &amp; L Account (Pune) '!N20+'P&amp;L Account Ahamdabad (Zepto) '!N20+'P&amp;L Account Ahamdabad (Falcon) '!N20+'P &amp; L Account Bhivandi '!N20+'PL existing'!M14</f>
        <v>5.7691389037359517</v>
      </c>
      <c r="O21" s="92">
        <f>'P &amp; L Account (Noida)'!O20+'P &amp; L Account (Pune) '!O20+'P&amp;L Account Ahamdabad (Zepto) '!O20+'P&amp;L Account Ahamdabad (Falcon) '!O20+'P &amp; L Account Bhivandi '!O20+'PL existing'!N14</f>
        <v>5.4763928733104716</v>
      </c>
      <c r="P21" s="1"/>
    </row>
    <row r="22" spans="1:16" ht="18" customHeight="1" x14ac:dyDescent="0.25">
      <c r="B22" s="1" t="s">
        <v>286</v>
      </c>
      <c r="C22" s="1"/>
      <c r="D22" s="1"/>
      <c r="E22" s="1"/>
      <c r="F22" s="92">
        <f>'PL existing'!E17</f>
        <v>1.46</v>
      </c>
      <c r="G22" s="92">
        <f>'PL existing'!F17</f>
        <v>1.46</v>
      </c>
      <c r="H22" s="92">
        <f>'PL existing'!G17</f>
        <v>1.46</v>
      </c>
      <c r="I22" s="92">
        <f>'PL existing'!H17</f>
        <v>1.46</v>
      </c>
      <c r="J22" s="92">
        <f>'PL existing'!I17</f>
        <v>1.23</v>
      </c>
      <c r="K22" s="92">
        <f>'PL existing'!J17</f>
        <v>1</v>
      </c>
      <c r="L22" s="92">
        <f>'PL existing'!K17</f>
        <v>1</v>
      </c>
      <c r="M22" s="92">
        <f>'PL existing'!L17</f>
        <v>1</v>
      </c>
      <c r="N22" s="92">
        <f>'PL existing'!M17</f>
        <v>1</v>
      </c>
      <c r="O22" s="92">
        <f>'PL existing'!N17</f>
        <v>1</v>
      </c>
      <c r="P22" s="1"/>
    </row>
    <row r="23" spans="1:16" ht="18" customHeight="1" x14ac:dyDescent="0.25">
      <c r="B23" s="1" t="s">
        <v>17</v>
      </c>
      <c r="C23" s="1"/>
      <c r="D23" s="1"/>
      <c r="E23" s="1"/>
      <c r="F23" s="90">
        <f>F20-F21+F22</f>
        <v>14.722779519683964</v>
      </c>
      <c r="G23" s="90">
        <f t="shared" ref="G23:O23" si="5">G20-G21+G22</f>
        <v>26.599568959204237</v>
      </c>
      <c r="H23" s="90">
        <f t="shared" si="5"/>
        <v>27.886826876245152</v>
      </c>
      <c r="I23" s="90">
        <f t="shared" si="5"/>
        <v>29.754446677700919</v>
      </c>
      <c r="J23" s="90">
        <f t="shared" si="5"/>
        <v>31.323537023828283</v>
      </c>
      <c r="K23" s="90">
        <f t="shared" si="5"/>
        <v>32.791963755285494</v>
      </c>
      <c r="L23" s="90">
        <f t="shared" si="5"/>
        <v>34.338612832351416</v>
      </c>
      <c r="M23" s="90">
        <f t="shared" si="5"/>
        <v>35.930146729465783</v>
      </c>
      <c r="N23" s="90">
        <f t="shared" si="5"/>
        <v>37.504581503670735</v>
      </c>
      <c r="O23" s="90">
        <f t="shared" si="5"/>
        <v>38.983527557667017</v>
      </c>
      <c r="P23" s="1"/>
    </row>
    <row r="24" spans="1:16" ht="18" customHeight="1" x14ac:dyDescent="0.25">
      <c r="B24" s="14" t="s">
        <v>18</v>
      </c>
      <c r="C24" s="1"/>
      <c r="D24" s="1"/>
      <c r="E24" s="1"/>
      <c r="F24" s="91"/>
      <c r="G24" s="91"/>
      <c r="H24" s="91"/>
      <c r="I24" s="91"/>
      <c r="J24" s="91"/>
      <c r="K24" s="91"/>
      <c r="L24" s="91"/>
      <c r="M24" s="91"/>
      <c r="N24" s="91"/>
      <c r="O24" s="91"/>
      <c r="P24" s="1"/>
    </row>
    <row r="25" spans="1:16" ht="18" customHeight="1" x14ac:dyDescent="0.25">
      <c r="B25" s="1" t="s">
        <v>19</v>
      </c>
      <c r="C25" s="1"/>
      <c r="D25" s="1"/>
      <c r="E25" s="1"/>
      <c r="F25" s="94">
        <f>'P &amp; L Account (Noida)'!F23+'P &amp; L Account (Pune) '!F23+'P&amp;L Account Ahamdabad (Zepto) '!F23+'P&amp;L Account Ahamdabad (Falcon) '!F23+'P &amp; L Account Bhivandi '!F23</f>
        <v>1.9428776656920768</v>
      </c>
      <c r="G25" s="94">
        <f>'P &amp; L Account (Noida)'!G23+'P &amp; L Account (Pune) '!G23+'P&amp;L Account Ahamdabad (Zepto) '!G23+'P&amp;L Account Ahamdabad (Falcon) '!G23+'P &amp; L Account Bhivandi '!G23</f>
        <v>5.1675338937536077</v>
      </c>
      <c r="H25" s="94">
        <f>'P &amp; L Account (Noida)'!H23+'P &amp; L Account (Pune) '!H23+'P&amp;L Account Ahamdabad (Zepto) '!H23+'P&amp;L Account Ahamdabad (Falcon) '!H23+'P &amp; L Account Bhivandi '!H23</f>
        <v>4.4693277185410167</v>
      </c>
      <c r="I25" s="94">
        <f>'P &amp; L Account (Noida)'!I23+'P &amp; L Account (Pune) '!I23+'P&amp;L Account Ahamdabad (Zepto) '!I23+'P&amp;L Account Ahamdabad (Falcon) '!I23+'P &amp; L Account Bhivandi '!I23</f>
        <v>3.7431932963199239</v>
      </c>
      <c r="J25" s="94">
        <f>'P &amp; L Account (Noida)'!J23+'P &amp; L Account (Pune) '!J23+'P&amp;L Account Ahamdabad (Zepto) '!J23+'P&amp;L Account Ahamdabad (Falcon) '!J23+'P &amp; L Account Bhivandi '!J23</f>
        <v>2.9612023800818239</v>
      </c>
      <c r="K25" s="94">
        <f>'P &amp; L Account (Noida)'!K23+'P &amp; L Account (Pune) '!K23+'P&amp;L Account Ahamdabad (Zepto) '!K23+'P&amp;L Account Ahamdabad (Falcon) '!K23+'P &amp; L Account Bhivandi '!K23</f>
        <v>2.1512832168352194</v>
      </c>
      <c r="L25" s="94">
        <f>'P &amp; L Account (Noida)'!L23+'P &amp; L Account (Pune) '!L23+'P&amp;L Account Ahamdabad (Zepto) '!L23+'P&amp;L Account Ahamdabad (Falcon) '!L23+'P &amp; L Account Bhivandi '!L23</f>
        <v>1.3206812457409018</v>
      </c>
      <c r="M25" s="94">
        <f>'P &amp; L Account (Noida)'!M23+'P &amp; L Account (Pune) '!M23+'P&amp;L Account Ahamdabad (Zepto) '!M23+'P&amp;L Account Ahamdabad (Falcon) '!M23+'P &amp; L Account Bhivandi '!M23</f>
        <v>0.40208550229269396</v>
      </c>
      <c r="N25" s="94">
        <f>'P &amp; L Account (Noida)'!N23+'P &amp; L Account (Pune) '!N23+'P&amp;L Account Ahamdabad (Zepto) '!N23+'P&amp;L Account Ahamdabad (Falcon) '!N23+'P &amp; L Account Bhivandi '!N23</f>
        <v>0</v>
      </c>
      <c r="O25" s="94">
        <f>'P &amp; L Account (Noida)'!O23+'P &amp; L Account (Pune) '!O23+'P&amp;L Account Ahamdabad (Zepto) '!O23+'P&amp;L Account Ahamdabad (Falcon) '!O23+'P &amp; L Account Bhivandi '!O23</f>
        <v>0</v>
      </c>
      <c r="P25" s="1"/>
    </row>
    <row r="26" spans="1:16" ht="18" customHeight="1" x14ac:dyDescent="0.25">
      <c r="B26" s="1" t="s">
        <v>20</v>
      </c>
      <c r="C26" s="1"/>
      <c r="D26" s="1"/>
      <c r="E26" s="1"/>
      <c r="F26" s="94">
        <f>'P &amp; L Account (Noida)'!F24+'P &amp; L Account (Pune) '!F24+'P&amp;L Account Ahamdabad (Zepto) '!F24+'P&amp;L Account Ahamdabad (Falcon) '!F24+'P &amp; L Account Bhivandi '!F24</f>
        <v>0.18049999999999999</v>
      </c>
      <c r="G26" s="94">
        <f>'P &amp; L Account (Noida)'!G24+'P &amp; L Account (Pune) '!G24+'P&amp;L Account Ahamdabad (Zepto) '!G24+'P&amp;L Account Ahamdabad (Falcon) '!G24+'P &amp; L Account Bhivandi '!G24</f>
        <v>0.18049999999999999</v>
      </c>
      <c r="H26" s="94">
        <f>'P &amp; L Account (Noida)'!H24+'P &amp; L Account (Pune) '!H24+'P&amp;L Account Ahamdabad (Zepto) '!H24+'P&amp;L Account Ahamdabad (Falcon) '!H24+'P &amp; L Account Bhivandi '!H24</f>
        <v>0.18049999999999999</v>
      </c>
      <c r="I26" s="94">
        <f>'P &amp; L Account (Noida)'!I24+'P &amp; L Account (Pune) '!I24+'P&amp;L Account Ahamdabad (Zepto) '!I24+'P&amp;L Account Ahamdabad (Falcon) '!I24+'P &amp; L Account Bhivandi '!I24</f>
        <v>0.18049999999999999</v>
      </c>
      <c r="J26" s="94">
        <f>'P &amp; L Account (Noida)'!J24+'P &amp; L Account (Pune) '!J24+'P&amp;L Account Ahamdabad (Zepto) '!J24+'P&amp;L Account Ahamdabad (Falcon) '!J24+'P &amp; L Account Bhivandi '!J24</f>
        <v>0.18049999999999999</v>
      </c>
      <c r="K26" s="94">
        <f>'P &amp; L Account (Noida)'!K24+'P &amp; L Account (Pune) '!K24+'P&amp;L Account Ahamdabad (Zepto) '!K24+'P&amp;L Account Ahamdabad (Falcon) '!K24+'P &amp; L Account Bhivandi '!K24</f>
        <v>0.18049999999999999</v>
      </c>
      <c r="L26" s="94">
        <f>'P &amp; L Account (Noida)'!L24+'P &amp; L Account (Pune) '!L24+'P&amp;L Account Ahamdabad (Zepto) '!L24+'P&amp;L Account Ahamdabad (Falcon) '!L24+'P &amp; L Account Bhivandi '!L24</f>
        <v>0.18049999999999999</v>
      </c>
      <c r="M26" s="94">
        <f>'P &amp; L Account (Noida)'!M24+'P &amp; L Account (Pune) '!M24+'P&amp;L Account Ahamdabad (Zepto) '!M24+'P&amp;L Account Ahamdabad (Falcon) '!M24+'P &amp; L Account Bhivandi '!M24</f>
        <v>0.18049999999999999</v>
      </c>
      <c r="N26" s="94">
        <f>'P &amp; L Account (Noida)'!N24+'P &amp; L Account (Pune) '!N24+'P&amp;L Account Ahamdabad (Zepto) '!N24+'P&amp;L Account Ahamdabad (Falcon) '!N24+'P &amp; L Account Bhivandi '!N24</f>
        <v>0.18049999999999999</v>
      </c>
      <c r="O26" s="94">
        <f>'P &amp; L Account (Noida)'!O24+'P &amp; L Account (Pune) '!O24+'P&amp;L Account Ahamdabad (Zepto) '!O24+'P&amp;L Account Ahamdabad (Falcon) '!O24+'P &amp; L Account Bhivandi '!O24</f>
        <v>0.18049999999999999</v>
      </c>
      <c r="P26" s="1"/>
    </row>
    <row r="27" spans="1:16" ht="18" customHeight="1" x14ac:dyDescent="0.25">
      <c r="B27" s="1" t="s">
        <v>282</v>
      </c>
      <c r="C27" s="1"/>
      <c r="D27" s="1"/>
      <c r="E27" s="1"/>
      <c r="F27" s="94">
        <f>'PL existing'!E16</f>
        <v>3.92</v>
      </c>
      <c r="G27" s="94">
        <f>'PL existing'!F16</f>
        <v>3.23</v>
      </c>
      <c r="H27" s="94">
        <f>'PL existing'!G16</f>
        <v>2.42</v>
      </c>
      <c r="I27" s="94">
        <f>'PL existing'!H16</f>
        <v>1.7</v>
      </c>
      <c r="J27" s="94">
        <f>'PL existing'!I16</f>
        <v>1.08</v>
      </c>
      <c r="K27" s="94">
        <f>'PL existing'!J16</f>
        <v>0.52</v>
      </c>
      <c r="L27" s="94">
        <f>'PL existing'!K16</f>
        <v>0.24</v>
      </c>
      <c r="M27" s="94">
        <f>'PL existing'!L16</f>
        <v>0.15</v>
      </c>
      <c r="N27" s="94">
        <f>'PL existing'!M16</f>
        <v>0.06</v>
      </c>
      <c r="O27" s="94">
        <f>'PL existing'!N16</f>
        <v>0</v>
      </c>
      <c r="P27" s="1"/>
    </row>
    <row r="28" spans="1:16" ht="18" customHeight="1" x14ac:dyDescent="0.25">
      <c r="B28" s="1" t="s">
        <v>21</v>
      </c>
      <c r="C28" s="1"/>
      <c r="D28" s="1"/>
      <c r="E28" s="1"/>
      <c r="F28" s="90">
        <f>F25+F26+F27</f>
        <v>6.043377665692077</v>
      </c>
      <c r="G28" s="90">
        <f t="shared" ref="G28:O28" si="6">G25+G26+G27</f>
        <v>8.5780338937536076</v>
      </c>
      <c r="H28" s="90">
        <f t="shared" si="6"/>
        <v>7.069827718541017</v>
      </c>
      <c r="I28" s="90">
        <f t="shared" si="6"/>
        <v>5.6236932963199235</v>
      </c>
      <c r="J28" s="90">
        <f t="shared" si="6"/>
        <v>4.2217023800818243</v>
      </c>
      <c r="K28" s="90">
        <f t="shared" si="6"/>
        <v>2.8517832168352193</v>
      </c>
      <c r="L28" s="90">
        <f t="shared" si="6"/>
        <v>1.7411812457409017</v>
      </c>
      <c r="M28" s="90">
        <f t="shared" si="6"/>
        <v>0.73258550229269404</v>
      </c>
      <c r="N28" s="90">
        <f t="shared" si="6"/>
        <v>0.24049999999999999</v>
      </c>
      <c r="O28" s="90">
        <f t="shared" si="6"/>
        <v>0.18049999999999999</v>
      </c>
      <c r="P28" s="1"/>
    </row>
    <row r="29" spans="1:16" ht="18" customHeight="1" x14ac:dyDescent="0.25">
      <c r="B29" s="15" t="s">
        <v>22</v>
      </c>
      <c r="C29" s="15"/>
      <c r="D29" s="15"/>
      <c r="E29" s="15"/>
      <c r="F29" s="93">
        <f>F23-F28</f>
        <v>8.6794018539918874</v>
      </c>
      <c r="G29" s="93">
        <f t="shared" ref="G29:O29" si="7">G23-G28</f>
        <v>18.021535065450628</v>
      </c>
      <c r="H29" s="93">
        <f t="shared" si="7"/>
        <v>20.816999157704135</v>
      </c>
      <c r="I29" s="93">
        <f t="shared" si="7"/>
        <v>24.130753381380995</v>
      </c>
      <c r="J29" s="93">
        <f t="shared" si="7"/>
        <v>27.101834643746457</v>
      </c>
      <c r="K29" s="93">
        <f t="shared" si="7"/>
        <v>29.940180538450274</v>
      </c>
      <c r="L29" s="93">
        <f t="shared" si="7"/>
        <v>32.597431586610512</v>
      </c>
      <c r="M29" s="93">
        <f t="shared" si="7"/>
        <v>35.19756122717309</v>
      </c>
      <c r="N29" s="93">
        <f t="shared" si="7"/>
        <v>37.264081503670738</v>
      </c>
      <c r="O29" s="93">
        <f t="shared" si="7"/>
        <v>38.803027557667015</v>
      </c>
      <c r="P29" s="1"/>
    </row>
    <row r="30" spans="1:16" ht="18" customHeight="1" x14ac:dyDescent="0.25">
      <c r="B30" s="22" t="s">
        <v>23</v>
      </c>
      <c r="C30" s="23"/>
      <c r="D30" s="1"/>
      <c r="E30" s="1"/>
      <c r="F30" s="90">
        <f>'P &amp; L Account (Noida)'!F27+'P &amp; L Account (Pune) '!F27+'P&amp;L Account Ahamdabad (Zepto) '!F27+'P&amp;L Account Ahamdabad (Falcon) '!F27+'P &amp; L Account Bhivandi '!F27+'PL existing'!E20</f>
        <v>1.63</v>
      </c>
      <c r="G30" s="90">
        <f>'P &amp; L Account (Noida)'!G27+'P &amp; L Account (Pune) '!G27+'P&amp;L Account Ahamdabad (Zepto) '!G27+'P&amp;L Account Ahamdabad (Falcon) '!G27+'P &amp; L Account Bhivandi '!G27+'PL existing'!F20</f>
        <v>3.8648570681727286</v>
      </c>
      <c r="H30" s="90">
        <f>'P &amp; L Account (Noida)'!H27+'P &amp; L Account (Pune) '!H27+'P&amp;L Account Ahamdabad (Zepto) '!H27+'P&amp;L Account Ahamdabad (Falcon) '!H27+'P &amp; L Account Bhivandi '!H27+'PL existing'!G20</f>
        <v>4.5344040839105633</v>
      </c>
      <c r="I30" s="90">
        <f>'P &amp; L Account (Noida)'!I27+'P &amp; L Account (Pune) '!I27+'P&amp;L Account Ahamdabad (Zepto) '!I27+'P&amp;L Account Ahamdabad (Falcon) '!I27+'P &amp; L Account Bhivandi '!I27+'PL existing'!H20</f>
        <v>5.2506303698428551</v>
      </c>
      <c r="J30" s="90">
        <f>'P &amp; L Account (Noida)'!J27+'P &amp; L Account (Pune) '!J27+'P&amp;L Account Ahamdabad (Zepto) '!J27+'P&amp;L Account Ahamdabad (Falcon) '!J27+'P &amp; L Account Bhivandi '!J27+'PL existing'!I20</f>
        <v>5.8909740804742841</v>
      </c>
      <c r="K30" s="90">
        <f>'P &amp; L Account (Noida)'!K27+'P &amp; L Account (Pune) '!K27+'P&amp;L Account Ahamdabad (Zepto) '!K27+'P&amp;L Account Ahamdabad (Falcon) '!K27+'P &amp; L Account Bhivandi '!K27+'PL existing'!J20</f>
        <v>6.7305552248270368</v>
      </c>
      <c r="L30" s="90">
        <f>'P &amp; L Account (Noida)'!L27+'P &amp; L Account (Pune) '!L27+'P&amp;L Account Ahamdabad (Zepto) '!L27+'P&amp;L Account Ahamdabad (Falcon) '!L27+'P &amp; L Account Bhivandi '!L27+'PL existing'!K20</f>
        <v>7.984742890835264</v>
      </c>
      <c r="M30" s="90">
        <f>'P &amp; L Account (Noida)'!M27+'P &amp; L Account (Pune) '!M27+'P&amp;L Account Ahamdabad (Zepto) '!M27+'P&amp;L Account Ahamdabad (Falcon) '!M27+'P &amp; L Account Bhivandi '!M27+'PL existing'!L20</f>
        <v>8.9503378804125262</v>
      </c>
      <c r="N30" s="90">
        <f>'P &amp; L Account (Noida)'!N27+'P &amp; L Account (Pune) '!N27+'P&amp;L Account Ahamdabad (Zepto) '!N27+'P&amp;L Account Ahamdabad (Falcon) '!N27+'P &amp; L Account Bhivandi '!N27+'PL existing'!M20</f>
        <v>9.583642517711894</v>
      </c>
      <c r="O30" s="90">
        <f>'P &amp; L Account (Noida)'!O27+'P &amp; L Account (Pune) '!O27+'P&amp;L Account Ahamdabad (Zepto) '!O27+'P&amp;L Account Ahamdabad (Falcon) '!O27+'P &amp; L Account Bhivandi '!O27+'PL existing'!N20</f>
        <v>10.071308701049558</v>
      </c>
      <c r="P30" s="1"/>
    </row>
    <row r="31" spans="1:16" ht="18" customHeight="1" x14ac:dyDescent="0.25">
      <c r="B31" s="22" t="s">
        <v>24</v>
      </c>
      <c r="C31" s="23"/>
      <c r="D31" s="1"/>
      <c r="E31" s="1"/>
      <c r="F31" s="90">
        <f>'P &amp; L Account (Noida)'!F28+'P &amp; L Account (Pune) '!F28+'P&amp;L Account Ahamdabad (Zepto) '!F28+'P&amp;L Account Ahamdabad (Falcon) '!F28+'P &amp; L Account Bhivandi '!F28+'PL existing'!E21</f>
        <v>-2.1799821523380518</v>
      </c>
      <c r="G31" s="90">
        <f>'P &amp; L Account (Noida)'!G28+'P &amp; L Account (Pune) '!G28+'P&amp;L Account Ahamdabad (Zepto) '!G28+'P&amp;L Account Ahamdabad (Falcon) '!G28+'P &amp; L Account Bhivandi '!G28+'PL existing'!F21</f>
        <v>-1.1948783531595266</v>
      </c>
      <c r="H31" s="90">
        <f>'P &amp; L Account (Noida)'!H28+'P &amp; L Account (Pune) '!H28+'P&amp;L Account Ahamdabad (Zepto) '!H28+'P&amp;L Account Ahamdabad (Falcon) '!H28+'P &amp; L Account Bhivandi '!H28+'PL existing'!G21</f>
        <v>-0.80813073691661086</v>
      </c>
      <c r="I31" s="90">
        <f>'P &amp; L Account (Noida)'!I28+'P &amp; L Account (Pune) '!I28+'P&amp;L Account Ahamdabad (Zepto) '!I28+'P&amp;L Account Ahamdabad (Falcon) '!I28+'P &amp; L Account Bhivandi '!I28+'PL existing'!H21</f>
        <v>-0.49373254128975286</v>
      </c>
      <c r="J31" s="90">
        <f>'P &amp; L Account (Noida)'!J28+'P &amp; L Account (Pune) '!J28+'P&amp;L Account Ahamdabad (Zepto) '!J28+'P&amp;L Account Ahamdabad (Falcon) '!J28+'P &amp; L Account Bhivandi '!J28+'PL existing'!I21</f>
        <v>-0.23758774565107532</v>
      </c>
      <c r="K31" s="90">
        <f>'P &amp; L Account (Noida)'!K28+'P &amp; L Account (Pune) '!K28+'P&amp;L Account Ahamdabad (Zepto) '!K28+'P&amp;L Account Ahamdabad (Falcon) '!K28+'P &amp; L Account Bhivandi '!K28+'PL existing'!J21</f>
        <v>-2.84988578306552E-2</v>
      </c>
      <c r="L31" s="90">
        <f>'P &amp; L Account (Noida)'!L28+'P &amp; L Account (Pune) '!L28+'P&amp;L Account Ahamdabad (Zepto) '!L28+'P&amp;L Account Ahamdabad (Falcon) '!L28+'P &amp; L Account Bhivandi '!L28+'PL existing'!K21</f>
        <v>0.14249787449123497</v>
      </c>
      <c r="M31" s="90">
        <f>'P &amp; L Account (Noida)'!M28+'P &amp; L Account (Pune) '!M28+'P&amp;L Account Ahamdabad (Zepto) '!M28+'P&amp;L Account Ahamdabad (Falcon) '!M28+'P &amp; L Account Bhivandi '!M28+'PL existing'!L21</f>
        <v>0.28260665538027441</v>
      </c>
      <c r="N31" s="90">
        <f>'P &amp; L Account (Noida)'!N28+'P &amp; L Account (Pune) '!N28+'P&amp;L Account Ahamdabad (Zepto) '!N28+'P&amp;L Account Ahamdabad (Falcon) '!N28+'P &amp; L Account Bhivandi '!N28+'PL existing'!M21</f>
        <v>0.3976309446876205</v>
      </c>
      <c r="O31" s="90">
        <f>'P &amp; L Account (Noida)'!O28+'P &amp; L Account (Pune) '!O28+'P&amp;L Account Ahamdabad (Zepto) '!O28+'P&amp;L Account Ahamdabad (Falcon) '!O28+'P &amp; L Account Bhivandi '!O28+'PL existing'!N21</f>
        <v>0.49225332954762291</v>
      </c>
      <c r="P31" s="1"/>
    </row>
    <row r="32" spans="1:16" ht="20.25" customHeight="1" x14ac:dyDescent="0.25">
      <c r="B32" s="24" t="s">
        <v>25</v>
      </c>
      <c r="C32" s="25"/>
      <c r="D32" s="26"/>
      <c r="E32" s="26"/>
      <c r="F32" s="95">
        <f>'PL existing'!E19+'P &amp; L Account Bhivandi '!F29+'P&amp;L Account Ahamdabad (Falcon) '!F29+'P&amp;L Account Ahamdabad (Zepto) '!F29+'P &amp; L Account (Pune) '!F29+'P &amp; L Account (Noida)'!F29</f>
        <v>3.5155090277513543</v>
      </c>
      <c r="G32" s="95">
        <f>'PL existing'!F19+'P &amp; L Account Bhivandi '!G29+'P&amp;L Account Ahamdabad (Falcon) '!G29+'P&amp;L Account Ahamdabad (Zepto) '!G29+'P &amp; L Account (Pune) '!G29+'P &amp; L Account (Noida)'!G29</f>
        <v>4.7654911133878137</v>
      </c>
      <c r="H32" s="95">
        <f>'PL existing'!G19+'P &amp; L Account Bhivandi '!H29+'P&amp;L Account Ahamdabad (Falcon) '!H29+'P&amp;L Account Ahamdabad (Zepto) '!H29+'P &amp; L Account (Pune) '!H29+'P &amp; L Account (Noida)'!H29</f>
        <v>5.231640300203539</v>
      </c>
      <c r="I32" s="95">
        <f>'PL existing'!H19+'P &amp; L Account Bhivandi '!I29+'P&amp;L Account Ahamdabad (Falcon) '!I29+'P&amp;L Account Ahamdabad (Zepto) '!I29+'P &amp; L Account (Pune) '!I29+'P &amp; L Account (Noida)'!I29</f>
        <v>5.7588071537583208</v>
      </c>
      <c r="J32" s="95">
        <f>'PL existing'!I19+'P &amp; L Account Bhivandi '!J29+'P&amp;L Account Ahamdabad (Falcon) '!J29+'P&amp;L Account Ahamdabad (Zepto) '!J29+'P &amp; L Account (Pune) '!J29+'P &amp; L Account (Noida)'!J29</f>
        <v>6.2257060765720391</v>
      </c>
      <c r="K32" s="95">
        <f>'PL existing'!J19+'P &amp; L Account Bhivandi '!K29+'P&amp;L Account Ahamdabad (Falcon) '!K29+'P&amp;L Account Ahamdabad (Zepto) '!K29+'P &amp; L Account (Pune) '!K29+'P &amp; L Account (Noida)'!K29</f>
        <v>6.9077394231198666</v>
      </c>
      <c r="L32" s="95">
        <f>'PL existing'!K19+'P &amp; L Account Bhivandi '!L29+'P&amp;L Account Ahamdabad (Falcon) '!L29+'P&amp;L Account Ahamdabad (Zepto) '!L29+'P &amp; L Account (Pune) '!L29+'P &amp; L Account (Noida)'!L29</f>
        <v>8.0199456529497724</v>
      </c>
      <c r="M32" s="95">
        <f>'PL existing'!L19+'P &amp; L Account Bhivandi '!M29+'P&amp;L Account Ahamdabad (Falcon) '!M29+'P&amp;L Account Ahamdabad (Zepto) '!M29+'P &amp; L Account (Pune) '!M29+'P &amp; L Account (Noida)'!M29</f>
        <v>8.8584146930440841</v>
      </c>
      <c r="N32" s="95">
        <f>'PL existing'!M19+'P &amp; L Account Bhivandi '!N29+'P&amp;L Account Ahamdabad (Falcon) '!N29+'P&amp;L Account Ahamdabad (Zepto) '!N29+'P &amp; L Account (Pune) '!N29+'P &amp; L Account (Noida)'!N29</f>
        <v>9.3785111404024839</v>
      </c>
      <c r="O32" s="95">
        <f>'PL existing'!N19+'P &amp; L Account Bhivandi '!O29+'P&amp;L Account Ahamdabad (Falcon) '!O29+'P&amp;L Account Ahamdabad (Zepto) '!O29+'P &amp; L Account (Pune) '!O29+'P &amp; L Account (Noida)'!O29</f>
        <v>9.7658274386501773</v>
      </c>
      <c r="P32" s="1"/>
    </row>
    <row r="33" spans="2:16" ht="18" customHeight="1" x14ac:dyDescent="0.25">
      <c r="B33" s="6" t="s">
        <v>26</v>
      </c>
      <c r="C33" s="6"/>
      <c r="D33" s="6"/>
      <c r="E33" s="6"/>
      <c r="F33" s="96">
        <f>F29-F32</f>
        <v>5.1638928262405326</v>
      </c>
      <c r="G33" s="96">
        <f t="shared" ref="G33:O33" si="8">G29-G32</f>
        <v>13.256043952062814</v>
      </c>
      <c r="H33" s="96">
        <f t="shared" si="8"/>
        <v>15.585358857500596</v>
      </c>
      <c r="I33" s="96">
        <f t="shared" si="8"/>
        <v>18.371946227622672</v>
      </c>
      <c r="J33" s="96">
        <f t="shared" si="8"/>
        <v>20.876128567174419</v>
      </c>
      <c r="K33" s="96">
        <f t="shared" si="8"/>
        <v>23.032441115330407</v>
      </c>
      <c r="L33" s="96">
        <f t="shared" si="8"/>
        <v>24.577485933660739</v>
      </c>
      <c r="M33" s="96">
        <f t="shared" si="8"/>
        <v>26.339146534129007</v>
      </c>
      <c r="N33" s="96">
        <f t="shared" si="8"/>
        <v>27.885570363268254</v>
      </c>
      <c r="O33" s="96">
        <f t="shared" si="8"/>
        <v>29.037200119016838</v>
      </c>
      <c r="P33" s="1"/>
    </row>
    <row r="34" spans="2:16" ht="18" customHeight="1" x14ac:dyDescent="0.25">
      <c r="C34" s="1"/>
      <c r="D34" s="1"/>
      <c r="E34" s="1"/>
      <c r="F34" s="17"/>
      <c r="G34" s="17"/>
      <c r="H34" s="17"/>
      <c r="I34" s="17"/>
      <c r="J34" s="17"/>
      <c r="K34" s="17"/>
      <c r="L34" s="17"/>
      <c r="M34" s="17"/>
      <c r="N34" s="17"/>
      <c r="O34" s="17"/>
      <c r="P34" s="1"/>
    </row>
    <row r="35" spans="2:16" ht="18" customHeight="1" x14ac:dyDescent="0.25">
      <c r="B35" s="14" t="s">
        <v>27</v>
      </c>
      <c r="C35" s="1"/>
      <c r="D35" s="1"/>
      <c r="E35" s="1"/>
      <c r="F35" s="86"/>
      <c r="G35" s="86"/>
      <c r="H35" s="86"/>
      <c r="I35" s="86"/>
      <c r="J35" s="86"/>
      <c r="K35" s="86"/>
      <c r="L35" s="86"/>
      <c r="M35" s="86"/>
      <c r="N35" s="86"/>
      <c r="O35" s="86"/>
      <c r="P35" s="1"/>
    </row>
    <row r="36" spans="2:16" ht="18" customHeight="1" x14ac:dyDescent="0.25">
      <c r="B36" s="1" t="s">
        <v>28</v>
      </c>
      <c r="C36" s="1"/>
      <c r="D36" s="1"/>
      <c r="E36" s="1"/>
      <c r="F36" s="17">
        <f>F33</f>
        <v>5.1638928262405326</v>
      </c>
      <c r="G36" s="17">
        <f t="shared" ref="G36:O36" si="9">G33</f>
        <v>13.256043952062814</v>
      </c>
      <c r="H36" s="17">
        <f t="shared" si="9"/>
        <v>15.585358857500596</v>
      </c>
      <c r="I36" s="17">
        <f t="shared" si="9"/>
        <v>18.371946227622672</v>
      </c>
      <c r="J36" s="17">
        <f t="shared" si="9"/>
        <v>20.876128567174419</v>
      </c>
      <c r="K36" s="17">
        <f t="shared" si="9"/>
        <v>23.032441115330407</v>
      </c>
      <c r="L36" s="17">
        <f t="shared" si="9"/>
        <v>24.577485933660739</v>
      </c>
      <c r="M36" s="17">
        <f t="shared" si="9"/>
        <v>26.339146534129007</v>
      </c>
      <c r="N36" s="17">
        <f t="shared" si="9"/>
        <v>27.885570363268254</v>
      </c>
      <c r="O36" s="17">
        <f t="shared" si="9"/>
        <v>29.037200119016838</v>
      </c>
      <c r="P36" s="1"/>
    </row>
    <row r="37" spans="2:16" ht="18" customHeight="1" x14ac:dyDescent="0.25">
      <c r="B37" s="1" t="s">
        <v>29</v>
      </c>
      <c r="C37" s="1"/>
      <c r="D37" s="1"/>
      <c r="E37" s="1"/>
      <c r="F37" s="17">
        <f t="shared" ref="F37:O37" si="10">F21</f>
        <v>9.6467847347580324</v>
      </c>
      <c r="G37" s="17">
        <f t="shared" si="10"/>
        <v>10.823204336804363</v>
      </c>
      <c r="H37" s="17">
        <f t="shared" si="10"/>
        <v>9.5758644548238774</v>
      </c>
      <c r="I37" s="17">
        <f t="shared" si="10"/>
        <v>8.570432219451563</v>
      </c>
      <c r="J37" s="17">
        <f t="shared" si="10"/>
        <v>7.7575381449470715</v>
      </c>
      <c r="K37" s="17">
        <f t="shared" si="10"/>
        <v>7.0985178760774765</v>
      </c>
      <c r="L37" s="17">
        <f t="shared" si="10"/>
        <v>6.5628082717638989</v>
      </c>
      <c r="M37" s="17">
        <f t="shared" si="10"/>
        <v>6.1261299242380352</v>
      </c>
      <c r="N37" s="17">
        <f t="shared" si="10"/>
        <v>5.7691389037359517</v>
      </c>
      <c r="O37" s="17">
        <f t="shared" si="10"/>
        <v>5.4763928733104716</v>
      </c>
      <c r="P37" s="1"/>
    </row>
    <row r="38" spans="2:16" ht="18" customHeight="1" x14ac:dyDescent="0.25">
      <c r="B38" s="1" t="s">
        <v>30</v>
      </c>
      <c r="C38" s="1"/>
      <c r="D38" s="1"/>
      <c r="E38" s="1"/>
      <c r="F38" s="17">
        <f>-F31</f>
        <v>2.1799821523380518</v>
      </c>
      <c r="G38" s="17">
        <f t="shared" ref="G38:O38" si="11">-G31</f>
        <v>1.1948783531595266</v>
      </c>
      <c r="H38" s="17">
        <f t="shared" si="11"/>
        <v>0.80813073691661086</v>
      </c>
      <c r="I38" s="17">
        <f t="shared" si="11"/>
        <v>0.49373254128975286</v>
      </c>
      <c r="J38" s="17">
        <f t="shared" si="11"/>
        <v>0.23758774565107532</v>
      </c>
      <c r="K38" s="17">
        <f t="shared" si="11"/>
        <v>2.84988578306552E-2</v>
      </c>
      <c r="L38" s="17">
        <f t="shared" si="11"/>
        <v>-0.14249787449123497</v>
      </c>
      <c r="M38" s="17">
        <f t="shared" si="11"/>
        <v>-0.28260665538027441</v>
      </c>
      <c r="N38" s="17">
        <f t="shared" si="11"/>
        <v>-0.3976309446876205</v>
      </c>
      <c r="O38" s="17">
        <f t="shared" si="11"/>
        <v>-0.49225332954762291</v>
      </c>
      <c r="P38" s="1"/>
    </row>
    <row r="39" spans="2:16" ht="18" customHeight="1" x14ac:dyDescent="0.25">
      <c r="B39" s="15" t="s">
        <v>27</v>
      </c>
      <c r="C39" s="15"/>
      <c r="D39" s="15"/>
      <c r="E39" s="15"/>
      <c r="F39" s="20">
        <f>SUM(F36:F38)</f>
        <v>16.990659713336616</v>
      </c>
      <c r="G39" s="20">
        <f t="shared" ref="G39:O39" si="12">SUM(G36:G38)</f>
        <v>25.274126642026705</v>
      </c>
      <c r="H39" s="20">
        <f t="shared" si="12"/>
        <v>25.969354049241083</v>
      </c>
      <c r="I39" s="20">
        <f t="shared" si="12"/>
        <v>27.436110988363986</v>
      </c>
      <c r="J39" s="20">
        <f t="shared" si="12"/>
        <v>28.871254457772565</v>
      </c>
      <c r="K39" s="20">
        <f t="shared" si="12"/>
        <v>30.159457849238539</v>
      </c>
      <c r="L39" s="20">
        <f t="shared" si="12"/>
        <v>30.997796330933404</v>
      </c>
      <c r="M39" s="20">
        <f t="shared" si="12"/>
        <v>32.182669802986766</v>
      </c>
      <c r="N39" s="20">
        <f t="shared" si="12"/>
        <v>33.257078322316588</v>
      </c>
      <c r="O39" s="20">
        <f t="shared" si="12"/>
        <v>34.021339662779688</v>
      </c>
      <c r="P39" s="1"/>
    </row>
    <row r="40" spans="2:16" ht="18" customHeight="1" x14ac:dyDescent="0.25">
      <c r="B40" s="1" t="s">
        <v>31</v>
      </c>
      <c r="C40" s="1"/>
      <c r="D40" s="1"/>
      <c r="E40" s="1"/>
      <c r="F40" s="17">
        <f>'P &amp; L Account (Noida)'!F37+'P &amp; L Account (Pune) '!F37+'P&amp;L Account Ahamdabad (Zepto) '!F37+'P&amp;L Account Ahamdabad (Falcon) '!F37+'P &amp; L Account Bhivandi '!F37</f>
        <v>0.72644652990331637</v>
      </c>
      <c r="G40" s="17">
        <f>'P &amp; L Account (Noida)'!G37+'P &amp; L Account (Pune) '!G37+'P&amp;L Account Ahamdabad (Zepto) '!G37+'P&amp;L Account Ahamdabad (Falcon) '!G37+'P &amp; L Account Bhivandi '!G37</f>
        <v>7.3495386864483132</v>
      </c>
      <c r="H40" s="17">
        <f>'P &amp; L Account (Noida)'!H37+'P &amp; L Account (Pune) '!H37+'P&amp;L Account Ahamdabad (Zepto) '!H37+'P&amp;L Account Ahamdabad (Falcon) '!H37+'P &amp; L Account Bhivandi '!H37</f>
        <v>7.3495386864483132</v>
      </c>
      <c r="I40" s="17">
        <f>'P &amp; L Account (Noida)'!I37+'P &amp; L Account (Pune) '!I37+'P&amp;L Account Ahamdabad (Zepto) '!I37+'P&amp;L Account Ahamdabad (Falcon) '!I37+'P &amp; L Account Bhivandi '!I37</f>
        <v>7.9375017813641797</v>
      </c>
      <c r="J40" s="17">
        <f>'P &amp; L Account (Noida)'!J37+'P &amp; L Account (Pune) '!J37+'P&amp;L Account Ahamdabad (Zepto) '!J37+'P&amp;L Account Ahamdabad (Falcon) '!J37+'P &amp; L Account Bhivandi '!J37</f>
        <v>8.5254648762800436</v>
      </c>
      <c r="K40" s="17">
        <f>'P &amp; L Account (Noida)'!K37+'P &amp; L Account (Pune) '!K37+'P&amp;L Account Ahamdabad (Zepto) '!K37+'P&amp;L Account Ahamdabad (Falcon) '!K37+'P &amp; L Account Bhivandi '!K37</f>
        <v>8.5254648762800436</v>
      </c>
      <c r="L40" s="17">
        <f>'P &amp; L Account (Noida)'!L37+'P &amp; L Account (Pune) '!L37+'P&amp;L Account Ahamdabad (Zepto) '!L37+'P&amp;L Account Ahamdabad (Falcon) '!L37+'P &amp; L Account Bhivandi '!L37</f>
        <v>8.960892409916136</v>
      </c>
      <c r="M40" s="17">
        <f>'P &amp; L Account (Noida)'!M37+'P &amp; L Account (Pune) '!M37+'P&amp;L Account Ahamdabad (Zepto) '!M37+'P&amp;L Account Ahamdabad (Falcon) '!M37+'P &amp; L Account Bhivandi '!M37</f>
        <v>9.4214616449461577</v>
      </c>
      <c r="N40" s="17">
        <f>'P &amp; L Account (Noida)'!N37+'P &amp; L Account (Pune) '!N37+'P&amp;L Account Ahamdabad (Zepto) '!N37+'P&amp;L Account Ahamdabad (Falcon) '!N37+'P &amp; L Account Bhivandi '!N37</f>
        <v>0</v>
      </c>
      <c r="O40" s="17">
        <f>'P &amp; L Account (Noida)'!O37+'P &amp; L Account (Pune) '!O37+'P&amp;L Account Ahamdabad (Zepto) '!O37+'P&amp;L Account Ahamdabad (Falcon) '!O37+'P &amp; L Account Bhivandi '!O37</f>
        <v>0</v>
      </c>
      <c r="P40" s="1"/>
    </row>
    <row r="41" spans="2:16" ht="18" customHeight="1" x14ac:dyDescent="0.25">
      <c r="B41" s="15" t="s">
        <v>32</v>
      </c>
      <c r="C41" s="15"/>
      <c r="D41" s="15"/>
      <c r="E41" s="15"/>
      <c r="F41" s="20">
        <f>F39-F40</f>
        <v>16.264213183433299</v>
      </c>
      <c r="G41" s="20">
        <f t="shared" ref="G41:O41" si="13">G39-G40</f>
        <v>17.924587955578392</v>
      </c>
      <c r="H41" s="20">
        <f t="shared" si="13"/>
        <v>18.619815362792771</v>
      </c>
      <c r="I41" s="20">
        <f t="shared" si="13"/>
        <v>19.498609206999806</v>
      </c>
      <c r="J41" s="20">
        <f t="shared" si="13"/>
        <v>20.345789581492522</v>
      </c>
      <c r="K41" s="20">
        <f t="shared" si="13"/>
        <v>21.633992972958495</v>
      </c>
      <c r="L41" s="20">
        <f t="shared" si="13"/>
        <v>22.03690392101727</v>
      </c>
      <c r="M41" s="20">
        <f t="shared" si="13"/>
        <v>22.76120815804061</v>
      </c>
      <c r="N41" s="20">
        <f t="shared" si="13"/>
        <v>33.257078322316588</v>
      </c>
      <c r="O41" s="20">
        <f t="shared" si="13"/>
        <v>34.021339662779688</v>
      </c>
      <c r="P41" s="1"/>
    </row>
    <row r="42" spans="2:16" ht="18" customHeight="1" x14ac:dyDescent="0.25">
      <c r="B42" s="29" t="s">
        <v>33</v>
      </c>
      <c r="C42" s="29"/>
      <c r="D42" s="29"/>
      <c r="E42" s="29"/>
      <c r="F42" s="30">
        <f>E42+F41</f>
        <v>16.264213183433299</v>
      </c>
      <c r="G42" s="30">
        <f t="shared" ref="G42:O42" si="14">F42+G41</f>
        <v>34.188801139011687</v>
      </c>
      <c r="H42" s="30">
        <f t="shared" si="14"/>
        <v>52.808616501804458</v>
      </c>
      <c r="I42" s="30">
        <f t="shared" si="14"/>
        <v>72.307225708804268</v>
      </c>
      <c r="J42" s="30">
        <f t="shared" si="14"/>
        <v>92.653015290296793</v>
      </c>
      <c r="K42" s="30">
        <f t="shared" si="14"/>
        <v>114.28700826325529</v>
      </c>
      <c r="L42" s="30">
        <f t="shared" si="14"/>
        <v>136.32391218427256</v>
      </c>
      <c r="M42" s="30">
        <f t="shared" si="14"/>
        <v>159.08512034231316</v>
      </c>
      <c r="N42" s="30">
        <f t="shared" si="14"/>
        <v>192.34219866462973</v>
      </c>
      <c r="O42" s="30">
        <f t="shared" si="14"/>
        <v>226.36353832740943</v>
      </c>
      <c r="P42" s="1"/>
    </row>
    <row r="43" spans="2:16" ht="18" customHeight="1" x14ac:dyDescent="0.25">
      <c r="C43" s="1"/>
      <c r="D43" s="1"/>
      <c r="E43" s="1"/>
      <c r="F43" s="1"/>
      <c r="G43" s="1"/>
      <c r="H43" s="1"/>
      <c r="I43" s="1"/>
      <c r="J43" s="1"/>
      <c r="K43" s="1"/>
      <c r="L43" s="1"/>
      <c r="M43" s="1"/>
      <c r="N43" s="1"/>
      <c r="O43" s="1"/>
      <c r="P43" s="1"/>
    </row>
    <row r="44" spans="2:16" ht="18" customHeight="1" x14ac:dyDescent="0.25">
      <c r="B44" s="14" t="s">
        <v>34</v>
      </c>
      <c r="O44" s="1"/>
      <c r="P44" s="1"/>
    </row>
    <row r="45" spans="2:16" ht="18" customHeight="1" x14ac:dyDescent="0.25">
      <c r="B45" s="1" t="s">
        <v>7</v>
      </c>
      <c r="F45" s="17">
        <f t="shared" ref="F45:O45" si="15">F11</f>
        <v>38.541980517199995</v>
      </c>
      <c r="G45" s="17">
        <f t="shared" si="15"/>
        <v>66.281687616759996</v>
      </c>
      <c r="H45" s="17">
        <f t="shared" si="15"/>
        <v>68.852851713598</v>
      </c>
      <c r="I45" s="17">
        <f t="shared" si="15"/>
        <v>71.659080447277901</v>
      </c>
      <c r="J45" s="17">
        <f t="shared" si="15"/>
        <v>74.538197114041793</v>
      </c>
      <c r="K45" s="17">
        <f t="shared" si="15"/>
        <v>77.585419865393888</v>
      </c>
      <c r="L45" s="17">
        <f t="shared" si="15"/>
        <v>80.909414971207326</v>
      </c>
      <c r="M45" s="17">
        <f t="shared" si="15"/>
        <v>84.32414628477224</v>
      </c>
      <c r="N45" s="17">
        <f t="shared" si="15"/>
        <v>87.939615945673722</v>
      </c>
      <c r="O45" s="17">
        <f t="shared" si="15"/>
        <v>91.881328156222992</v>
      </c>
      <c r="P45" s="1"/>
    </row>
    <row r="46" spans="2:16" s="151" customFormat="1" ht="18" customHeight="1" x14ac:dyDescent="0.25">
      <c r="B46" s="151" t="s">
        <v>15</v>
      </c>
      <c r="C46" s="152"/>
      <c r="D46" s="152"/>
      <c r="E46" s="152"/>
      <c r="F46" s="153">
        <f>F20</f>
        <v>22.909564254441996</v>
      </c>
      <c r="G46" s="153">
        <f t="shared" ref="G46:O46" si="16">G20</f>
        <v>35.962773296008599</v>
      </c>
      <c r="H46" s="153">
        <f t="shared" si="16"/>
        <v>36.00269133106903</v>
      </c>
      <c r="I46" s="153">
        <f t="shared" si="16"/>
        <v>36.864878897152479</v>
      </c>
      <c r="J46" s="153">
        <f t="shared" si="16"/>
        <v>37.851075168775353</v>
      </c>
      <c r="K46" s="153">
        <f t="shared" si="16"/>
        <v>38.890481631362967</v>
      </c>
      <c r="L46" s="153">
        <f t="shared" si="16"/>
        <v>39.901421104115315</v>
      </c>
      <c r="M46" s="153">
        <f t="shared" si="16"/>
        <v>41.056276653703819</v>
      </c>
      <c r="N46" s="153">
        <f t="shared" si="16"/>
        <v>42.273720407406685</v>
      </c>
      <c r="O46" s="153">
        <f t="shared" si="16"/>
        <v>43.45992043097749</v>
      </c>
    </row>
    <row r="47" spans="2:16" ht="18" customHeight="1" x14ac:dyDescent="0.25">
      <c r="B47" s="1" t="s">
        <v>17</v>
      </c>
      <c r="F47" s="17">
        <f t="shared" ref="F47:O47" si="17">F23</f>
        <v>14.722779519683964</v>
      </c>
      <c r="G47" s="17">
        <f t="shared" si="17"/>
        <v>26.599568959204237</v>
      </c>
      <c r="H47" s="17">
        <f t="shared" si="17"/>
        <v>27.886826876245152</v>
      </c>
      <c r="I47" s="17">
        <f t="shared" si="17"/>
        <v>29.754446677700919</v>
      </c>
      <c r="J47" s="17">
        <f t="shared" si="17"/>
        <v>31.323537023828283</v>
      </c>
      <c r="K47" s="17">
        <f t="shared" si="17"/>
        <v>32.791963755285494</v>
      </c>
      <c r="L47" s="17">
        <f t="shared" si="17"/>
        <v>34.338612832351416</v>
      </c>
      <c r="M47" s="17">
        <f t="shared" si="17"/>
        <v>35.930146729465783</v>
      </c>
      <c r="N47" s="17">
        <f t="shared" si="17"/>
        <v>37.504581503670735</v>
      </c>
      <c r="O47" s="17">
        <f t="shared" si="17"/>
        <v>38.983527557667017</v>
      </c>
      <c r="P47" s="1"/>
    </row>
    <row r="48" spans="2:16" ht="18" customHeight="1" x14ac:dyDescent="0.25">
      <c r="B48" s="1" t="s">
        <v>28</v>
      </c>
      <c r="F48" s="17">
        <f t="shared" ref="F48:O48" si="18">F33</f>
        <v>5.1638928262405326</v>
      </c>
      <c r="G48" s="17">
        <f t="shared" si="18"/>
        <v>13.256043952062814</v>
      </c>
      <c r="H48" s="17">
        <f t="shared" si="18"/>
        <v>15.585358857500596</v>
      </c>
      <c r="I48" s="17">
        <f t="shared" si="18"/>
        <v>18.371946227622672</v>
      </c>
      <c r="J48" s="17">
        <f t="shared" si="18"/>
        <v>20.876128567174419</v>
      </c>
      <c r="K48" s="17">
        <f t="shared" si="18"/>
        <v>23.032441115330407</v>
      </c>
      <c r="L48" s="17">
        <f t="shared" si="18"/>
        <v>24.577485933660739</v>
      </c>
      <c r="M48" s="17">
        <f t="shared" si="18"/>
        <v>26.339146534129007</v>
      </c>
      <c r="N48" s="17">
        <f t="shared" si="18"/>
        <v>27.885570363268254</v>
      </c>
      <c r="O48" s="17">
        <f t="shared" si="18"/>
        <v>29.037200119016838</v>
      </c>
      <c r="P48" s="1"/>
    </row>
    <row r="49" spans="2:16" ht="18" customHeight="1" x14ac:dyDescent="0.25">
      <c r="O49" s="1"/>
      <c r="P49" s="1"/>
    </row>
    <row r="50" spans="2:16" s="151" customFormat="1" ht="18" customHeight="1" x14ac:dyDescent="0.25">
      <c r="B50" s="154" t="s">
        <v>35</v>
      </c>
      <c r="C50" s="155"/>
      <c r="D50" s="155"/>
      <c r="E50" s="155"/>
      <c r="F50" s="156">
        <f>F46/F45</f>
        <v>0.59440547545859057</v>
      </c>
      <c r="G50" s="156">
        <f t="shared" ref="G50:O50" si="19">G46/G45</f>
        <v>0.54257479839597578</v>
      </c>
      <c r="H50" s="156">
        <f t="shared" si="19"/>
        <v>0.52289324893653932</v>
      </c>
      <c r="I50" s="156">
        <f t="shared" si="19"/>
        <v>0.51444811553610803</v>
      </c>
      <c r="J50" s="156">
        <f t="shared" si="19"/>
        <v>0.50780776345937162</v>
      </c>
      <c r="K50" s="156">
        <f t="shared" si="19"/>
        <v>0.50126018134380979</v>
      </c>
      <c r="L50" s="156">
        <f t="shared" si="19"/>
        <v>0.49316165638219922</v>
      </c>
      <c r="M50" s="156">
        <f t="shared" si="19"/>
        <v>0.48688636010677294</v>
      </c>
      <c r="N50" s="156">
        <f t="shared" si="19"/>
        <v>0.48071304329464021</v>
      </c>
      <c r="O50" s="156">
        <f t="shared" si="19"/>
        <v>0.47300056826653536</v>
      </c>
      <c r="P50" s="158">
        <f t="shared" ref="P50" si="20">AVERAGE(F50:O50)</f>
        <v>0.51171512111805417</v>
      </c>
    </row>
    <row r="51" spans="2:16" ht="18" customHeight="1" x14ac:dyDescent="0.25">
      <c r="B51" s="31" t="s">
        <v>36</v>
      </c>
      <c r="C51" s="32"/>
      <c r="D51" s="32"/>
      <c r="E51" s="32"/>
      <c r="F51" s="33">
        <f t="shared" ref="F51:O51" si="21">F47/F45</f>
        <v>0.38199333096319948</v>
      </c>
      <c r="G51" s="33">
        <f t="shared" si="21"/>
        <v>0.40131097918029274</v>
      </c>
      <c r="H51" s="33">
        <f t="shared" si="21"/>
        <v>0.40502065175519347</v>
      </c>
      <c r="I51" s="33">
        <f t="shared" si="21"/>
        <v>0.41522227876748025</v>
      </c>
      <c r="J51" s="33">
        <f t="shared" si="21"/>
        <v>0.42023470162424192</v>
      </c>
      <c r="K51" s="33">
        <f t="shared" si="21"/>
        <v>0.42265626469738271</v>
      </c>
      <c r="L51" s="33">
        <f t="shared" si="21"/>
        <v>0.42440812165767433</v>
      </c>
      <c r="M51" s="33">
        <f t="shared" si="21"/>
        <v>0.4260955884228651</v>
      </c>
      <c r="N51" s="33">
        <f t="shared" si="21"/>
        <v>0.42648106999739305</v>
      </c>
      <c r="O51" s="33">
        <f t="shared" si="21"/>
        <v>0.42428128042930036</v>
      </c>
      <c r="P51" s="71">
        <f t="shared" ref="P51:P53" si="22">AVERAGE(F51:O51)</f>
        <v>0.41477042674950237</v>
      </c>
    </row>
    <row r="52" spans="2:16" ht="18" customHeight="1" x14ac:dyDescent="0.25">
      <c r="B52" s="31" t="s">
        <v>37</v>
      </c>
      <c r="C52" s="32"/>
      <c r="D52" s="32"/>
      <c r="E52" s="32"/>
      <c r="F52" s="33">
        <f>F48/F45</f>
        <v>0.13398099311310846</v>
      </c>
      <c r="G52" s="156">
        <f t="shared" ref="G52:O52" si="23">G48/G45</f>
        <v>0.1999955708537344</v>
      </c>
      <c r="H52" s="156">
        <f t="shared" si="23"/>
        <v>0.22635749238578867</v>
      </c>
      <c r="I52" s="156">
        <f t="shared" si="23"/>
        <v>0.2563798769527828</v>
      </c>
      <c r="J52" s="156">
        <f t="shared" si="23"/>
        <v>0.28007289383769779</v>
      </c>
      <c r="K52" s="156">
        <f t="shared" si="23"/>
        <v>0.29686558576714966</v>
      </c>
      <c r="L52" s="156">
        <f t="shared" si="23"/>
        <v>0.30376546341865107</v>
      </c>
      <c r="M52" s="156">
        <f t="shared" si="23"/>
        <v>0.31235592288333058</v>
      </c>
      <c r="N52" s="156">
        <f t="shared" si="23"/>
        <v>0.31709906921239078</v>
      </c>
      <c r="O52" s="156">
        <f t="shared" si="23"/>
        <v>0.31602939032015059</v>
      </c>
      <c r="P52" s="71">
        <f t="shared" si="22"/>
        <v>0.26429022587447848</v>
      </c>
    </row>
    <row r="53" spans="2:16" ht="18" customHeight="1" x14ac:dyDescent="0.25">
      <c r="B53" s="31" t="s">
        <v>38</v>
      </c>
      <c r="C53" s="32"/>
      <c r="D53" s="32"/>
      <c r="E53" s="32"/>
      <c r="F53" s="32"/>
      <c r="G53" s="33">
        <f>G45/F45-1</f>
        <v>0.71972708011672348</v>
      </c>
      <c r="H53" s="33">
        <f t="shared" ref="H53:O53" si="24">H45/G45-1</f>
        <v>3.879147000155525E-2</v>
      </c>
      <c r="I53" s="33">
        <f t="shared" si="24"/>
        <v>4.0756899152888604E-2</v>
      </c>
      <c r="J53" s="33">
        <f t="shared" si="24"/>
        <v>4.017797393984357E-2</v>
      </c>
      <c r="K53" s="33">
        <f t="shared" si="24"/>
        <v>4.0881358408627833E-2</v>
      </c>
      <c r="L53" s="33">
        <f t="shared" si="24"/>
        <v>4.2843038183983273E-2</v>
      </c>
      <c r="M53" s="33">
        <f t="shared" si="24"/>
        <v>4.220437528537424E-2</v>
      </c>
      <c r="N53" s="33">
        <f t="shared" si="24"/>
        <v>4.2875852530918301E-2</v>
      </c>
      <c r="O53" s="33">
        <f t="shared" si="24"/>
        <v>4.4822940925558941E-2</v>
      </c>
      <c r="P53" s="71">
        <f t="shared" si="22"/>
        <v>0.11700899872727483</v>
      </c>
    </row>
    <row r="54" spans="2:16" ht="18" customHeight="1" x14ac:dyDescent="0.25">
      <c r="C54" s="1"/>
      <c r="D54" s="1"/>
      <c r="E54" s="1"/>
      <c r="F54" s="1"/>
      <c r="G54" s="1"/>
      <c r="H54" s="1"/>
      <c r="I54" s="1"/>
      <c r="J54" s="1"/>
      <c r="K54" s="1"/>
      <c r="L54" s="1"/>
      <c r="M54" s="1"/>
      <c r="N54" s="1"/>
      <c r="O54" s="1"/>
      <c r="P54" s="1"/>
    </row>
    <row r="55" spans="2:16" ht="18" customHeight="1" x14ac:dyDescent="0.25">
      <c r="C55" s="1"/>
      <c r="D55" s="1"/>
      <c r="E55" s="1"/>
      <c r="F55" s="1"/>
      <c r="G55" s="1"/>
      <c r="H55" s="1"/>
      <c r="I55" s="1"/>
      <c r="J55" s="1"/>
      <c r="K55" s="1"/>
      <c r="L55" s="1"/>
      <c r="M55" s="1"/>
      <c r="N55" s="1"/>
      <c r="O55" s="1"/>
      <c r="P55" s="1"/>
    </row>
    <row r="56" spans="2:16" ht="18" customHeight="1" x14ac:dyDescent="0.25">
      <c r="C56" s="1"/>
      <c r="D56" s="1"/>
      <c r="E56" s="1"/>
      <c r="F56" s="1"/>
      <c r="G56" s="1"/>
      <c r="H56" s="1"/>
      <c r="I56" s="1"/>
      <c r="J56" s="1"/>
      <c r="K56" s="1"/>
      <c r="L56" s="1"/>
      <c r="M56" s="1"/>
      <c r="N56" s="1"/>
      <c r="O56" s="1"/>
      <c r="P56" s="1"/>
    </row>
    <row r="57" spans="2:16" ht="18" customHeight="1" x14ac:dyDescent="0.25">
      <c r="C57" s="1"/>
      <c r="D57" s="1"/>
      <c r="E57" s="1"/>
      <c r="F57" s="1"/>
      <c r="G57" s="1"/>
      <c r="H57" s="1"/>
      <c r="I57" s="1"/>
      <c r="J57" s="1"/>
      <c r="K57" s="1"/>
      <c r="L57" s="1"/>
      <c r="M57" s="1"/>
      <c r="N57" s="1"/>
      <c r="O57" s="1"/>
      <c r="P57" s="1"/>
    </row>
    <row r="58" spans="2:16" ht="18" customHeight="1" x14ac:dyDescent="0.25">
      <c r="C58" s="1"/>
      <c r="D58" s="1"/>
      <c r="E58" s="1"/>
      <c r="F58" s="1"/>
      <c r="G58" s="1"/>
      <c r="H58" s="1"/>
      <c r="I58" s="1"/>
      <c r="J58" s="1"/>
      <c r="K58" s="1"/>
      <c r="L58" s="1"/>
      <c r="M58" s="1"/>
      <c r="N58" s="1"/>
      <c r="O58" s="1"/>
      <c r="P58" s="1"/>
    </row>
    <row r="59" spans="2:16" ht="18" customHeight="1" x14ac:dyDescent="0.25">
      <c r="C59" s="1"/>
      <c r="D59" s="1"/>
      <c r="E59" s="1"/>
      <c r="F59" s="1"/>
      <c r="G59" s="1"/>
      <c r="H59" s="1"/>
      <c r="I59" s="1"/>
      <c r="J59" s="1"/>
      <c r="K59" s="1"/>
      <c r="L59" s="1"/>
      <c r="M59" s="1"/>
      <c r="N59" s="1"/>
      <c r="O59" s="1"/>
      <c r="P59" s="1"/>
    </row>
    <row r="60" spans="2:16" ht="18" customHeight="1" x14ac:dyDescent="0.25">
      <c r="C60" s="1"/>
      <c r="D60" s="1"/>
      <c r="E60" s="1"/>
      <c r="F60" s="1"/>
      <c r="G60" s="1"/>
      <c r="H60" s="1"/>
      <c r="I60" s="1"/>
      <c r="J60" s="1"/>
      <c r="K60" s="1"/>
      <c r="L60" s="1"/>
      <c r="M60" s="1"/>
      <c r="N60" s="1"/>
      <c r="O60" s="1"/>
      <c r="P60" s="1"/>
    </row>
    <row r="61" spans="2:16" ht="18" customHeight="1" x14ac:dyDescent="0.25">
      <c r="C61" s="1"/>
      <c r="D61" s="1"/>
      <c r="E61" s="1"/>
      <c r="F61" s="1"/>
      <c r="G61" s="1"/>
      <c r="H61" s="1"/>
      <c r="I61" s="1"/>
      <c r="J61" s="1"/>
      <c r="K61" s="1"/>
      <c r="L61" s="1"/>
      <c r="M61" s="1"/>
      <c r="N61" s="1"/>
      <c r="O61" s="1"/>
      <c r="P61" s="1"/>
    </row>
    <row r="62" spans="2:16" ht="18" customHeight="1" x14ac:dyDescent="0.25">
      <c r="C62" s="1"/>
      <c r="D62" s="1"/>
      <c r="E62" s="1"/>
      <c r="F62" s="1"/>
      <c r="G62" s="1"/>
      <c r="H62" s="1"/>
      <c r="I62" s="1"/>
      <c r="J62" s="1"/>
      <c r="K62" s="1"/>
      <c r="L62" s="1"/>
      <c r="M62" s="1"/>
      <c r="N62" s="1"/>
      <c r="O62" s="1"/>
      <c r="P62" s="1"/>
    </row>
    <row r="63" spans="2:16" ht="18" customHeight="1" x14ac:dyDescent="0.25">
      <c r="C63" s="1"/>
      <c r="D63" s="1"/>
      <c r="E63" s="1"/>
      <c r="F63" s="1"/>
      <c r="G63" s="1"/>
      <c r="H63" s="1"/>
      <c r="I63" s="1"/>
      <c r="J63" s="1"/>
      <c r="K63" s="1"/>
      <c r="L63" s="1"/>
      <c r="M63" s="1"/>
      <c r="N63" s="1"/>
      <c r="O63" s="1"/>
      <c r="P63" s="1"/>
    </row>
    <row r="64" spans="2:16" ht="18" customHeight="1" x14ac:dyDescent="0.25">
      <c r="C64" s="1"/>
      <c r="D64" s="1"/>
      <c r="E64" s="1"/>
      <c r="F64" s="1"/>
      <c r="G64" s="1"/>
      <c r="H64" s="1"/>
      <c r="I64" s="1"/>
      <c r="J64" s="1"/>
      <c r="K64" s="1"/>
      <c r="L64" s="1"/>
      <c r="M64" s="1"/>
      <c r="N64" s="1"/>
      <c r="O64" s="1"/>
      <c r="P64" s="1"/>
    </row>
    <row r="65" s="1" customFormat="1" ht="18" customHeight="1" x14ac:dyDescent="0.25"/>
    <row r="66" s="1" customFormat="1" ht="18" customHeight="1" x14ac:dyDescent="0.25"/>
    <row r="67" s="1" customFormat="1" ht="18" customHeight="1" x14ac:dyDescent="0.25"/>
    <row r="68" s="1" customFormat="1" ht="18" customHeight="1" x14ac:dyDescent="0.25"/>
    <row r="69" s="1" customFormat="1" ht="18" customHeight="1" x14ac:dyDescent="0.25"/>
    <row r="70" s="1" customFormat="1" ht="18" customHeight="1" x14ac:dyDescent="0.25"/>
    <row r="71" s="1" customFormat="1" ht="18" customHeight="1" x14ac:dyDescent="0.25"/>
    <row r="72" s="1" customFormat="1" ht="18" customHeight="1" x14ac:dyDescent="0.25"/>
    <row r="73" s="1" customFormat="1" ht="18" customHeight="1" x14ac:dyDescent="0.25"/>
    <row r="74" s="1" customFormat="1" ht="18" customHeight="1" x14ac:dyDescent="0.25"/>
    <row r="75" s="1" customFormat="1" ht="18" customHeight="1" x14ac:dyDescent="0.25"/>
    <row r="76" s="1" customFormat="1" ht="18" customHeight="1" x14ac:dyDescent="0.25"/>
    <row r="77" s="1" customFormat="1" ht="18" customHeight="1" x14ac:dyDescent="0.25"/>
    <row r="78" s="1" customFormat="1" ht="18" customHeight="1" x14ac:dyDescent="0.25"/>
    <row r="79" s="1" customFormat="1" ht="18" customHeight="1" x14ac:dyDescent="0.25"/>
    <row r="80" s="1" customFormat="1" ht="18" customHeight="1" x14ac:dyDescent="0.25"/>
    <row r="81" s="1" customFormat="1" ht="18" customHeight="1" x14ac:dyDescent="0.25"/>
    <row r="82" s="1" customFormat="1" ht="18" customHeight="1" x14ac:dyDescent="0.25"/>
    <row r="83" s="1" customFormat="1" ht="18" customHeight="1" x14ac:dyDescent="0.25"/>
    <row r="84" s="1" customFormat="1" ht="18" customHeight="1" x14ac:dyDescent="0.25"/>
    <row r="85" s="1" customFormat="1" ht="18" customHeight="1" x14ac:dyDescent="0.25"/>
    <row r="86" s="1" customFormat="1" ht="18" customHeight="1" x14ac:dyDescent="0.25"/>
    <row r="87" s="1" customFormat="1" ht="18" customHeight="1" x14ac:dyDescent="0.25"/>
    <row r="88" s="1" customFormat="1" ht="18" customHeight="1" x14ac:dyDescent="0.25"/>
    <row r="89" s="1" customFormat="1" ht="18" customHeight="1" x14ac:dyDescent="0.25"/>
    <row r="90" s="1" customFormat="1" ht="18" customHeight="1" x14ac:dyDescent="0.25"/>
    <row r="91" s="1" customFormat="1" ht="18" customHeight="1" x14ac:dyDescent="0.25"/>
    <row r="92" s="1" customFormat="1" ht="18" customHeight="1" x14ac:dyDescent="0.25"/>
    <row r="93" s="1" customFormat="1" ht="18" customHeight="1" x14ac:dyDescent="0.25"/>
    <row r="94" s="1" customFormat="1" ht="18" customHeight="1" x14ac:dyDescent="0.25"/>
    <row r="95" s="1" customFormat="1" ht="18" customHeight="1" x14ac:dyDescent="0.25"/>
    <row r="96" s="1" customFormat="1" ht="18" customHeight="1" x14ac:dyDescent="0.25"/>
    <row r="97" s="1" customFormat="1" ht="18" customHeight="1" x14ac:dyDescent="0.25"/>
    <row r="98" s="1" customFormat="1" ht="18" customHeight="1" x14ac:dyDescent="0.25"/>
    <row r="99" s="1" customFormat="1" ht="18" customHeight="1" x14ac:dyDescent="0.25"/>
    <row r="100" s="1" customFormat="1" ht="18" customHeight="1" x14ac:dyDescent="0.25"/>
    <row r="101" s="1" customFormat="1" ht="18" customHeight="1" x14ac:dyDescent="0.25"/>
    <row r="102" s="1" customFormat="1" ht="18" customHeight="1" x14ac:dyDescent="0.25"/>
    <row r="103" s="1" customFormat="1" ht="18" customHeight="1" x14ac:dyDescent="0.25"/>
    <row r="104" s="1" customFormat="1" ht="18" customHeight="1" x14ac:dyDescent="0.25"/>
    <row r="105" s="1" customFormat="1" ht="18" customHeight="1" x14ac:dyDescent="0.25"/>
    <row r="106" s="1" customFormat="1" ht="18" customHeight="1" x14ac:dyDescent="0.25"/>
    <row r="107" s="1" customFormat="1" ht="18" customHeight="1" x14ac:dyDescent="0.25"/>
    <row r="108" s="1" customFormat="1" ht="18" customHeight="1" x14ac:dyDescent="0.25"/>
    <row r="109" s="1" customFormat="1" ht="18" customHeight="1" x14ac:dyDescent="0.25"/>
    <row r="110" s="1" customFormat="1" ht="18" customHeight="1" x14ac:dyDescent="0.25"/>
    <row r="111" s="1" customFormat="1" ht="18" customHeight="1" x14ac:dyDescent="0.25"/>
    <row r="112" s="1" customFormat="1" ht="18" customHeight="1" x14ac:dyDescent="0.25"/>
    <row r="113" spans="3:16" ht="18" customHeight="1" x14ac:dyDescent="0.25">
      <c r="C113" s="1"/>
      <c r="D113" s="1"/>
      <c r="E113" s="1"/>
      <c r="F113" s="1"/>
      <c r="G113" s="1"/>
      <c r="H113" s="1"/>
      <c r="I113" s="1"/>
      <c r="J113" s="1"/>
      <c r="K113" s="1"/>
      <c r="L113" s="1"/>
      <c r="M113" s="1"/>
      <c r="N113" s="1"/>
      <c r="O113" s="1"/>
      <c r="P113" s="1"/>
    </row>
    <row r="114" spans="3:16" ht="18" customHeight="1" x14ac:dyDescent="0.25">
      <c r="C114" s="1"/>
      <c r="D114" s="1"/>
      <c r="E114" s="1"/>
      <c r="F114" s="1"/>
      <c r="G114" s="1"/>
      <c r="H114" s="1"/>
      <c r="I114" s="1"/>
      <c r="J114" s="1"/>
      <c r="K114" s="1"/>
      <c r="L114" s="1"/>
      <c r="M114" s="1"/>
      <c r="N114" s="1"/>
      <c r="O114" s="1"/>
      <c r="P114" s="1"/>
    </row>
    <row r="115" spans="3:16" ht="18" customHeight="1" x14ac:dyDescent="0.25">
      <c r="C115" s="1"/>
      <c r="D115" s="1"/>
      <c r="E115" s="1"/>
      <c r="F115" s="1"/>
      <c r="G115" s="1"/>
      <c r="H115" s="1"/>
      <c r="I115" s="1"/>
      <c r="J115" s="1"/>
      <c r="K115" s="1"/>
      <c r="L115" s="1"/>
      <c r="M115" s="1"/>
      <c r="N115" s="1"/>
      <c r="O115" s="1"/>
      <c r="P115" s="1"/>
    </row>
    <row r="116" spans="3:16" ht="18" customHeight="1" x14ac:dyDescent="0.25">
      <c r="C116" s="1"/>
      <c r="D116" s="1"/>
      <c r="E116" s="1"/>
      <c r="F116" s="1"/>
      <c r="G116" s="1"/>
      <c r="H116" s="1"/>
      <c r="I116" s="1"/>
      <c r="J116" s="1"/>
      <c r="K116" s="1"/>
      <c r="L116" s="1"/>
      <c r="M116" s="1"/>
      <c r="N116" s="1"/>
      <c r="O116" s="1"/>
      <c r="P116" s="1"/>
    </row>
    <row r="117" spans="3:16" ht="18" customHeight="1" x14ac:dyDescent="0.25"/>
    <row r="118" spans="3:16" ht="18" customHeight="1" x14ac:dyDescent="0.25"/>
    <row r="119" spans="3:16" ht="18" customHeight="1" x14ac:dyDescent="0.25"/>
    <row r="120" spans="3:16" ht="18" customHeight="1" x14ac:dyDescent="0.25"/>
    <row r="121" spans="3:16" ht="18" customHeight="1" x14ac:dyDescent="0.25"/>
    <row r="122" spans="3:16" ht="18" customHeight="1" x14ac:dyDescent="0.25"/>
    <row r="123" spans="3:16" ht="18" customHeight="1" x14ac:dyDescent="0.25"/>
    <row r="124" spans="3:16" ht="18" customHeight="1" x14ac:dyDescent="0.25"/>
    <row r="125" spans="3:16" ht="18" customHeight="1" x14ac:dyDescent="0.25"/>
    <row r="126" spans="3:16" ht="18" customHeight="1" x14ac:dyDescent="0.25"/>
    <row r="127" spans="3:16" ht="18" customHeight="1" x14ac:dyDescent="0.25"/>
    <row r="128" spans="3:16"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sheetData>
  <mergeCells count="2">
    <mergeCell ref="D6:E6"/>
    <mergeCell ref="F6:O6"/>
  </mergeCells>
  <dataValidations disablePrompts="1" count="1">
    <dataValidation type="list" allowBlank="1" showInputMessage="1" showErrorMessage="1" sqref="A11 A19" xr:uid="{00000000-0002-0000-1200-000000000000}">
      <formula1>"0%,5%,10%"</formula1>
    </dataValidation>
  </dataValidations>
  <pageMargins left="0.70866141732283472" right="0.70866141732283472" top="0.74803149606299213" bottom="0.74803149606299213" header="0.31496062992125984" footer="0.31496062992125984"/>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B1:P441"/>
  <sheetViews>
    <sheetView showGridLines="0" workbookViewId="0">
      <selection activeCell="F27" sqref="F27"/>
    </sheetView>
  </sheetViews>
  <sheetFormatPr defaultColWidth="9.140625" defaultRowHeight="15" customHeight="1" x14ac:dyDescent="0.25"/>
  <cols>
    <col min="1" max="1" width="4" style="1" customWidth="1"/>
    <col min="2" max="2" width="43" style="1" customWidth="1"/>
    <col min="3" max="3" width="5.85546875" style="2" customWidth="1"/>
    <col min="4" max="15" width="11.85546875" style="2" customWidth="1"/>
    <col min="16" max="16" width="11" style="2" customWidth="1"/>
    <col min="17" max="16384" width="9.140625" style="1"/>
  </cols>
  <sheetData>
    <row r="1" spans="2:16" ht="15.75" customHeight="1" x14ac:dyDescent="0.25"/>
    <row r="2" spans="2:16" ht="18" customHeight="1" x14ac:dyDescent="0.25">
      <c r="B2" s="43" t="str">
        <f>"Financial Model of " &amp; B4</f>
        <v>Financial Model of 68000 Sq. Ft. Noida Location Warehouse (Cold Storage)</v>
      </c>
      <c r="C2" s="44"/>
      <c r="D2" s="44"/>
      <c r="E2" s="44"/>
      <c r="F2" s="44"/>
      <c r="G2" s="44"/>
      <c r="H2" s="44"/>
      <c r="I2" s="44"/>
      <c r="J2" s="44"/>
      <c r="K2" s="44"/>
      <c r="L2" s="44"/>
      <c r="M2" s="44"/>
      <c r="N2" s="44"/>
      <c r="O2" s="44"/>
    </row>
    <row r="3" spans="2:16" ht="9.75" customHeight="1" x14ac:dyDescent="0.25"/>
    <row r="4" spans="2:16" ht="18" customHeight="1" x14ac:dyDescent="0.25">
      <c r="B4" s="3" t="str">
        <f>'[35]Common Assumption'!B4</f>
        <v>68000 Sq. Ft. Noida Location Warehouse (Cold Storage)</v>
      </c>
      <c r="C4" s="3" t="s">
        <v>39</v>
      </c>
      <c r="D4" s="4"/>
      <c r="E4" s="4"/>
      <c r="F4" s="4"/>
      <c r="G4" s="4"/>
      <c r="H4" s="4"/>
      <c r="I4" s="4"/>
      <c r="J4" s="4"/>
      <c r="K4" s="4"/>
      <c r="L4" s="4"/>
      <c r="M4" s="4"/>
      <c r="N4" s="4"/>
      <c r="O4" s="4"/>
    </row>
    <row r="5" spans="2:16" x14ac:dyDescent="0.25">
      <c r="F5" s="5"/>
      <c r="G5" s="1"/>
      <c r="H5" s="1"/>
      <c r="I5" s="1"/>
      <c r="J5" s="1"/>
      <c r="K5" s="1"/>
      <c r="L5" s="1"/>
      <c r="M5" s="1"/>
      <c r="N5" s="1"/>
      <c r="O5" s="1"/>
    </row>
    <row r="6" spans="2:16" ht="18" customHeight="1" x14ac:dyDescent="0.25">
      <c r="D6" s="159" t="s">
        <v>1</v>
      </c>
      <c r="E6" s="159"/>
      <c r="F6" s="160" t="s">
        <v>2</v>
      </c>
      <c r="G6" s="160"/>
      <c r="H6" s="160"/>
      <c r="I6" s="160"/>
      <c r="J6" s="160"/>
      <c r="K6" s="160"/>
      <c r="L6" s="160"/>
      <c r="M6" s="160"/>
      <c r="N6" s="160"/>
      <c r="O6" s="160"/>
    </row>
    <row r="7" spans="2:16" ht="18" customHeight="1" x14ac:dyDescent="0.25">
      <c r="B7" s="6" t="s">
        <v>3</v>
      </c>
      <c r="C7" s="7" t="s">
        <v>4</v>
      </c>
      <c r="D7" s="8">
        <f>EOMONTH('[35]Common Assumption'!E9,1)</f>
        <v>45747</v>
      </c>
      <c r="E7" s="8">
        <f>'[35]Common Assumption'!E11</f>
        <v>45991</v>
      </c>
      <c r="F7" s="8">
        <f>DATE(YEAR(E7),MONTH(E7)+4,DAY(E7)+1)</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2:16" s="9" customFormat="1" ht="18" customHeight="1" x14ac:dyDescent="0.25">
      <c r="B8" s="10" t="s">
        <v>5</v>
      </c>
      <c r="C8" s="11"/>
      <c r="D8" s="47">
        <v>0</v>
      </c>
      <c r="E8" s="47">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c r="P8" s="13"/>
    </row>
    <row r="9" spans="2:16" s="9" customFormat="1" ht="18" customHeight="1" x14ac:dyDescent="0.25">
      <c r="B9" s="10" t="s">
        <v>6</v>
      </c>
      <c r="C9" s="11">
        <v>9</v>
      </c>
      <c r="D9" s="47">
        <f>MONTH(D7-'[35]Common Assumption'!E9)</f>
        <v>1</v>
      </c>
      <c r="E9" s="47">
        <f>C9-D9</f>
        <v>8</v>
      </c>
      <c r="F9" s="11">
        <f>MONTH(F7-E7)</f>
        <v>4</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c r="P9" s="13"/>
    </row>
    <row r="10" spans="2:16" ht="18" customHeight="1" x14ac:dyDescent="0.25">
      <c r="B10" s="26" t="s">
        <v>40</v>
      </c>
      <c r="C10" s="1"/>
      <c r="F10" s="1"/>
      <c r="G10" s="1"/>
      <c r="H10" s="1"/>
      <c r="I10" s="1"/>
      <c r="J10" s="1"/>
      <c r="K10" s="1"/>
      <c r="L10" s="1"/>
      <c r="M10" s="1"/>
      <c r="N10" s="1"/>
      <c r="O10" s="1"/>
      <c r="P10" s="1"/>
    </row>
    <row r="11" spans="2:16" ht="18" customHeight="1" x14ac:dyDescent="0.25">
      <c r="B11" s="1" t="s">
        <v>41</v>
      </c>
      <c r="C11" s="1"/>
      <c r="D11" s="21">
        <f>'[36]Balance Sheet'!D11</f>
        <v>4.4252165032012831</v>
      </c>
      <c r="E11" s="21">
        <f>'[36]Balance Sheet'!E11</f>
        <v>4.4252165032012831</v>
      </c>
      <c r="F11" s="21">
        <f>'[36]Balance Sheet'!F11</f>
        <v>4.6547006854657704</v>
      </c>
      <c r="G11" s="21">
        <f>'[36]Balance Sheet'!G11</f>
        <v>4.6547006854657704</v>
      </c>
      <c r="H11" s="21">
        <f>'[36]Balance Sheet'!H11</f>
        <v>4.6547006854657704</v>
      </c>
      <c r="I11" s="21">
        <f>'[36]Balance Sheet'!I11</f>
        <v>4.6547006854657704</v>
      </c>
      <c r="J11" s="21">
        <f>'[36]Balance Sheet'!J11</f>
        <v>4.6547006854657704</v>
      </c>
      <c r="K11" s="21">
        <f>'[36]Balance Sheet'!K11</f>
        <v>4.6547006854657704</v>
      </c>
      <c r="L11" s="21">
        <f>'[36]Balance Sheet'!L11</f>
        <v>4.6547006854657704</v>
      </c>
      <c r="M11" s="21">
        <f>'[36]Balance Sheet'!M11</f>
        <v>4.6547006854657704</v>
      </c>
      <c r="N11" s="21">
        <f>'[36]Balance Sheet'!N11</f>
        <v>4.6547006854657704</v>
      </c>
      <c r="O11" s="21">
        <f>'[36]Balance Sheet'!O11</f>
        <v>4.6547006854657704</v>
      </c>
      <c r="P11" s="34"/>
    </row>
    <row r="12" spans="2:16" ht="18" customHeight="1" x14ac:dyDescent="0.25">
      <c r="B12" s="1" t="s">
        <v>42</v>
      </c>
      <c r="C12" s="1"/>
      <c r="F12" s="17">
        <f>'[36]Balance Sheet'!F12</f>
        <v>0.29307425418803906</v>
      </c>
      <c r="G12" s="17">
        <f>'[36]Balance Sheet'!G12</f>
        <v>2.0245905374626445</v>
      </c>
      <c r="H12" s="17">
        <f>'[36]Balance Sheet'!H12</f>
        <v>3.8491749346416162</v>
      </c>
      <c r="I12" s="17">
        <f>'[36]Balance Sheet'!I12</f>
        <v>5.9258010779598544</v>
      </c>
      <c r="J12" s="17">
        <f>'[36]Balance Sheet'!J12</f>
        <v>8.260712458602379</v>
      </c>
      <c r="K12" s="17">
        <f>'[36]Balance Sheet'!K12</f>
        <v>10.762685958716368</v>
      </c>
      <c r="L12" s="17">
        <f>'[36]Balance Sheet'!L12</f>
        <v>13.332943735515332</v>
      </c>
      <c r="M12" s="17">
        <f>'[36]Balance Sheet'!M12</f>
        <v>16.127454395064664</v>
      </c>
      <c r="N12" s="17">
        <f>'[36]Balance Sheet'!N12</f>
        <v>19.062527416688134</v>
      </c>
      <c r="O12" s="17">
        <f>'[36]Balance Sheet'!O12</f>
        <v>22.06853494752233</v>
      </c>
      <c r="P12" s="34"/>
    </row>
    <row r="13" spans="2:16" ht="18" customHeight="1" x14ac:dyDescent="0.25">
      <c r="B13" s="1" t="s">
        <v>43</v>
      </c>
      <c r="C13" s="1"/>
      <c r="D13" s="17">
        <f>'[36]Balance Sheet'!D13</f>
        <v>3.491025514099328</v>
      </c>
      <c r="E13" s="17">
        <f>'[36]Balance Sheet'!E13</f>
        <v>13.818642659976506</v>
      </c>
      <c r="F13" s="17">
        <f>'[36]Balance Sheet'!F13</f>
        <v>12.073129902926842</v>
      </c>
      <c r="G13" s="17">
        <f>'[36]Balance Sheet'!G13</f>
        <v>10.327617145877179</v>
      </c>
      <c r="H13" s="17">
        <f>'[36]Balance Sheet'!H13</f>
        <v>8.4424633682635424</v>
      </c>
      <c r="I13" s="17">
        <f>'[36]Balance Sheet'!I13</f>
        <v>6.4176685700859331</v>
      </c>
      <c r="J13" s="17">
        <f>'[36]Balance Sheet'!J13</f>
        <v>4.3928737719083237</v>
      </c>
      <c r="K13" s="17">
        <f>'[36]Balance Sheet'!K13</f>
        <v>2.2982584634487275</v>
      </c>
      <c r="L13" s="17">
        <f>'[36]Balance Sheet'!L13</f>
        <v>1.8207657603852567E-14</v>
      </c>
      <c r="M13" s="17">
        <f>'[36]Balance Sheet'!M13</f>
        <v>1.8207657603852567E-14</v>
      </c>
      <c r="N13" s="17">
        <f>'[36]Balance Sheet'!N13</f>
        <v>1.8207657603852567E-14</v>
      </c>
      <c r="O13" s="17">
        <f>'[36]Balance Sheet'!O13</f>
        <v>1.8207657603852567E-14</v>
      </c>
      <c r="P13" s="34"/>
    </row>
    <row r="14" spans="2:16" ht="18" customHeight="1" x14ac:dyDescent="0.25">
      <c r="B14" s="35" t="s">
        <v>44</v>
      </c>
      <c r="D14" s="36"/>
      <c r="E14" s="36"/>
      <c r="F14" s="36"/>
      <c r="P14" s="34"/>
    </row>
    <row r="15" spans="2:16" ht="18" customHeight="1" x14ac:dyDescent="0.25">
      <c r="B15" s="37" t="s">
        <v>45</v>
      </c>
      <c r="D15" s="36"/>
      <c r="E15" s="36"/>
      <c r="F15" s="17">
        <f>'[36]Balance Sheet'!F15</f>
        <v>6.8819982627945217E-3</v>
      </c>
      <c r="G15" s="17">
        <f>'[36]Balance Sheet'!G15</f>
        <v>2.1128978418213703E-2</v>
      </c>
      <c r="H15" s="17">
        <f>'[36]Balance Sheet'!H15</f>
        <v>4.7015445476110682E-2</v>
      </c>
      <c r="I15" s="17">
        <f>'[36]Balance Sheet'!I15</f>
        <v>4.9207988780738135E-2</v>
      </c>
      <c r="J15" s="17">
        <f>'[36]Balance Sheet'!J15</f>
        <v>5.1525738816949704E-2</v>
      </c>
      <c r="K15" s="17">
        <f>'[36]Balance Sheet'!K15</f>
        <v>5.3976124388801047E-2</v>
      </c>
      <c r="L15" s="17">
        <f>'[36]Balance Sheet'!L15</f>
        <v>5.6567033375611336E-2</v>
      </c>
      <c r="M15" s="17">
        <f>'[36]Balance Sheet'!M15</f>
        <v>5.9306842258356002E-2</v>
      </c>
      <c r="N15" s="17">
        <f>'[36]Balance Sheet'!N15</f>
        <v>6.2204447615326314E-2</v>
      </c>
      <c r="O15" s="17">
        <f>'[36]Balance Sheet'!O15</f>
        <v>6.5269299722490154E-2</v>
      </c>
      <c r="P15" s="34"/>
    </row>
    <row r="16" spans="2:16" ht="18" customHeight="1" x14ac:dyDescent="0.25">
      <c r="B16" s="37" t="s">
        <v>46</v>
      </c>
      <c r="D16" s="21">
        <f>'[36]Balance Sheet'!D16</f>
        <v>0</v>
      </c>
      <c r="E16" s="21">
        <f>'[36]Balance Sheet'!E16</f>
        <v>0.14545939642080533</v>
      </c>
      <c r="F16" s="21">
        <f>'[36]Balance Sheet'!F16</f>
        <v>1.7455127570496638</v>
      </c>
      <c r="G16" s="21">
        <f>'[36]Balance Sheet'!G16</f>
        <v>1.7455127570496638</v>
      </c>
      <c r="H16" s="21">
        <f>'[36]Balance Sheet'!H16</f>
        <v>1.8851537776136371</v>
      </c>
      <c r="I16" s="21">
        <f>'[36]Balance Sheet'!I16</f>
        <v>2.0247947981776098</v>
      </c>
      <c r="J16" s="21">
        <f>'[36]Balance Sheet'!J16</f>
        <v>2.0247947981776098</v>
      </c>
      <c r="K16" s="21">
        <f>'[36]Balance Sheet'!K16</f>
        <v>2.0946153084595962</v>
      </c>
      <c r="L16" s="21">
        <f>'[36]Balance Sheet'!L16</f>
        <v>2.2982584634487093</v>
      </c>
      <c r="M16" s="21">
        <f>'[36]Balance Sheet'!M16</f>
        <v>0</v>
      </c>
      <c r="N16" s="21">
        <f>'[36]Balance Sheet'!N16</f>
        <v>0</v>
      </c>
      <c r="O16" s="21">
        <f>'[36]Balance Sheet'!O16</f>
        <v>0</v>
      </c>
      <c r="P16" s="34"/>
    </row>
    <row r="17" spans="2:16" ht="18" customHeight="1" x14ac:dyDescent="0.25">
      <c r="B17" s="37" t="s">
        <v>47</v>
      </c>
      <c r="D17" s="36"/>
      <c r="E17" s="36"/>
      <c r="F17" s="21">
        <f>'[36]Balance Sheet'!F17</f>
        <v>0.5</v>
      </c>
      <c r="G17" s="21">
        <f>'[36]Balance Sheet'!G17</f>
        <v>0.5</v>
      </c>
      <c r="H17" s="21">
        <f>'[36]Balance Sheet'!H17</f>
        <v>0.5</v>
      </c>
      <c r="I17" s="21">
        <f>'[36]Balance Sheet'!I17</f>
        <v>0.5</v>
      </c>
      <c r="J17" s="21">
        <f>'[36]Balance Sheet'!J17</f>
        <v>0.5</v>
      </c>
      <c r="K17" s="21">
        <f>'[36]Balance Sheet'!K17</f>
        <v>0.5</v>
      </c>
      <c r="L17" s="21">
        <f>'[36]Balance Sheet'!L17</f>
        <v>0.5</v>
      </c>
      <c r="M17" s="21">
        <f>'[36]Balance Sheet'!M17</f>
        <v>0.5</v>
      </c>
      <c r="N17" s="21">
        <f>'[36]Balance Sheet'!N17</f>
        <v>0.5</v>
      </c>
      <c r="O17" s="21">
        <f>'[36]Balance Sheet'!O17</f>
        <v>0.5</v>
      </c>
      <c r="P17" s="34"/>
    </row>
    <row r="18" spans="2:16" ht="18" customHeight="1" x14ac:dyDescent="0.25">
      <c r="B18" s="6" t="s">
        <v>48</v>
      </c>
      <c r="C18" s="7"/>
      <c r="D18" s="28">
        <f>D11+D12+D13+D15+D16+D17</f>
        <v>7.9162420173006112</v>
      </c>
      <c r="E18" s="28">
        <f>E11+E12+E13+E15+E16+E17</f>
        <v>18.389318559598593</v>
      </c>
      <c r="F18" s="28">
        <f>F11+F12+F13+F15+F16+F17</f>
        <v>19.273299597893111</v>
      </c>
      <c r="G18" s="28">
        <f t="shared" ref="G18:O18" si="3">G11+G12+G13+G15+G16+G17</f>
        <v>19.273550104273472</v>
      </c>
      <c r="H18" s="28">
        <f t="shared" si="3"/>
        <v>19.378508211460677</v>
      </c>
      <c r="I18" s="28">
        <f t="shared" si="3"/>
        <v>19.572173120469905</v>
      </c>
      <c r="J18" s="28">
        <f t="shared" si="3"/>
        <v>19.884607452971032</v>
      </c>
      <c r="K18" s="28">
        <f t="shared" si="3"/>
        <v>20.364236540479261</v>
      </c>
      <c r="L18" s="28">
        <f t="shared" si="3"/>
        <v>20.842469917805438</v>
      </c>
      <c r="M18" s="28">
        <f t="shared" si="3"/>
        <v>21.341461922788806</v>
      </c>
      <c r="N18" s="28">
        <f t="shared" si="3"/>
        <v>24.279432549769247</v>
      </c>
      <c r="O18" s="28">
        <f t="shared" si="3"/>
        <v>27.288504932710609</v>
      </c>
    </row>
    <row r="19" spans="2:16" ht="18" customHeight="1" x14ac:dyDescent="0.25">
      <c r="C19" s="1"/>
      <c r="F19" s="1"/>
      <c r="G19" s="1"/>
      <c r="H19" s="1"/>
      <c r="I19" s="1"/>
      <c r="J19" s="1"/>
      <c r="K19" s="1"/>
      <c r="L19" s="1"/>
      <c r="M19" s="1"/>
      <c r="N19" s="1"/>
      <c r="O19" s="1"/>
      <c r="P19" s="1"/>
    </row>
    <row r="20" spans="2:16" ht="18" customHeight="1" x14ac:dyDescent="0.25">
      <c r="B20" s="26" t="s">
        <v>49</v>
      </c>
      <c r="C20" s="1"/>
      <c r="F20" s="1"/>
      <c r="G20" s="1"/>
      <c r="H20" s="1"/>
      <c r="I20" s="1"/>
      <c r="J20" s="1"/>
      <c r="K20" s="1"/>
      <c r="L20" s="1"/>
      <c r="M20" s="1"/>
      <c r="N20" s="1"/>
      <c r="O20" s="1"/>
      <c r="P20" s="1"/>
    </row>
    <row r="21" spans="2:16" ht="18" customHeight="1" x14ac:dyDescent="0.25">
      <c r="B21" s="1" t="s">
        <v>50</v>
      </c>
      <c r="C21" s="1"/>
      <c r="D21" s="17">
        <f>'[36]Balance Sheet'!D21</f>
        <v>0</v>
      </c>
      <c r="E21" s="17">
        <f>'[36]Balance Sheet'!E21</f>
        <v>0</v>
      </c>
      <c r="F21" s="17">
        <f>'[36]Balance Sheet'!F21</f>
        <v>0</v>
      </c>
      <c r="G21" s="17">
        <f>'[36]Balance Sheet'!G21</f>
        <v>0</v>
      </c>
      <c r="H21" s="17">
        <f>'[36]Balance Sheet'!H21</f>
        <v>0</v>
      </c>
      <c r="I21" s="17">
        <f>'[36]Balance Sheet'!I21</f>
        <v>0</v>
      </c>
      <c r="J21" s="17">
        <f>'[36]Balance Sheet'!J21</f>
        <v>0</v>
      </c>
      <c r="K21" s="17">
        <f>'[36]Balance Sheet'!K21</f>
        <v>0</v>
      </c>
      <c r="L21" s="17">
        <f>'[36]Balance Sheet'!L21</f>
        <v>0</v>
      </c>
      <c r="M21" s="17">
        <f>'[36]Balance Sheet'!M21</f>
        <v>0</v>
      </c>
      <c r="N21" s="17">
        <f>'[36]Balance Sheet'!N21</f>
        <v>0</v>
      </c>
      <c r="O21" s="17">
        <f>'[36]Balance Sheet'!O21</f>
        <v>0</v>
      </c>
      <c r="P21" s="34"/>
    </row>
    <row r="22" spans="2:16" ht="18" customHeight="1" x14ac:dyDescent="0.25">
      <c r="B22" s="1" t="s">
        <v>51</v>
      </c>
      <c r="C22" s="1"/>
      <c r="D22" s="17">
        <f>'[36]Balance Sheet'!D22</f>
        <v>0</v>
      </c>
      <c r="E22" s="17">
        <f>'[36]Balance Sheet'!E22</f>
        <v>0</v>
      </c>
      <c r="F22" s="17">
        <f>'[36]Balance Sheet'!F22</f>
        <v>0</v>
      </c>
      <c r="G22" s="17">
        <f>'[36]Balance Sheet'!G22</f>
        <v>0</v>
      </c>
      <c r="H22" s="17">
        <f>'[36]Balance Sheet'!H22</f>
        <v>0</v>
      </c>
      <c r="I22" s="17">
        <f>'[36]Balance Sheet'!I22</f>
        <v>0</v>
      </c>
      <c r="J22" s="17">
        <f>'[36]Balance Sheet'!J22</f>
        <v>0</v>
      </c>
      <c r="K22" s="17">
        <f>'[36]Balance Sheet'!K22</f>
        <v>0</v>
      </c>
      <c r="L22" s="17">
        <f>'[36]Balance Sheet'!L22</f>
        <v>0</v>
      </c>
      <c r="M22" s="17">
        <f>'[36]Balance Sheet'!M22</f>
        <v>0</v>
      </c>
      <c r="N22" s="17">
        <f>'[36]Balance Sheet'!N22</f>
        <v>0</v>
      </c>
      <c r="O22" s="17">
        <f>'[36]Balance Sheet'!O22</f>
        <v>0</v>
      </c>
      <c r="P22" s="34"/>
    </row>
    <row r="23" spans="2:16" ht="18" customHeight="1" x14ac:dyDescent="0.25">
      <c r="B23" s="1" t="s">
        <v>52</v>
      </c>
      <c r="C23" s="1"/>
      <c r="D23" s="17">
        <f>'[36]Balance Sheet'!D23</f>
        <v>2.019307977107212</v>
      </c>
      <c r="E23" s="17">
        <f>'[36]Balance Sheet'!E23</f>
        <v>2.019307977107212</v>
      </c>
      <c r="F23" s="17">
        <f>'[36]Balance Sheet'!F23</f>
        <v>2.019307977107212</v>
      </c>
      <c r="G23" s="17">
        <f>'[36]Balance Sheet'!G23</f>
        <v>2.019307977107212</v>
      </c>
      <c r="H23" s="17">
        <f>'[36]Balance Sheet'!H23</f>
        <v>2.019307977107212</v>
      </c>
      <c r="I23" s="17">
        <f>'[36]Balance Sheet'!I23</f>
        <v>2.019307977107212</v>
      </c>
      <c r="J23" s="17">
        <f>'[36]Balance Sheet'!J23</f>
        <v>2.019307977107212</v>
      </c>
      <c r="K23" s="17">
        <f>'[36]Balance Sheet'!K23</f>
        <v>2.019307977107212</v>
      </c>
      <c r="L23" s="17">
        <f>'[36]Balance Sheet'!L23</f>
        <v>2.019307977107212</v>
      </c>
      <c r="M23" s="17">
        <f>'[36]Balance Sheet'!M23</f>
        <v>2.019307977107212</v>
      </c>
      <c r="N23" s="17">
        <f>'[36]Balance Sheet'!N23</f>
        <v>2.019307977107212</v>
      </c>
      <c r="O23" s="17">
        <f>'[36]Balance Sheet'!O23</f>
        <v>2.019307977107212</v>
      </c>
      <c r="P23" s="34"/>
    </row>
    <row r="24" spans="2:16" ht="18" customHeight="1" x14ac:dyDescent="0.25">
      <c r="B24" s="1" t="s">
        <v>53</v>
      </c>
      <c r="C24" s="1"/>
      <c r="D24" s="17">
        <f>'[36]Balance Sheet'!D24</f>
        <v>5.0469340401933991</v>
      </c>
      <c r="E24" s="17">
        <f>'[36]Balance Sheet'!E24</f>
        <v>13.405010582491379</v>
      </c>
      <c r="F24" s="17">
        <f>'[36]Balance Sheet'!F24</f>
        <v>13.405010582491379</v>
      </c>
      <c r="G24" s="17">
        <f>'[36]Balance Sheet'!G24</f>
        <v>13.405010582491379</v>
      </c>
      <c r="H24" s="17">
        <f>'[36]Balance Sheet'!H24</f>
        <v>13.405010582491379</v>
      </c>
      <c r="I24" s="17">
        <f>'[36]Balance Sheet'!I24</f>
        <v>13.405010582491379</v>
      </c>
      <c r="J24" s="17">
        <f>'[36]Balance Sheet'!J24</f>
        <v>13.405010582491379</v>
      </c>
      <c r="K24" s="17">
        <f>'[36]Balance Sheet'!K24</f>
        <v>13.405010582491379</v>
      </c>
      <c r="L24" s="17">
        <f>'[36]Balance Sheet'!L24</f>
        <v>13.405010582491379</v>
      </c>
      <c r="M24" s="17">
        <f>'[36]Balance Sheet'!M24</f>
        <v>13.405010582491379</v>
      </c>
      <c r="N24" s="17">
        <f>'[36]Balance Sheet'!N24</f>
        <v>13.405010582491379</v>
      </c>
      <c r="O24" s="17">
        <f>'[36]Balance Sheet'!O24</f>
        <v>13.405010582491379</v>
      </c>
      <c r="P24" s="34"/>
    </row>
    <row r="25" spans="2:16" ht="18" customHeight="1" x14ac:dyDescent="0.25">
      <c r="B25" s="1" t="s">
        <v>54</v>
      </c>
      <c r="C25" s="1"/>
      <c r="D25" s="17">
        <f>'[36]Balance Sheet'!D25</f>
        <v>0</v>
      </c>
      <c r="E25" s="17">
        <f>'[36]Balance Sheet'!E25</f>
        <v>0</v>
      </c>
      <c r="F25" s="17">
        <f>'[36]Balance Sheet'!F25</f>
        <v>0</v>
      </c>
      <c r="G25" s="17">
        <f>'[36]Balance Sheet'!G25</f>
        <v>0</v>
      </c>
      <c r="H25" s="17">
        <f>'[36]Balance Sheet'!H25</f>
        <v>0</v>
      </c>
      <c r="I25" s="17">
        <f>'[36]Balance Sheet'!I25</f>
        <v>0</v>
      </c>
      <c r="J25" s="17">
        <f>'[36]Balance Sheet'!J25</f>
        <v>0</v>
      </c>
      <c r="K25" s="17">
        <f>'[36]Balance Sheet'!K25</f>
        <v>0</v>
      </c>
      <c r="L25" s="17">
        <f>'[36]Balance Sheet'!L25</f>
        <v>0</v>
      </c>
      <c r="M25" s="17">
        <f>'[36]Balance Sheet'!M25</f>
        <v>0</v>
      </c>
      <c r="N25" s="17">
        <f>'[36]Balance Sheet'!N25</f>
        <v>0</v>
      </c>
      <c r="O25" s="17">
        <f>'[36]Balance Sheet'!O25</f>
        <v>0</v>
      </c>
      <c r="P25" s="34"/>
    </row>
    <row r="26" spans="2:16" ht="18" customHeight="1" x14ac:dyDescent="0.25">
      <c r="B26" s="15" t="s">
        <v>55</v>
      </c>
      <c r="C26" s="15"/>
      <c r="D26" s="20">
        <f>SUM(D21:D25)</f>
        <v>7.0662420173006115</v>
      </c>
      <c r="E26" s="20">
        <f>SUM(E21:E25)</f>
        <v>15.424318559598591</v>
      </c>
      <c r="F26" s="20">
        <f>SUM(F21:F25)</f>
        <v>15.424318559598591</v>
      </c>
      <c r="G26" s="20">
        <f t="shared" ref="G26:O26" si="4">SUM(G21:G25)</f>
        <v>15.424318559598591</v>
      </c>
      <c r="H26" s="20">
        <f t="shared" si="4"/>
        <v>15.424318559598591</v>
      </c>
      <c r="I26" s="20">
        <f t="shared" si="4"/>
        <v>15.424318559598591</v>
      </c>
      <c r="J26" s="20">
        <f t="shared" si="4"/>
        <v>15.424318559598591</v>
      </c>
      <c r="K26" s="20">
        <f t="shared" si="4"/>
        <v>15.424318559598591</v>
      </c>
      <c r="L26" s="20">
        <f t="shared" si="4"/>
        <v>15.424318559598591</v>
      </c>
      <c r="M26" s="20">
        <f t="shared" si="4"/>
        <v>15.424318559598591</v>
      </c>
      <c r="N26" s="20">
        <f t="shared" si="4"/>
        <v>15.424318559598591</v>
      </c>
      <c r="O26" s="20">
        <f t="shared" si="4"/>
        <v>15.424318559598591</v>
      </c>
      <c r="P26" s="34"/>
    </row>
    <row r="27" spans="2:16" ht="18" customHeight="1" x14ac:dyDescent="0.25">
      <c r="B27" s="1" t="s">
        <v>16</v>
      </c>
      <c r="C27" s="1"/>
      <c r="F27" s="21">
        <f>'[36]Balance Sheet'!F27</f>
        <v>0.30418307758200092</v>
      </c>
      <c r="G27" s="21">
        <f>'[36]Balance Sheet'!G27</f>
        <v>1.2167323103280037</v>
      </c>
      <c r="H27" s="21">
        <f>'[36]Balance Sheet'!H27</f>
        <v>2.1292815430740064</v>
      </c>
      <c r="I27" s="21">
        <f>'[36]Balance Sheet'!I27</f>
        <v>3.0418307758200092</v>
      </c>
      <c r="J27" s="21">
        <f>'[36]Balance Sheet'!J27</f>
        <v>3.9543800085660119</v>
      </c>
      <c r="K27" s="21">
        <f>'[36]Balance Sheet'!K27</f>
        <v>4.8669292413120147</v>
      </c>
      <c r="L27" s="21">
        <f>'[36]Balance Sheet'!L27</f>
        <v>5.779478474058017</v>
      </c>
      <c r="M27" s="21">
        <f>'[36]Balance Sheet'!M27</f>
        <v>6.6920277068040193</v>
      </c>
      <c r="N27" s="21">
        <f>'[36]Balance Sheet'!N27</f>
        <v>7.6045769395500216</v>
      </c>
      <c r="O27" s="21">
        <f>'[36]Balance Sheet'!O27</f>
        <v>8.5171261722960239</v>
      </c>
      <c r="P27" s="34"/>
    </row>
    <row r="28" spans="2:16" ht="18" customHeight="1" x14ac:dyDescent="0.25">
      <c r="B28" s="38" t="s">
        <v>56</v>
      </c>
      <c r="C28" s="38"/>
      <c r="D28" s="39">
        <f>D26-D27</f>
        <v>7.0662420173006115</v>
      </c>
      <c r="E28" s="39">
        <f t="shared" ref="E28:O28" si="5">E26-E27</f>
        <v>15.424318559598591</v>
      </c>
      <c r="F28" s="39">
        <f t="shared" si="5"/>
        <v>15.12013548201659</v>
      </c>
      <c r="G28" s="39">
        <f t="shared" si="5"/>
        <v>14.207586249270587</v>
      </c>
      <c r="H28" s="39">
        <f t="shared" si="5"/>
        <v>13.295037016524585</v>
      </c>
      <c r="I28" s="39">
        <f t="shared" si="5"/>
        <v>12.382487783778583</v>
      </c>
      <c r="J28" s="39">
        <f t="shared" si="5"/>
        <v>11.469938551032579</v>
      </c>
      <c r="K28" s="39">
        <f t="shared" si="5"/>
        <v>10.557389318286576</v>
      </c>
      <c r="L28" s="39">
        <f t="shared" si="5"/>
        <v>9.644840085540574</v>
      </c>
      <c r="M28" s="39">
        <f t="shared" si="5"/>
        <v>8.7322908527945717</v>
      </c>
      <c r="N28" s="39">
        <f t="shared" si="5"/>
        <v>7.8197416200485694</v>
      </c>
      <c r="O28" s="39">
        <f t="shared" si="5"/>
        <v>6.9071923873025671</v>
      </c>
      <c r="P28" s="1"/>
    </row>
    <row r="29" spans="2:16" ht="18" customHeight="1" x14ac:dyDescent="0.25">
      <c r="B29" s="1" t="s">
        <v>57</v>
      </c>
      <c r="C29" s="1"/>
      <c r="D29" s="17">
        <f>'[36]Balance Sheet'!D29</f>
        <v>0</v>
      </c>
      <c r="E29" s="17">
        <f>'[36]Balance Sheet'!E29</f>
        <v>0</v>
      </c>
      <c r="F29" s="17">
        <f>'[36]Balance Sheet'!F29</f>
        <v>-0.48033110571221066</v>
      </c>
      <c r="G29" s="17">
        <f>'[36]Balance Sheet'!G29</f>
        <v>-0.72655652924942971</v>
      </c>
      <c r="H29" s="17">
        <f>'[36]Balance Sheet'!H29</f>
        <v>-0.90368456806399167</v>
      </c>
      <c r="I29" s="17">
        <f>'[36]Balance Sheet'!I29</f>
        <v>-1.0218511311200389</v>
      </c>
      <c r="J29" s="17">
        <f>'[36]Balance Sheet'!J29</f>
        <v>-1.0896946109115202</v>
      </c>
      <c r="K29" s="17">
        <f>'[36]Balance Sheet'!K29</f>
        <v>-1.1145782239452724</v>
      </c>
      <c r="L29" s="17">
        <f>'[36]Balance Sheet'!L29</f>
        <v>-1.1027792288503939</v>
      </c>
      <c r="M29" s="17">
        <f>'[36]Balance Sheet'!M29</f>
        <v>-1.0596499676000726</v>
      </c>
      <c r="N29" s="17">
        <f>'[36]Balance Sheet'!N29</f>
        <v>-0.98975493579612972</v>
      </c>
      <c r="O29" s="17">
        <f>'[36]Balance Sheet'!O29</f>
        <v>-0.89698745913226341</v>
      </c>
      <c r="P29" s="1"/>
    </row>
    <row r="30" spans="2:16" ht="18" customHeight="1" x14ac:dyDescent="0.25">
      <c r="B30" s="1" t="s">
        <v>58</v>
      </c>
      <c r="C30" s="1"/>
      <c r="D30" s="17">
        <f>'[36]Balance Sheet'!D30</f>
        <v>0</v>
      </c>
      <c r="E30" s="17">
        <f>'[36]Balance Sheet'!E30</f>
        <v>2.1149999999999998</v>
      </c>
      <c r="F30" s="17">
        <f>'[36]Balance Sheet'!F30</f>
        <v>1.83299233935168</v>
      </c>
      <c r="G30" s="17">
        <f>'[36]Balance Sheet'!G30</f>
        <v>1.0090725747894715</v>
      </c>
      <c r="H30" s="17">
        <f>'[36]Balance Sheet'!H30</f>
        <v>0.20979256647915312</v>
      </c>
      <c r="I30" s="17">
        <f>'[36]Balance Sheet'!I30</f>
        <v>0</v>
      </c>
      <c r="J30" s="17">
        <f>'[36]Balance Sheet'!J30</f>
        <v>0</v>
      </c>
      <c r="K30" s="17">
        <f>'[36]Balance Sheet'!K30</f>
        <v>0</v>
      </c>
      <c r="L30" s="17">
        <f>'[36]Balance Sheet'!L30</f>
        <v>0</v>
      </c>
      <c r="M30" s="17">
        <f>'[36]Balance Sheet'!M30</f>
        <v>0</v>
      </c>
      <c r="N30" s="17">
        <f>'[36]Balance Sheet'!N30</f>
        <v>0</v>
      </c>
      <c r="O30" s="17">
        <f>'[36]Balance Sheet'!O30</f>
        <v>0</v>
      </c>
      <c r="P30" s="1"/>
    </row>
    <row r="31" spans="2:16" ht="18" customHeight="1" x14ac:dyDescent="0.25">
      <c r="B31" s="1" t="s">
        <v>59</v>
      </c>
      <c r="C31" s="1"/>
      <c r="D31" s="17">
        <f>'[36]Balance Sheet'!D31</f>
        <v>0</v>
      </c>
      <c r="E31" s="17">
        <f>'[36]Balance Sheet'!E31</f>
        <v>0</v>
      </c>
      <c r="F31" s="17">
        <f>'[36]Balance Sheet'!F31</f>
        <v>0</v>
      </c>
      <c r="G31" s="17">
        <f>'[36]Balance Sheet'!G31</f>
        <v>0.40968188904986613</v>
      </c>
      <c r="H31" s="17">
        <f>'[36]Balance Sheet'!H31</f>
        <v>0.39330783723868895</v>
      </c>
      <c r="I31" s="17">
        <f>'[36]Balance Sheet'!I31</f>
        <v>0.29930757276401143</v>
      </c>
      <c r="J31" s="17">
        <f>'[36]Balance Sheet'!J31</f>
        <v>0.13488088207799948</v>
      </c>
      <c r="K31" s="17">
        <f>'[36]Balance Sheet'!K31</f>
        <v>0</v>
      </c>
      <c r="L31" s="17">
        <f>'[36]Balance Sheet'!L31</f>
        <v>0</v>
      </c>
      <c r="M31" s="17">
        <f>'[36]Balance Sheet'!M31</f>
        <v>0</v>
      </c>
      <c r="N31" s="17">
        <f>'[36]Balance Sheet'!N31</f>
        <v>0</v>
      </c>
      <c r="O31" s="17">
        <f>'[36]Balance Sheet'!O31</f>
        <v>0</v>
      </c>
      <c r="P31" s="1"/>
    </row>
    <row r="32" spans="2:16" ht="18" customHeight="1" x14ac:dyDescent="0.25">
      <c r="B32" s="1" t="str">
        <f>'[35]TPC and MoF'!B14</f>
        <v>Security Deposit to landlord</v>
      </c>
      <c r="C32" s="1"/>
      <c r="D32" s="17">
        <f>'[36]Balance Sheet'!D32</f>
        <v>0.85000000000000009</v>
      </c>
      <c r="E32" s="17">
        <f>'[36]Balance Sheet'!E32</f>
        <v>0.85000000000000009</v>
      </c>
      <c r="F32" s="17">
        <f>'[36]Balance Sheet'!F32</f>
        <v>0.85000000000000009</v>
      </c>
      <c r="G32" s="17">
        <f>'[36]Balance Sheet'!G32</f>
        <v>0.85000000000000009</v>
      </c>
      <c r="H32" s="17">
        <f>'[36]Balance Sheet'!H32</f>
        <v>0.85000000000000009</v>
      </c>
      <c r="I32" s="17">
        <f>'[36]Balance Sheet'!I32</f>
        <v>0.85000000000000009</v>
      </c>
      <c r="J32" s="17">
        <f>'[36]Balance Sheet'!J32</f>
        <v>0.85000000000000009</v>
      </c>
      <c r="K32" s="17">
        <f>'[36]Balance Sheet'!K32</f>
        <v>0.85000000000000009</v>
      </c>
      <c r="L32" s="17">
        <f>'[36]Balance Sheet'!L32</f>
        <v>0.85000000000000009</v>
      </c>
      <c r="M32" s="17">
        <f>'[36]Balance Sheet'!M32</f>
        <v>0.85000000000000009</v>
      </c>
      <c r="N32" s="17">
        <f>'[36]Balance Sheet'!N32</f>
        <v>0.85000000000000009</v>
      </c>
      <c r="O32" s="17">
        <f>'[36]Balance Sheet'!O32</f>
        <v>0.85000000000000009</v>
      </c>
      <c r="P32" s="1"/>
    </row>
    <row r="33" spans="2:16" ht="18" customHeight="1" x14ac:dyDescent="0.25">
      <c r="B33" s="26" t="s">
        <v>60</v>
      </c>
      <c r="C33" s="1"/>
      <c r="F33" s="1"/>
      <c r="G33" s="1"/>
      <c r="H33" s="1"/>
      <c r="I33" s="1"/>
      <c r="J33" s="1"/>
      <c r="K33" s="1"/>
      <c r="L33" s="1"/>
      <c r="M33" s="1"/>
      <c r="N33" s="1"/>
      <c r="O33" s="1"/>
      <c r="P33" s="1"/>
    </row>
    <row r="34" spans="2:16" ht="18" customHeight="1" x14ac:dyDescent="0.25">
      <c r="B34" s="1" t="s">
        <v>61</v>
      </c>
      <c r="C34" s="1"/>
      <c r="F34" s="17">
        <f>'[36]Balance Sheet'!F34</f>
        <v>0.30586658945753425</v>
      </c>
      <c r="G34" s="17">
        <f>'[36]Balance Sheet'!G34</f>
        <v>0.93906570747616447</v>
      </c>
      <c r="H34" s="17">
        <f>'[36]Balance Sheet'!H34</f>
        <v>0.97834247778147954</v>
      </c>
      <c r="I34" s="17">
        <f>'[36]Balance Sheet'!I34</f>
        <v>1.0202272030404165</v>
      </c>
      <c r="J34" s="17">
        <f>'[36]Balance Sheet'!J34</f>
        <v>1.0648985897335332</v>
      </c>
      <c r="K34" s="17">
        <f>'[36]Balance Sheet'!K34</f>
        <v>1.1125479028203813</v>
      </c>
      <c r="L34" s="17">
        <f>'[36]Balance Sheet'!L34</f>
        <v>1.1633798654000775</v>
      </c>
      <c r="M34" s="17">
        <f>'[36]Balance Sheet'!M34</f>
        <v>1.2176136237351525</v>
      </c>
      <c r="N34" s="17">
        <f>'[36]Balance Sheet'!N34</f>
        <v>1.2754837824353549</v>
      </c>
      <c r="O34" s="17">
        <f>'[36]Balance Sheet'!O34</f>
        <v>1.3372415149525683</v>
      </c>
      <c r="P34" s="1"/>
    </row>
    <row r="35" spans="2:16" ht="18" customHeight="1" x14ac:dyDescent="0.25">
      <c r="B35" s="1" t="s">
        <v>62</v>
      </c>
      <c r="C35" s="1"/>
      <c r="D35" s="21">
        <f>'CFS (Noida)'!D38</f>
        <v>0</v>
      </c>
      <c r="E35" s="21">
        <f>'CFS (Noida)'!E38</f>
        <v>0</v>
      </c>
      <c r="F35" s="21">
        <f>'CFS (Noida)'!F38</f>
        <v>1.6446362927795128</v>
      </c>
      <c r="G35" s="21">
        <f>'CFS (Noida)'!G38</f>
        <v>2.5847002129368075</v>
      </c>
      <c r="H35" s="21">
        <f>'CFS (Noida)'!H38</f>
        <v>4.5557128815007584</v>
      </c>
      <c r="I35" s="21">
        <f>'CFS (Noida)'!I38</f>
        <v>6.0420016920069308</v>
      </c>
      <c r="J35" s="21">
        <f>'CFS (Noida)'!J38</f>
        <v>7.4545840410384354</v>
      </c>
      <c r="K35" s="21">
        <f>'CFS (Noida)'!K38</f>
        <v>8.9588775433175734</v>
      </c>
      <c r="L35" s="21">
        <f>'CFS (Noida)'!L38</f>
        <v>10.28702919571518</v>
      </c>
      <c r="M35" s="21">
        <f>'CFS (Noida)'!M38</f>
        <v>11.601207413859152</v>
      </c>
      <c r="N35" s="21">
        <f>'CFS (Noida)'!N38</f>
        <v>15.323962083081451</v>
      </c>
      <c r="O35" s="21">
        <f>'CFS (Noida)'!O38</f>
        <v>19.091058489587738</v>
      </c>
      <c r="P35" s="1"/>
    </row>
    <row r="36" spans="2:16" ht="18" customHeight="1" x14ac:dyDescent="0.25">
      <c r="B36" s="1" t="s">
        <v>63</v>
      </c>
      <c r="C36" s="1"/>
      <c r="D36" s="21"/>
      <c r="E36" s="21">
        <v>0</v>
      </c>
      <c r="F36" s="21">
        <v>0</v>
      </c>
      <c r="G36" s="21">
        <v>0</v>
      </c>
      <c r="H36" s="21">
        <v>0</v>
      </c>
      <c r="I36" s="21">
        <v>0</v>
      </c>
      <c r="J36" s="21">
        <v>0</v>
      </c>
      <c r="K36" s="21">
        <v>0</v>
      </c>
      <c r="L36" s="21">
        <v>0</v>
      </c>
      <c r="M36" s="21">
        <v>0</v>
      </c>
      <c r="N36" s="21">
        <v>0</v>
      </c>
      <c r="O36" s="21">
        <v>0</v>
      </c>
      <c r="P36" s="1"/>
    </row>
    <row r="37" spans="2:16" ht="18" customHeight="1" x14ac:dyDescent="0.25">
      <c r="B37" s="6" t="s">
        <v>64</v>
      </c>
      <c r="C37" s="7"/>
      <c r="D37" s="28">
        <f t="shared" ref="D37:F37" si="6">D28+D34+D35+D36+D32+D29+D30</f>
        <v>7.9162420173006112</v>
      </c>
      <c r="E37" s="28">
        <f t="shared" si="6"/>
        <v>18.389318559598589</v>
      </c>
      <c r="F37" s="28">
        <f t="shared" si="6"/>
        <v>19.273299597893107</v>
      </c>
      <c r="G37" s="28">
        <f t="shared" ref="G37" si="7">G28+G34+G35+G36+G32+G29+G30+G31</f>
        <v>19.273550104273472</v>
      </c>
      <c r="H37" s="28">
        <f>H28+H34+H35+H36+H32+H29+H30+H31</f>
        <v>19.378508211460673</v>
      </c>
      <c r="I37" s="28">
        <f t="shared" ref="I37:O37" si="8">I28+I34+I35+I36+I32+I29+I30+I31</f>
        <v>19.572173120469905</v>
      </c>
      <c r="J37" s="28">
        <f t="shared" si="8"/>
        <v>19.884607452971025</v>
      </c>
      <c r="K37" s="28">
        <f t="shared" si="8"/>
        <v>20.364236540479261</v>
      </c>
      <c r="L37" s="28">
        <f t="shared" si="8"/>
        <v>20.842469917805438</v>
      </c>
      <c r="M37" s="28">
        <f t="shared" si="8"/>
        <v>21.341461922788802</v>
      </c>
      <c r="N37" s="28">
        <f t="shared" si="8"/>
        <v>24.279432549769247</v>
      </c>
      <c r="O37" s="28">
        <f t="shared" si="8"/>
        <v>27.288504932710612</v>
      </c>
    </row>
    <row r="38" spans="2:16" ht="18" customHeight="1" x14ac:dyDescent="0.25">
      <c r="C38" s="1"/>
      <c r="F38" s="1"/>
      <c r="G38" s="1"/>
      <c r="H38" s="1"/>
      <c r="I38" s="1"/>
      <c r="J38" s="1"/>
      <c r="K38" s="1"/>
      <c r="L38" s="1"/>
      <c r="M38" s="1"/>
      <c r="N38" s="1"/>
      <c r="O38" s="1"/>
      <c r="P38" s="1"/>
    </row>
    <row r="39" spans="2:16" ht="18" customHeight="1" x14ac:dyDescent="0.25">
      <c r="B39" s="40" t="s">
        <v>65</v>
      </c>
      <c r="C39" s="40"/>
      <c r="D39" s="41">
        <f t="shared" ref="D39:O39" si="9">D37-D18</f>
        <v>0</v>
      </c>
      <c r="E39" s="41">
        <f t="shared" si="9"/>
        <v>0</v>
      </c>
      <c r="F39" s="41">
        <f t="shared" si="9"/>
        <v>0</v>
      </c>
      <c r="G39" s="41">
        <f t="shared" si="9"/>
        <v>0</v>
      </c>
      <c r="H39" s="41">
        <f t="shared" si="9"/>
        <v>0</v>
      </c>
      <c r="I39" s="41">
        <f t="shared" si="9"/>
        <v>0</v>
      </c>
      <c r="J39" s="41">
        <f t="shared" si="9"/>
        <v>0</v>
      </c>
      <c r="K39" s="41">
        <f t="shared" si="9"/>
        <v>0</v>
      </c>
      <c r="L39" s="41">
        <f t="shared" si="9"/>
        <v>0</v>
      </c>
      <c r="M39" s="41">
        <f t="shared" si="9"/>
        <v>0</v>
      </c>
      <c r="N39" s="41">
        <f t="shared" si="9"/>
        <v>0</v>
      </c>
      <c r="O39" s="41">
        <f t="shared" si="9"/>
        <v>0</v>
      </c>
      <c r="P39" s="1"/>
    </row>
    <row r="40" spans="2:16" ht="18" customHeight="1" x14ac:dyDescent="0.25">
      <c r="C40" s="1"/>
      <c r="F40" s="34"/>
      <c r="G40" s="34"/>
      <c r="H40" s="1"/>
      <c r="I40" s="1"/>
      <c r="J40" s="1"/>
      <c r="K40" s="1"/>
      <c r="L40" s="1"/>
      <c r="M40" s="1"/>
      <c r="N40" s="1"/>
      <c r="O40" s="1"/>
      <c r="P40" s="1"/>
    </row>
    <row r="41" spans="2:16" ht="18" customHeight="1" x14ac:dyDescent="0.25">
      <c r="C41" s="1"/>
      <c r="F41" s="1"/>
      <c r="G41" s="1"/>
      <c r="H41" s="1"/>
      <c r="I41" s="1"/>
      <c r="J41" s="1"/>
      <c r="K41" s="1"/>
      <c r="L41" s="1"/>
      <c r="M41" s="1"/>
      <c r="N41" s="1"/>
      <c r="O41" s="1"/>
      <c r="P41" s="1"/>
    </row>
    <row r="42" spans="2:16" ht="18" customHeight="1" x14ac:dyDescent="0.25">
      <c r="C42" s="1"/>
      <c r="F42" s="1"/>
      <c r="G42" s="1"/>
      <c r="H42" s="1"/>
      <c r="I42" s="1"/>
      <c r="J42" s="1"/>
      <c r="K42" s="1"/>
      <c r="L42" s="1"/>
      <c r="M42" s="1"/>
      <c r="N42" s="1"/>
      <c r="O42" s="1"/>
      <c r="P42" s="1"/>
    </row>
    <row r="43" spans="2:16" ht="18" customHeight="1" x14ac:dyDescent="0.25">
      <c r="C43" s="1"/>
      <c r="F43" s="1"/>
      <c r="G43" s="1"/>
      <c r="H43" s="1"/>
      <c r="I43" s="1"/>
      <c r="J43" s="1"/>
      <c r="K43" s="1"/>
      <c r="L43" s="1"/>
      <c r="M43" s="1"/>
      <c r="N43" s="1"/>
      <c r="O43" s="1"/>
      <c r="P43" s="1"/>
    </row>
    <row r="44" spans="2:16" ht="18" customHeight="1" x14ac:dyDescent="0.25">
      <c r="C44" s="1"/>
      <c r="F44" s="1"/>
      <c r="G44" s="1"/>
      <c r="H44" s="1"/>
      <c r="I44" s="1"/>
      <c r="J44" s="1"/>
      <c r="K44" s="1"/>
      <c r="L44" s="1"/>
      <c r="M44" s="1"/>
      <c r="N44" s="1"/>
      <c r="O44" s="1"/>
      <c r="P44" s="1"/>
    </row>
    <row r="45" spans="2:16" ht="18" customHeight="1" x14ac:dyDescent="0.25">
      <c r="C45" s="1"/>
      <c r="F45" s="1"/>
      <c r="G45" s="1"/>
      <c r="H45" s="1"/>
      <c r="I45" s="1"/>
      <c r="J45" s="1"/>
      <c r="K45" s="1"/>
      <c r="L45" s="1"/>
      <c r="M45" s="1"/>
      <c r="N45" s="1"/>
      <c r="O45" s="1"/>
      <c r="P45" s="1"/>
    </row>
    <row r="46" spans="2:16" ht="18" customHeight="1" x14ac:dyDescent="0.25">
      <c r="C46" s="1"/>
      <c r="F46" s="1"/>
      <c r="G46" s="1"/>
      <c r="H46" s="1"/>
      <c r="I46" s="1"/>
      <c r="J46" s="1"/>
      <c r="K46" s="1"/>
      <c r="L46" s="1"/>
      <c r="M46" s="1"/>
      <c r="N46" s="1"/>
      <c r="O46" s="1"/>
      <c r="P46" s="1"/>
    </row>
    <row r="47" spans="2:16" ht="18" customHeight="1" x14ac:dyDescent="0.25"/>
    <row r="48" spans="2:16"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sheetData>
  <mergeCells count="2">
    <mergeCell ref="D6:E6"/>
    <mergeCell ref="F6:O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499984740745262"/>
    <pageSetUpPr fitToPage="1"/>
  </sheetPr>
  <dimension ref="B1:P443"/>
  <sheetViews>
    <sheetView showGridLines="0" zoomScale="98" zoomScaleNormal="98" zoomScaleSheetLayoutView="100" workbookViewId="0"/>
  </sheetViews>
  <sheetFormatPr defaultColWidth="9.140625" defaultRowHeight="15" customHeight="1" x14ac:dyDescent="0.25"/>
  <cols>
    <col min="1" max="1" width="4" style="1" customWidth="1"/>
    <col min="2" max="2" width="43" style="1" customWidth="1"/>
    <col min="3" max="3" width="5.85546875" style="2" customWidth="1"/>
    <col min="4" max="15" width="10.42578125" style="2" customWidth="1"/>
    <col min="16" max="16" width="11" style="2" customWidth="1"/>
    <col min="17" max="16384" width="9.140625" style="1"/>
  </cols>
  <sheetData>
    <row r="1" spans="2:16" ht="15.75" customHeight="1" x14ac:dyDescent="0.25"/>
    <row r="2" spans="2:16" ht="18" customHeight="1" x14ac:dyDescent="0.25">
      <c r="B2" s="43" t="str">
        <f>"Financial Model of " &amp; B4</f>
        <v>Financial Model of Combined CRPL</v>
      </c>
      <c r="C2" s="44"/>
      <c r="D2" s="44"/>
      <c r="E2" s="44"/>
      <c r="F2" s="44"/>
      <c r="G2" s="44"/>
      <c r="H2" s="44"/>
      <c r="I2" s="44"/>
      <c r="J2" s="44"/>
      <c r="K2" s="44"/>
      <c r="L2" s="44"/>
      <c r="M2" s="44"/>
      <c r="N2" s="44"/>
      <c r="O2" s="44"/>
    </row>
    <row r="3" spans="2:16" ht="9.75" customHeight="1" x14ac:dyDescent="0.25"/>
    <row r="4" spans="2:16" ht="18" customHeight="1" x14ac:dyDescent="0.25">
      <c r="B4" s="3" t="s">
        <v>89</v>
      </c>
      <c r="C4" s="3" t="s">
        <v>287</v>
      </c>
      <c r="D4" s="4"/>
      <c r="E4" s="4"/>
      <c r="F4" s="4"/>
      <c r="G4" s="4"/>
      <c r="H4" s="4"/>
      <c r="I4" s="4"/>
      <c r="J4" s="4"/>
      <c r="K4" s="4"/>
      <c r="L4" s="4"/>
      <c r="M4" s="4"/>
      <c r="N4" s="4"/>
      <c r="O4" s="4"/>
    </row>
    <row r="5" spans="2:16" x14ac:dyDescent="0.25">
      <c r="F5" s="5"/>
      <c r="G5" s="1"/>
      <c r="H5" s="1"/>
      <c r="I5" s="1"/>
      <c r="J5" s="1"/>
      <c r="K5" s="1"/>
      <c r="L5" s="1"/>
      <c r="M5" s="1"/>
      <c r="N5" s="1"/>
      <c r="O5" s="1"/>
    </row>
    <row r="6" spans="2:16" ht="18" customHeight="1" x14ac:dyDescent="0.25">
      <c r="D6" s="159" t="s">
        <v>1</v>
      </c>
      <c r="E6" s="159"/>
      <c r="F6" s="160" t="s">
        <v>2</v>
      </c>
      <c r="G6" s="160"/>
      <c r="H6" s="160"/>
      <c r="I6" s="160"/>
      <c r="J6" s="160"/>
      <c r="K6" s="160"/>
      <c r="L6" s="160"/>
      <c r="M6" s="160"/>
      <c r="N6" s="160"/>
      <c r="O6" s="160"/>
    </row>
    <row r="7" spans="2:16" ht="18" customHeight="1" x14ac:dyDescent="0.25">
      <c r="B7" s="6" t="s">
        <v>3</v>
      </c>
      <c r="C7" s="7" t="s">
        <v>4</v>
      </c>
      <c r="D7" s="8">
        <f>EOMONTH('[35]Common Assumption'!E9,1)</f>
        <v>45747</v>
      </c>
      <c r="E7" s="8">
        <v>45930</v>
      </c>
      <c r="F7" s="8">
        <f>DATE(YEAR(E7),MONTH(E7)+6,DAY(E7)+1)</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2:16" s="9" customFormat="1" ht="18" customHeight="1" x14ac:dyDescent="0.25">
      <c r="B8" s="10" t="s">
        <v>5</v>
      </c>
      <c r="C8" s="11"/>
      <c r="D8" s="47">
        <v>0</v>
      </c>
      <c r="E8" s="47">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c r="P8" s="13"/>
    </row>
    <row r="9" spans="2:16" s="9" customFormat="1" ht="18" customHeight="1" x14ac:dyDescent="0.25">
      <c r="B9" s="10" t="s">
        <v>6</v>
      </c>
      <c r="C9" s="11">
        <v>9</v>
      </c>
      <c r="D9" s="47">
        <v>3</v>
      </c>
      <c r="E9" s="47">
        <f>C9-D9</f>
        <v>6</v>
      </c>
      <c r="F9" s="11">
        <f>MONTH(F7-E7)</f>
        <v>6</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c r="P9" s="13"/>
    </row>
    <row r="10" spans="2:16" ht="18" customHeight="1" x14ac:dyDescent="0.25">
      <c r="B10" s="26" t="s">
        <v>40</v>
      </c>
      <c r="C10" s="1"/>
      <c r="F10" s="87"/>
      <c r="G10" s="87"/>
      <c r="H10" s="87"/>
      <c r="I10" s="87"/>
      <c r="J10" s="87"/>
      <c r="K10" s="87"/>
      <c r="L10" s="87"/>
      <c r="M10" s="87"/>
      <c r="N10" s="87"/>
      <c r="O10" s="87"/>
      <c r="P10" s="1"/>
    </row>
    <row r="11" spans="2:16" ht="18" customHeight="1" x14ac:dyDescent="0.25">
      <c r="B11" s="1" t="s">
        <v>41</v>
      </c>
      <c r="C11" s="1"/>
      <c r="D11" s="21"/>
      <c r="E11" s="21"/>
      <c r="F11" s="21">
        <f>+'BS existing'!F54</f>
        <v>7.5588999999999995</v>
      </c>
      <c r="G11" s="21">
        <f>+'BS existing'!G54</f>
        <v>7.5588999999999995</v>
      </c>
      <c r="H11" s="21">
        <f>+'BS existing'!H54</f>
        <v>7.5588999999999995</v>
      </c>
      <c r="I11" s="21">
        <f>+'BS existing'!I54</f>
        <v>7.5588999999999995</v>
      </c>
      <c r="J11" s="21">
        <f>+'BS existing'!J54</f>
        <v>7.5588999999999995</v>
      </c>
      <c r="K11" s="21">
        <f>+'BS existing'!K54</f>
        <v>7.5588999999999995</v>
      </c>
      <c r="L11" s="21">
        <f>+'BS existing'!L54</f>
        <v>7.5588999999999995</v>
      </c>
      <c r="M11" s="21">
        <f>+'BS existing'!M54</f>
        <v>7.5588999999999995</v>
      </c>
      <c r="N11" s="21">
        <f>+'BS existing'!N54</f>
        <v>7.5588999999999995</v>
      </c>
      <c r="O11" s="21">
        <f>+'BS existing'!O54</f>
        <v>7.5588999999999995</v>
      </c>
      <c r="P11" s="34"/>
    </row>
    <row r="12" spans="2:16" ht="18" customHeight="1" x14ac:dyDescent="0.25">
      <c r="B12" s="1" t="s">
        <v>42</v>
      </c>
      <c r="C12" s="1"/>
      <c r="F12" s="17">
        <f>'Balance Sheet (Noida)'!F12+'Balance Sheet (Pune)'!F12+'Balance Sheet Ahamdabad (Zepto)'!F12+'Balance Sheet Ahamdabad(Falco  '!F12+'Balance Sheet Bhivandi'!F12+'BS existing'!F59</f>
        <v>9.5025928262405355</v>
      </c>
      <c r="G12" s="17">
        <f>'Balance Sheet (Noida)'!G12+'Balance Sheet (Pune)'!G12+'Balance Sheet Ahamdabad (Zepto)'!G12+'Balance Sheet Ahamdabad(Falco  '!G12+'Balance Sheet Bhivandi'!G12+'BS existing'!G59</f>
        <v>22.758636778303355</v>
      </c>
      <c r="H12" s="17">
        <f>'Balance Sheet (Noida)'!H12+'Balance Sheet (Pune)'!H12+'Balance Sheet Ahamdabad (Zepto)'!H12+'Balance Sheet Ahamdabad(Falco  '!H12+'Balance Sheet Bhivandi'!H12+'BS existing'!H59</f>
        <v>38.34399563580395</v>
      </c>
      <c r="I12" s="17">
        <f>'Balance Sheet (Noida)'!I12+'Balance Sheet (Pune)'!I12+'Balance Sheet Ahamdabad (Zepto)'!I12+'Balance Sheet Ahamdabad(Falco  '!I12+'Balance Sheet Bhivandi'!I12+'BS existing'!I59</f>
        <v>56.715941863426629</v>
      </c>
      <c r="J12" s="17">
        <f>'Balance Sheet (Noida)'!J12+'Balance Sheet (Pune)'!J12+'Balance Sheet Ahamdabad (Zepto)'!J12+'Balance Sheet Ahamdabad(Falco  '!J12+'Balance Sheet Bhivandi'!J12+'BS existing'!J59</f>
        <v>77.592070430601041</v>
      </c>
      <c r="K12" s="17">
        <f>'Balance Sheet (Noida)'!K12+'Balance Sheet (Pune)'!K12+'Balance Sheet Ahamdabad (Zepto)'!K12+'Balance Sheet Ahamdabad(Falco  '!K12+'Balance Sheet Bhivandi'!K12+'BS existing'!K59</f>
        <v>100.62451154593145</v>
      </c>
      <c r="L12" s="17">
        <f>'Balance Sheet (Noida)'!L12+'Balance Sheet (Pune)'!L12+'Balance Sheet Ahamdabad (Zepto)'!L12+'Balance Sheet Ahamdabad(Falco  '!L12+'Balance Sheet Bhivandi'!L12+'BS existing'!L59</f>
        <v>125.20199747959221</v>
      </c>
      <c r="M12" s="17">
        <f>'Balance Sheet (Noida)'!M12+'Balance Sheet (Pune)'!M12+'Balance Sheet Ahamdabad (Zepto)'!M12+'Balance Sheet Ahamdabad(Falco  '!M12+'Balance Sheet Bhivandi'!M12+'BS existing'!M59</f>
        <v>151.54114401372121</v>
      </c>
      <c r="N12" s="17">
        <f>'Balance Sheet (Noida)'!N12+'Balance Sheet (Pune)'!N12+'Balance Sheet Ahamdabad (Zepto)'!N12+'Balance Sheet Ahamdabad(Falco  '!N12+'Balance Sheet Bhivandi'!N12+'BS existing'!N59</f>
        <v>179.42671437698945</v>
      </c>
      <c r="O12" s="17">
        <f>'Balance Sheet (Noida)'!O12+'Balance Sheet (Pune)'!O12+'Balance Sheet Ahamdabad (Zepto)'!O12+'Balance Sheet Ahamdabad(Falco  '!O12+'Balance Sheet Bhivandi'!O12+'BS existing'!O59</f>
        <v>208.46391449600628</v>
      </c>
      <c r="P12" s="34"/>
    </row>
    <row r="13" spans="2:16" ht="18" customHeight="1" x14ac:dyDescent="0.25">
      <c r="B13" s="1" t="str">
        <f>'BS existing'!B58</f>
        <v>Securities Premium Account</v>
      </c>
      <c r="C13" s="1"/>
      <c r="F13" s="17">
        <f>'BS existing'!F58</f>
        <v>26.53</v>
      </c>
      <c r="G13" s="17">
        <f>'BS existing'!G58</f>
        <v>26.53</v>
      </c>
      <c r="H13" s="17">
        <f>'BS existing'!H58</f>
        <v>26.53</v>
      </c>
      <c r="I13" s="17">
        <f>'BS existing'!I58</f>
        <v>26.53</v>
      </c>
      <c r="J13" s="17">
        <f>'BS existing'!J58</f>
        <v>26.53</v>
      </c>
      <c r="K13" s="17">
        <f>'BS existing'!K58</f>
        <v>26.53</v>
      </c>
      <c r="L13" s="17">
        <f>'BS existing'!L58</f>
        <v>26.53</v>
      </c>
      <c r="M13" s="17">
        <f>'BS existing'!M58</f>
        <v>26.53</v>
      </c>
      <c r="N13" s="17">
        <f>'BS existing'!N58</f>
        <v>26.53</v>
      </c>
      <c r="O13" s="17">
        <f>'BS existing'!O58</f>
        <v>26.53</v>
      </c>
      <c r="P13" s="34"/>
    </row>
    <row r="14" spans="2:16" ht="18" customHeight="1" x14ac:dyDescent="0.25">
      <c r="B14" s="1" t="s">
        <v>43</v>
      </c>
      <c r="C14" s="1"/>
      <c r="D14" s="17">
        <f>'Balance Sheet (Noida)'!D13+'Balance Sheet (Pune)'!D13+'Balance Sheet Ahamdabad (Zepto)'!D13+'Balance Sheet Ahamdabad(Falco  '!D13+'Balance Sheet Bhivandi'!D13</f>
        <v>17.434716717679596</v>
      </c>
      <c r="E14" s="17">
        <f>'Balance Sheet (Noida)'!E13+'Balance Sheet (Pune)'!E13+'Balance Sheet Ahamdabad (Zepto)'!E13+'Balance Sheet Ahamdabad(Falco  '!E13+'Balance Sheet Bhivandi'!E13</f>
        <v>58.069862961683192</v>
      </c>
      <c r="F14" s="17">
        <f>'Balance Sheet (Noida)'!F13+'Balance Sheet (Pune)'!F13+'Balance Sheet Ahamdabad (Zepto)'!F13+'Balance Sheet Ahamdabad(Falco  '!F13+'Balance Sheet Bhivandi'!F13+'BS existing'!F41</f>
        <v>80.110324275234873</v>
      </c>
      <c r="G14" s="17">
        <f>'Balance Sheet (Noida)'!G13+'Balance Sheet (Pune)'!G13+'Balance Sheet Ahamdabad (Zepto)'!G13+'Balance Sheet Ahamdabad(Falco  '!G13+'Balance Sheet Bhivandi'!G13+'BS existing'!G41</f>
        <v>64.200785588786559</v>
      </c>
      <c r="H14" s="17">
        <f>'Balance Sheet (Noida)'!H13+'Balance Sheet (Pune)'!H13+'Balance Sheet Ahamdabad (Zepto)'!H13+'Balance Sheet Ahamdabad(Falco  '!H13+'Balance Sheet Bhivandi'!H13+'BS existing'!H41</f>
        <v>50.078083807422374</v>
      </c>
      <c r="I14" s="17">
        <f>'Balance Sheet (Noida)'!I13+'Balance Sheet (Pune)'!I13+'Balance Sheet Ahamdabad (Zepto)'!I13+'Balance Sheet Ahamdabad(Falco  '!I13+'Balance Sheet Bhivandi'!I13+'BS existing'!I41</f>
        <v>34.767418931142338</v>
      </c>
      <c r="J14" s="17">
        <f>'Balance Sheet (Noida)'!J13+'Balance Sheet (Pune)'!J13+'Balance Sheet Ahamdabad (Zepto)'!J13+'Balance Sheet Ahamdabad(Falco  '!J13+'Balance Sheet Bhivandi'!J13+'BS existing'!J41</f>
        <v>21.471954054862294</v>
      </c>
      <c r="K14" s="17">
        <f>'Balance Sheet (Noida)'!K13+'Balance Sheet (Pune)'!K13+'Balance Sheet Ahamdabad (Zepto)'!K13+'Balance Sheet Ahamdabad(Falco  '!K13+'Balance Sheet Bhivandi'!K13+'BS existing'!K41</f>
        <v>11.561061644946161</v>
      </c>
      <c r="L14" s="17">
        <f>'Balance Sheet (Noida)'!L13+'Balance Sheet (Pune)'!L13+'Balance Sheet Ahamdabad (Zepto)'!L13+'Balance Sheet Ahamdabad(Falco  '!L13+'Balance Sheet Bhivandi'!L13+'BS existing'!L41</f>
        <v>1.1896000000000029</v>
      </c>
      <c r="M14" s="17">
        <f>'Balance Sheet (Noida)'!M13+'Balance Sheet (Pune)'!M13+'Balance Sheet Ahamdabad (Zepto)'!M13+'Balance Sheet Ahamdabad(Falco  '!M13+'Balance Sheet Bhivandi'!M13+'BS existing'!M41</f>
        <v>9.6000000000029395E-3</v>
      </c>
      <c r="N14" s="17">
        <f>'Balance Sheet (Noida)'!N13+'Balance Sheet (Pune)'!N13+'Balance Sheet Ahamdabad (Zepto)'!N13+'Balance Sheet Ahamdabad(Falco  '!N13+'Balance Sheet Bhivandi'!N13+'BS existing'!N41</f>
        <v>1.1102230246251565E-14</v>
      </c>
      <c r="O14" s="17">
        <f>'Balance Sheet (Noida)'!O13+'Balance Sheet (Pune)'!O13+'Balance Sheet Ahamdabad (Zepto)'!O13+'Balance Sheet Ahamdabad(Falco  '!O13+'Balance Sheet Bhivandi'!O13+'BS existing'!O41</f>
        <v>1.1102230246251565E-14</v>
      </c>
      <c r="P14" s="34"/>
    </row>
    <row r="15" spans="2:16" ht="18" customHeight="1" x14ac:dyDescent="0.25">
      <c r="B15" s="1" t="s">
        <v>288</v>
      </c>
      <c r="C15" s="1"/>
      <c r="D15" s="17">
        <f>'Balance Sheet (Noida)'!D11+'Balance Sheet (Pune)'!D11+'Balance Sheet Ahamdabad (Zepto)'!D11+'Balance Sheet Ahamdabad(Falco  '!D11+'Balance Sheet Bhivandi'!D11</f>
        <v>14.220944459359682</v>
      </c>
      <c r="E15" s="17">
        <f>'Balance Sheet (Noida)'!E11+'Balance Sheet (Pune)'!E11+'Balance Sheet Ahamdabad (Zepto)'!E11+'Balance Sheet Ahamdabad(Falco  '!E11+'Balance Sheet Bhivandi'!E11</f>
        <v>18.788181384476449</v>
      </c>
      <c r="F15" s="17">
        <f>'Balance Sheet (Noida)'!F11+'Balance Sheet (Pune)'!F11+'Balance Sheet Ahamdabad (Zepto)'!F11+'Balance Sheet Ahamdabad(Falco  '!F11+'Balance Sheet Bhivandi'!F11</f>
        <v>19.598769830528838</v>
      </c>
      <c r="G15" s="17">
        <f>'Balance Sheet (Noida)'!G11+'Balance Sheet (Pune)'!G11+'Balance Sheet Ahamdabad (Zepto)'!G11+'Balance Sheet Ahamdabad(Falco  '!G11+'Balance Sheet Bhivandi'!G11</f>
        <v>19.598769830528838</v>
      </c>
      <c r="H15" s="17">
        <f>'Balance Sheet (Noida)'!H11+'Balance Sheet (Pune)'!H11+'Balance Sheet Ahamdabad (Zepto)'!H11+'Balance Sheet Ahamdabad(Falco  '!H11+'Balance Sheet Bhivandi'!H11</f>
        <v>19.598769830528838</v>
      </c>
      <c r="I15" s="17">
        <f>'Balance Sheet (Noida)'!I11+'Balance Sheet (Pune)'!I11+'Balance Sheet Ahamdabad (Zepto)'!I11+'Balance Sheet Ahamdabad(Falco  '!I11+'Balance Sheet Bhivandi'!I11</f>
        <v>19.598769830528838</v>
      </c>
      <c r="J15" s="17">
        <f>'Balance Sheet (Noida)'!J11+'Balance Sheet (Pune)'!J11+'Balance Sheet Ahamdabad (Zepto)'!J11+'Balance Sheet Ahamdabad(Falco  '!J11+'Balance Sheet Bhivandi'!J11</f>
        <v>19.598769830528838</v>
      </c>
      <c r="K15" s="17">
        <f>'Balance Sheet (Noida)'!K11+'Balance Sheet (Pune)'!K11+'Balance Sheet Ahamdabad (Zepto)'!K11+'Balance Sheet Ahamdabad(Falco  '!K11+'Balance Sheet Bhivandi'!K11</f>
        <v>19.598769830528838</v>
      </c>
      <c r="L15" s="17">
        <f>'Balance Sheet (Noida)'!L11+'Balance Sheet (Pune)'!L11+'Balance Sheet Ahamdabad (Zepto)'!L11+'Balance Sheet Ahamdabad(Falco  '!L11+'Balance Sheet Bhivandi'!L11</f>
        <v>19.598769830528838</v>
      </c>
      <c r="M15" s="17">
        <f>'Balance Sheet (Noida)'!M11+'Balance Sheet (Pune)'!M11+'Balance Sheet Ahamdabad (Zepto)'!M11+'Balance Sheet Ahamdabad(Falco  '!M11+'Balance Sheet Bhivandi'!M11</f>
        <v>19.598769830528838</v>
      </c>
      <c r="N15" s="17">
        <f>'Balance Sheet (Noida)'!N11+'Balance Sheet (Pune)'!N11+'Balance Sheet Ahamdabad (Zepto)'!N11+'Balance Sheet Ahamdabad(Falco  '!N11+'Balance Sheet Bhivandi'!N11</f>
        <v>19.598769830528838</v>
      </c>
      <c r="O15" s="17">
        <f>'Balance Sheet (Noida)'!O11+'Balance Sheet (Pune)'!O11+'Balance Sheet Ahamdabad (Zepto)'!O11+'Balance Sheet Ahamdabad(Falco  '!O11+'Balance Sheet Bhivandi'!O11</f>
        <v>19.598769830528838</v>
      </c>
      <c r="P15" s="34"/>
    </row>
    <row r="16" spans="2:16" ht="18" customHeight="1" x14ac:dyDescent="0.25">
      <c r="B16" s="37" t="s">
        <v>281</v>
      </c>
      <c r="C16" s="1"/>
      <c r="D16" s="17"/>
      <c r="E16" s="17"/>
      <c r="F16" s="17">
        <f>'BS existing'!F45+'BS existing'!F48</f>
        <v>1.3006</v>
      </c>
      <c r="G16" s="17">
        <f>'BS existing'!G45+'BS existing'!G48</f>
        <v>0.84120000000000006</v>
      </c>
      <c r="H16" s="17">
        <f>'BS existing'!H45+'BS existing'!H48</f>
        <v>0.38180000000000003</v>
      </c>
      <c r="I16" s="17">
        <f>'BS existing'!I45+'BS existing'!I48</f>
        <v>-7.8199999999999964E-2</v>
      </c>
      <c r="J16" s="17">
        <f>'BS existing'!J45+'BS existing'!J48</f>
        <v>0.15</v>
      </c>
      <c r="K16" s="17">
        <f>'BS existing'!K45+'BS existing'!K48</f>
        <v>0.15</v>
      </c>
      <c r="L16" s="17">
        <f>'BS existing'!L45+'BS existing'!L48</f>
        <v>0.15</v>
      </c>
      <c r="M16" s="17">
        <f>'BS existing'!M45+'BS existing'!M48</f>
        <v>0.15</v>
      </c>
      <c r="N16" s="17">
        <f>'BS existing'!N45+'BS existing'!N48</f>
        <v>0.15</v>
      </c>
      <c r="O16" s="17">
        <f>'BS existing'!O45+'BS existing'!O48</f>
        <v>0.15</v>
      </c>
      <c r="P16" s="34"/>
    </row>
    <row r="17" spans="2:16" ht="18" customHeight="1" x14ac:dyDescent="0.25">
      <c r="B17" s="35" t="s">
        <v>44</v>
      </c>
      <c r="D17" s="36"/>
      <c r="E17" s="36"/>
      <c r="F17" s="36"/>
      <c r="P17" s="34"/>
    </row>
    <row r="18" spans="2:16" ht="18" customHeight="1" x14ac:dyDescent="0.25">
      <c r="B18" s="37" t="s">
        <v>45</v>
      </c>
      <c r="D18" s="21">
        <f>'Balance Sheet (Noida)'!D15+'Balance Sheet (Pune)'!D15+'Balance Sheet Ahamdabad (Zepto)'!D15+'Balance Sheet Ahamdabad(Falco  '!D15+'Balance Sheet Bhivandi'!D15</f>
        <v>0</v>
      </c>
      <c r="E18" s="21">
        <f>'Balance Sheet (Noida)'!E15+'Balance Sheet (Pune)'!E15+'Balance Sheet Ahamdabad (Zepto)'!E15+'Balance Sheet Ahamdabad(Falco  '!E15+'Balance Sheet Bhivandi'!E15</f>
        <v>0</v>
      </c>
      <c r="F18" s="21">
        <f>'Balance Sheet (Noida)'!F15+'Balance Sheet (Pune)'!F15+'Balance Sheet Ahamdabad (Zepto)'!F15+'Balance Sheet Ahamdabad(Falco  '!F15+'Balance Sheet Bhivandi'!F15+'BS existing'!F13</f>
        <v>0.72517991830806394</v>
      </c>
      <c r="G18" s="21">
        <f>'Balance Sheet (Noida)'!G15+'Balance Sheet (Pune)'!G15+'Balance Sheet Ahamdabad (Zepto)'!G15+'Balance Sheet Ahamdabad(Falco  '!G15+'Balance Sheet Bhivandi'!G15+'BS existing'!G13</f>
        <v>0.80917455929126836</v>
      </c>
      <c r="H18" s="21">
        <f>'Balance Sheet (Noida)'!H15+'Balance Sheet (Pune)'!H15+'Balance Sheet Ahamdabad (Zepto)'!H15+'Balance Sheet Ahamdabad(Falco  '!H15+'Balance Sheet Bhivandi'!H15+'BS existing'!H13</f>
        <v>0.95804583193610571</v>
      </c>
      <c r="I18" s="21">
        <f>'Balance Sheet (Noida)'!I15+'Balance Sheet (Pune)'!I15+'Balance Sheet Ahamdabad (Zepto)'!I15+'Balance Sheet Ahamdabad(Falco  '!I15+'Balance Sheet Bhivandi'!I15+'BS existing'!I13</f>
        <v>1.0047711938066097</v>
      </c>
      <c r="J18" s="21">
        <f>'Balance Sheet (Noida)'!J15+'Balance Sheet (Pune)'!J15+'Balance Sheet Ahamdabad (Zepto)'!J15+'Balance Sheet Ahamdabad(Falco  '!J15+'Balance Sheet Bhivandi'!J15+'BS existing'!J13</f>
        <v>1.0537081364694609</v>
      </c>
      <c r="K18" s="21">
        <f>'Balance Sheet (Noida)'!K15+'Balance Sheet (Pune)'!K15+'Balance Sheet Ahamdabad (Zepto)'!K15+'Balance Sheet Ahamdabad(Falco  '!K15+'Balance Sheet Bhivandi'!K15+'BS existing'!K13</f>
        <v>1.1051365876889991</v>
      </c>
      <c r="L18" s="21">
        <f>'Balance Sheet (Noida)'!L15+'Balance Sheet (Pune)'!L15+'Balance Sheet Ahamdabad (Zepto)'!L15+'Balance Sheet Ahamdabad(Falco  '!L15+'Balance Sheet Bhivandi'!L15+'BS existing'!L13</f>
        <v>1.1593665370076054</v>
      </c>
      <c r="M18" s="21">
        <f>'Balance Sheet (Noida)'!M15+'Balance Sheet (Pune)'!M15+'Balance Sheet Ahamdabad (Zepto)'!M15+'Balance Sheet Ahamdabad(Falco  '!M15+'Balance Sheet Bhivandi'!M15+'BS existing'!M13</f>
        <v>1.2161684279165557</v>
      </c>
      <c r="N18" s="21">
        <f>'Balance Sheet (Noida)'!N15+'Balance Sheet (Pune)'!N15+'Balance Sheet Ahamdabad (Zepto)'!N15+'Balance Sheet Ahamdabad(Falco  '!N15+'Balance Sheet Bhivandi'!N15+'BS existing'!N13</f>
        <v>1.2758658961178557</v>
      </c>
      <c r="O18" s="21">
        <f>'Balance Sheet (Noida)'!O15+'Balance Sheet (Pune)'!O15+'Balance Sheet Ahamdabad (Zepto)'!O15+'Balance Sheet Ahamdabad(Falco  '!O15+'Balance Sheet Bhivandi'!O15+'BS existing'!O13</f>
        <v>1.3388172558660894</v>
      </c>
      <c r="P18" s="34"/>
    </row>
    <row r="19" spans="2:16" ht="18" customHeight="1" x14ac:dyDescent="0.25">
      <c r="B19" s="37" t="s">
        <v>46</v>
      </c>
      <c r="D19" s="21">
        <f>'Balance Sheet (Noida)'!D16+'Balance Sheet (Pune)'!D16+'Balance Sheet Ahamdabad (Zepto)'!D16+'Balance Sheet Ahamdabad(Falco  '!D16+'Balance Sheet Bhivandi'!D16</f>
        <v>0</v>
      </c>
      <c r="E19" s="21">
        <f>'Balance Sheet (Noida)'!E16+'Balance Sheet (Pune)'!E16+'Balance Sheet Ahamdabad (Zepto)'!E16+'Balance Sheet Ahamdabad(Falco  '!E16+'Balance Sheet Bhivandi'!E16</f>
        <v>0.72644652990331637</v>
      </c>
      <c r="F19" s="21">
        <f>'Balance Sheet (Noida)'!F16+'Balance Sheet (Pune)'!F16+'Balance Sheet Ahamdabad (Zepto)'!F16+'Balance Sheet Ahamdabad(Falco  '!F16+'Balance Sheet Bhivandi'!F16+'BS existing'!F10</f>
        <v>15.409538686448315</v>
      </c>
      <c r="G19" s="21">
        <f>'Balance Sheet (Noida)'!G16+'Balance Sheet (Pune)'!G16+'Balance Sheet Ahamdabad (Zepto)'!G16+'Balance Sheet Ahamdabad(Falco  '!G16+'Balance Sheet Bhivandi'!G16+'BS existing'!G10</f>
        <v>15.909538686448315</v>
      </c>
      <c r="H19" s="21">
        <f>'Balance Sheet (Noida)'!H16+'Balance Sheet (Pune)'!H16+'Balance Sheet Ahamdabad (Zepto)'!H16+'Balance Sheet Ahamdabad(Falco  '!H16+'Balance Sheet Bhivandi'!H16+'BS existing'!H10</f>
        <v>14.12270178136418</v>
      </c>
      <c r="I19" s="21">
        <f>'Balance Sheet (Noida)'!I16+'Balance Sheet (Pune)'!I16+'Balance Sheet Ahamdabad (Zepto)'!I16+'Balance Sheet Ahamdabad(Falco  '!I16+'Balance Sheet Bhivandi'!I16+'BS existing'!I10</f>
        <v>15.310664876280043</v>
      </c>
      <c r="J19" s="21">
        <f>'Balance Sheet (Noida)'!J16+'Balance Sheet (Pune)'!J16+'Balance Sheet Ahamdabad (Zepto)'!J16+'Balance Sheet Ahamdabad(Falco  '!J16+'Balance Sheet Bhivandi'!J16+'BS existing'!J10</f>
        <v>13.295464876280043</v>
      </c>
      <c r="K19" s="21">
        <f>'Balance Sheet (Noida)'!K16+'Balance Sheet (Pune)'!K16+'Balance Sheet Ahamdabad (Zepto)'!K16+'Balance Sheet Ahamdabad(Falco  '!K16+'Balance Sheet Bhivandi'!K16+'BS existing'!K10</f>
        <v>9.9108924099161353</v>
      </c>
      <c r="L19" s="21">
        <f>'Balance Sheet (Noida)'!L16+'Balance Sheet (Pune)'!L16+'Balance Sheet Ahamdabad (Zepto)'!L16+'Balance Sheet Ahamdabad(Falco  '!L16+'Balance Sheet Bhivandi'!L16+'BS existing'!L10</f>
        <v>10.371461644946157</v>
      </c>
      <c r="M19" s="21">
        <f>'Balance Sheet (Noida)'!M16+'Balance Sheet (Pune)'!M16+'Balance Sheet Ahamdabad (Zepto)'!M16+'Balance Sheet Ahamdabad(Falco  '!M16+'Balance Sheet Bhivandi'!M16+'BS existing'!M10</f>
        <v>1.18</v>
      </c>
      <c r="N19" s="21">
        <f>'Balance Sheet (Noida)'!N16+'Balance Sheet (Pune)'!N16+'Balance Sheet Ahamdabad (Zepto)'!N16+'Balance Sheet Ahamdabad(Falco  '!N16+'Balance Sheet Bhivandi'!N16+'BS existing'!N10</f>
        <v>0</v>
      </c>
      <c r="O19" s="21">
        <f>'Balance Sheet (Noida)'!O16+'Balance Sheet (Pune)'!O16+'Balance Sheet Ahamdabad (Zepto)'!O16+'Balance Sheet Ahamdabad(Falco  '!O16+'Balance Sheet Bhivandi'!O16+'BS existing'!O10</f>
        <v>0</v>
      </c>
      <c r="P19" s="34"/>
    </row>
    <row r="20" spans="2:16" ht="18" customHeight="1" x14ac:dyDescent="0.25">
      <c r="B20" s="37" t="s">
        <v>47</v>
      </c>
      <c r="D20" s="21">
        <f>'Balance Sheet (Noida)'!D17+'Balance Sheet (Pune)'!D17+'Balance Sheet Ahamdabad (Zepto)'!D17+'Balance Sheet Ahamdabad(Falco  '!D17+'Balance Sheet Bhivandi'!D17</f>
        <v>0</v>
      </c>
      <c r="E20" s="21">
        <f>'Balance Sheet (Noida)'!E17+'Balance Sheet (Pune)'!E17+'Balance Sheet Ahamdabad (Zepto)'!E17+'Balance Sheet Ahamdabad(Falco  '!E17+'Balance Sheet Bhivandi'!E17</f>
        <v>0</v>
      </c>
      <c r="F20" s="21">
        <f>'Balance Sheet (Noida)'!F17+'Balance Sheet (Pune)'!F17+'Balance Sheet Ahamdabad (Zepto)'!F17+'Balance Sheet Ahamdabad(Falco  '!F17+'Balance Sheet Bhivandi'!F17+'BS existing'!F9</f>
        <v>3.9</v>
      </c>
      <c r="G20" s="21">
        <f>'Balance Sheet (Noida)'!G17+'Balance Sheet (Pune)'!G17+'Balance Sheet Ahamdabad (Zepto)'!G17+'Balance Sheet Ahamdabad(Falco  '!G17+'Balance Sheet Bhivandi'!G17+'BS existing'!G9</f>
        <v>3.9</v>
      </c>
      <c r="H20" s="21">
        <f>'Balance Sheet (Noida)'!H17+'Balance Sheet (Pune)'!H17+'Balance Sheet Ahamdabad (Zepto)'!H17+'Balance Sheet Ahamdabad(Falco  '!H17+'Balance Sheet Bhivandi'!H17+'BS existing'!H9</f>
        <v>3.9</v>
      </c>
      <c r="I20" s="21">
        <f>'Balance Sheet (Noida)'!I17+'Balance Sheet (Pune)'!I17+'Balance Sheet Ahamdabad (Zepto)'!I17+'Balance Sheet Ahamdabad(Falco  '!I17+'Balance Sheet Bhivandi'!I17+'BS existing'!I9</f>
        <v>3.9</v>
      </c>
      <c r="J20" s="21">
        <f>'Balance Sheet (Noida)'!J17+'Balance Sheet (Pune)'!J17+'Balance Sheet Ahamdabad (Zepto)'!J17+'Balance Sheet Ahamdabad(Falco  '!J17+'Balance Sheet Bhivandi'!J17+'BS existing'!J9</f>
        <v>3.9</v>
      </c>
      <c r="K20" s="21">
        <f>'Balance Sheet (Noida)'!K17+'Balance Sheet (Pune)'!K17+'Balance Sheet Ahamdabad (Zepto)'!K17+'Balance Sheet Ahamdabad(Falco  '!K17+'Balance Sheet Bhivandi'!K17+'BS existing'!K9</f>
        <v>3.9</v>
      </c>
      <c r="L20" s="21">
        <f>'Balance Sheet (Noida)'!L17+'Balance Sheet (Pune)'!L17+'Balance Sheet Ahamdabad (Zepto)'!L17+'Balance Sheet Ahamdabad(Falco  '!L17+'Balance Sheet Bhivandi'!L17+'BS existing'!L9</f>
        <v>3.9</v>
      </c>
      <c r="M20" s="21">
        <f>'Balance Sheet (Noida)'!M17+'Balance Sheet (Pune)'!M17+'Balance Sheet Ahamdabad (Zepto)'!M17+'Balance Sheet Ahamdabad(Falco  '!M17+'Balance Sheet Bhivandi'!M17+'BS existing'!M9</f>
        <v>3.9</v>
      </c>
      <c r="N20" s="21">
        <f>'Balance Sheet (Noida)'!N17+'Balance Sheet (Pune)'!N17+'Balance Sheet Ahamdabad (Zepto)'!N17+'Balance Sheet Ahamdabad(Falco  '!N17+'Balance Sheet Bhivandi'!N17+'BS existing'!N9</f>
        <v>3.9</v>
      </c>
      <c r="O20" s="21">
        <f>'Balance Sheet (Noida)'!O17+'Balance Sheet (Pune)'!O17+'Balance Sheet Ahamdabad (Zepto)'!O17+'Balance Sheet Ahamdabad(Falco  '!O17+'Balance Sheet Bhivandi'!O17+'BS existing'!O9</f>
        <v>3.9</v>
      </c>
      <c r="P20" s="34"/>
    </row>
    <row r="21" spans="2:16" ht="18" customHeight="1" x14ac:dyDescent="0.25">
      <c r="B21" s="37" t="s">
        <v>289</v>
      </c>
      <c r="D21" s="21"/>
      <c r="E21" s="21"/>
      <c r="F21" s="21">
        <f>'BS existing'!F26+'BS existing'!F29</f>
        <v>4.8930999999999996</v>
      </c>
      <c r="G21" s="21">
        <f>'BS existing'!G26+'BS existing'!G29</f>
        <v>1.7331000000000003</v>
      </c>
      <c r="H21" s="21">
        <f>'BS existing'!H26+'BS existing'!H29</f>
        <v>1.7331000000000003</v>
      </c>
      <c r="I21" s="21">
        <f>'BS existing'!I26+'BS existing'!I29</f>
        <v>1.2831000000000004</v>
      </c>
      <c r="J21" s="21">
        <f>'BS existing'!J26+'BS existing'!J29</f>
        <v>1.2831000000000004</v>
      </c>
      <c r="K21" s="21">
        <f>'BS existing'!K26+'BS existing'!K29</f>
        <v>1.2831000000000004</v>
      </c>
      <c r="L21" s="21">
        <f>'BS existing'!L26+'BS existing'!L29</f>
        <v>1.2831000000000004</v>
      </c>
      <c r="M21" s="21">
        <f>'BS existing'!M26+'BS existing'!M29</f>
        <v>1.2831000000000004</v>
      </c>
      <c r="N21" s="21">
        <f>'BS existing'!N26+'BS existing'!N29</f>
        <v>1.2831000000000004</v>
      </c>
      <c r="O21" s="21">
        <f>'BS existing'!O26+'BS existing'!O29</f>
        <v>1.2831000000000004</v>
      </c>
      <c r="P21" s="34"/>
    </row>
    <row r="22" spans="2:16" ht="18" customHeight="1" x14ac:dyDescent="0.25">
      <c r="B22" s="6" t="s">
        <v>48</v>
      </c>
      <c r="C22" s="7"/>
      <c r="D22" s="28">
        <f>D11+D12+D14+D18+D19+D20+D13+D21+D16+D15</f>
        <v>31.655661177039278</v>
      </c>
      <c r="E22" s="28">
        <f t="shared" ref="E22:O22" si="3">E11+E12+E14+E18+E19+E20+E13+E21+E16+E15</f>
        <v>77.584490876062958</v>
      </c>
      <c r="F22" s="28">
        <f t="shared" si="3"/>
        <v>169.52900553676062</v>
      </c>
      <c r="G22" s="28">
        <f t="shared" si="3"/>
        <v>163.84010544335837</v>
      </c>
      <c r="H22" s="28">
        <f t="shared" si="3"/>
        <v>163.20539688705543</v>
      </c>
      <c r="I22" s="28">
        <f t="shared" si="3"/>
        <v>166.59136669518443</v>
      </c>
      <c r="J22" s="28">
        <f t="shared" si="3"/>
        <v>172.43396732874169</v>
      </c>
      <c r="K22" s="28">
        <f t="shared" si="3"/>
        <v>182.22237201901157</v>
      </c>
      <c r="L22" s="28">
        <f t="shared" si="3"/>
        <v>196.94319549207484</v>
      </c>
      <c r="M22" s="28">
        <f t="shared" si="3"/>
        <v>212.9676822721666</v>
      </c>
      <c r="N22" s="28">
        <f t="shared" si="3"/>
        <v>239.72335010363616</v>
      </c>
      <c r="O22" s="28">
        <f t="shared" si="3"/>
        <v>268.82350158240121</v>
      </c>
    </row>
    <row r="23" spans="2:16" ht="18" customHeight="1" x14ac:dyDescent="0.25">
      <c r="C23" s="1"/>
      <c r="F23" s="34"/>
      <c r="G23" s="34"/>
      <c r="H23" s="34"/>
      <c r="I23" s="34"/>
      <c r="J23" s="34"/>
      <c r="K23" s="34"/>
      <c r="L23" s="34"/>
      <c r="M23" s="34"/>
      <c r="N23" s="34"/>
      <c r="O23" s="34"/>
      <c r="P23" s="1"/>
    </row>
    <row r="24" spans="2:16" ht="18" customHeight="1" x14ac:dyDescent="0.25">
      <c r="B24" s="26" t="s">
        <v>49</v>
      </c>
      <c r="C24" s="1"/>
      <c r="F24" s="1"/>
      <c r="G24" s="1"/>
      <c r="H24" s="1"/>
      <c r="I24" s="1"/>
      <c r="J24" s="1"/>
      <c r="K24" s="1"/>
      <c r="L24" s="1"/>
      <c r="M24" s="1"/>
      <c r="N24" s="1"/>
      <c r="O24" s="1"/>
      <c r="P24" s="1"/>
    </row>
    <row r="25" spans="2:16" ht="18" customHeight="1" x14ac:dyDescent="0.25">
      <c r="B25" s="1" t="s">
        <v>50</v>
      </c>
      <c r="C25" s="1"/>
      <c r="D25" s="17">
        <f>'Balance Sheet (Noida)'!D21+'Balance Sheet (Pune)'!D21+'Balance Sheet Ahamdabad (Zepto)'!D21+'Balance Sheet Ahamdabad(Falco  '!D21+'Balance Sheet Bhivandi'!D21</f>
        <v>0</v>
      </c>
      <c r="E25" s="17">
        <f>'Balance Sheet (Noida)'!E21+'Balance Sheet (Pune)'!E21+'Balance Sheet Ahamdabad (Zepto)'!E21+'Balance Sheet Ahamdabad(Falco  '!E21+'Balance Sheet Bhivandi'!E21</f>
        <v>0</v>
      </c>
      <c r="F25" s="17">
        <f>'Balance Sheet (Noida)'!F21+'Balance Sheet (Pune)'!F21+'Balance Sheet Ahamdabad (Zepto)'!F21+'Balance Sheet Ahamdabad(Falco  '!F21+'Balance Sheet Bhivandi'!F21</f>
        <v>0</v>
      </c>
      <c r="G25" s="17">
        <f>'Balance Sheet (Noida)'!G21+'Balance Sheet (Pune)'!G21+'Balance Sheet Ahamdabad (Zepto)'!G21+'Balance Sheet Ahamdabad(Falco  '!G21+'Balance Sheet Bhivandi'!G21</f>
        <v>0</v>
      </c>
      <c r="H25" s="17">
        <f>'Balance Sheet (Noida)'!H21+'Balance Sheet (Pune)'!H21+'Balance Sheet Ahamdabad (Zepto)'!H21+'Balance Sheet Ahamdabad(Falco  '!H21+'Balance Sheet Bhivandi'!H21</f>
        <v>0</v>
      </c>
      <c r="I25" s="17">
        <f>'Balance Sheet (Noida)'!I21+'Balance Sheet (Pune)'!I21+'Balance Sheet Ahamdabad (Zepto)'!I21+'Balance Sheet Ahamdabad(Falco  '!I21+'Balance Sheet Bhivandi'!I21</f>
        <v>0</v>
      </c>
      <c r="J25" s="17">
        <f>'Balance Sheet (Noida)'!J21+'Balance Sheet (Pune)'!J21+'Balance Sheet Ahamdabad (Zepto)'!J21+'Balance Sheet Ahamdabad(Falco  '!J21+'Balance Sheet Bhivandi'!J21</f>
        <v>0</v>
      </c>
      <c r="K25" s="17">
        <f>'Balance Sheet (Noida)'!K21+'Balance Sheet (Pune)'!K21+'Balance Sheet Ahamdabad (Zepto)'!K21+'Balance Sheet Ahamdabad(Falco  '!K21+'Balance Sheet Bhivandi'!K21</f>
        <v>0</v>
      </c>
      <c r="L25" s="17">
        <f>'Balance Sheet (Noida)'!L21+'Balance Sheet (Pune)'!L21+'Balance Sheet Ahamdabad (Zepto)'!L21+'Balance Sheet Ahamdabad(Falco  '!L21+'Balance Sheet Bhivandi'!L21</f>
        <v>0</v>
      </c>
      <c r="M25" s="17">
        <f>'Balance Sheet (Noida)'!M21+'Balance Sheet (Pune)'!M21+'Balance Sheet Ahamdabad (Zepto)'!M21+'Balance Sheet Ahamdabad(Falco  '!M21+'Balance Sheet Bhivandi'!M21</f>
        <v>0</v>
      </c>
      <c r="N25" s="17">
        <f>'Balance Sheet (Noida)'!N21+'Balance Sheet (Pune)'!N21+'Balance Sheet Ahamdabad (Zepto)'!N21+'Balance Sheet Ahamdabad(Falco  '!N21+'Balance Sheet Bhivandi'!N21</f>
        <v>0</v>
      </c>
      <c r="O25" s="17">
        <f>'Balance Sheet (Noida)'!O21+'Balance Sheet (Pune)'!O21+'Balance Sheet Ahamdabad (Zepto)'!O21+'Balance Sheet Ahamdabad(Falco  '!O21+'Balance Sheet Bhivandi'!O21</f>
        <v>0</v>
      </c>
      <c r="P25" s="34"/>
    </row>
    <row r="26" spans="2:16" ht="18" customHeight="1" x14ac:dyDescent="0.25">
      <c r="B26" s="1" t="s">
        <v>51</v>
      </c>
      <c r="C26" s="1"/>
      <c r="D26" s="17">
        <f>'Balance Sheet (Noida)'!D22+'Balance Sheet (Pune)'!D22+'Balance Sheet Ahamdabad (Zepto)'!D22+'Balance Sheet Ahamdabad(Falco  '!D22+'Balance Sheet Bhivandi'!D22</f>
        <v>0</v>
      </c>
      <c r="E26" s="17">
        <f>'Balance Sheet (Noida)'!E22+'Balance Sheet (Pune)'!E22+'Balance Sheet Ahamdabad (Zepto)'!E22+'Balance Sheet Ahamdabad(Falco  '!E22+'Balance Sheet Bhivandi'!E22</f>
        <v>0</v>
      </c>
      <c r="F26" s="17">
        <f>'Balance Sheet (Noida)'!F22+'Balance Sheet (Pune)'!F22+'Balance Sheet Ahamdabad (Zepto)'!F22+'Balance Sheet Ahamdabad(Falco  '!F22+'Balance Sheet Bhivandi'!F22</f>
        <v>0</v>
      </c>
      <c r="G26" s="17">
        <f>'Balance Sheet (Noida)'!G22+'Balance Sheet (Pune)'!G22+'Balance Sheet Ahamdabad (Zepto)'!G22+'Balance Sheet Ahamdabad(Falco  '!G22+'Balance Sheet Bhivandi'!G22</f>
        <v>0</v>
      </c>
      <c r="H26" s="17">
        <f>'Balance Sheet (Noida)'!H22+'Balance Sheet (Pune)'!H22+'Balance Sheet Ahamdabad (Zepto)'!H22+'Balance Sheet Ahamdabad(Falco  '!H22+'Balance Sheet Bhivandi'!H22</f>
        <v>0</v>
      </c>
      <c r="I26" s="17">
        <f>'Balance Sheet (Noida)'!I22+'Balance Sheet (Pune)'!I22+'Balance Sheet Ahamdabad (Zepto)'!I22+'Balance Sheet Ahamdabad(Falco  '!I22+'Balance Sheet Bhivandi'!I22</f>
        <v>0</v>
      </c>
      <c r="J26" s="17">
        <f>'Balance Sheet (Noida)'!J22+'Balance Sheet (Pune)'!J22+'Balance Sheet Ahamdabad (Zepto)'!J22+'Balance Sheet Ahamdabad(Falco  '!J22+'Balance Sheet Bhivandi'!J22</f>
        <v>0</v>
      </c>
      <c r="K26" s="17">
        <f>'Balance Sheet (Noida)'!K22+'Balance Sheet (Pune)'!K22+'Balance Sheet Ahamdabad (Zepto)'!K22+'Balance Sheet Ahamdabad(Falco  '!K22+'Balance Sheet Bhivandi'!K22</f>
        <v>0</v>
      </c>
      <c r="L26" s="17">
        <f>'Balance Sheet (Noida)'!L22+'Balance Sheet (Pune)'!L22+'Balance Sheet Ahamdabad (Zepto)'!L22+'Balance Sheet Ahamdabad(Falco  '!L22+'Balance Sheet Bhivandi'!L22</f>
        <v>0</v>
      </c>
      <c r="M26" s="17">
        <f>'Balance Sheet (Noida)'!M22+'Balance Sheet (Pune)'!M22+'Balance Sheet Ahamdabad (Zepto)'!M22+'Balance Sheet Ahamdabad(Falco  '!M22+'Balance Sheet Bhivandi'!M22</f>
        <v>0</v>
      </c>
      <c r="N26" s="17">
        <f>'Balance Sheet (Noida)'!N22+'Balance Sheet (Pune)'!N22+'Balance Sheet Ahamdabad (Zepto)'!N22+'Balance Sheet Ahamdabad(Falco  '!N22+'Balance Sheet Bhivandi'!N22</f>
        <v>0</v>
      </c>
      <c r="O26" s="17">
        <f>'Balance Sheet (Noida)'!O22+'Balance Sheet (Pune)'!O22+'Balance Sheet Ahamdabad (Zepto)'!O22+'Balance Sheet Ahamdabad(Falco  '!O22+'Balance Sheet Bhivandi'!O22</f>
        <v>0</v>
      </c>
      <c r="P26" s="34"/>
    </row>
    <row r="27" spans="2:16" ht="18" customHeight="1" x14ac:dyDescent="0.25">
      <c r="B27" s="1" t="s">
        <v>52</v>
      </c>
      <c r="C27" s="1"/>
      <c r="D27" s="17">
        <f>'Balance Sheet (Noida)'!D23+'Balance Sheet (Pune)'!D23+'Balance Sheet Ahamdabad (Zepto)'!D23+'Balance Sheet Ahamdabad(Falco  '!D23+'Balance Sheet Bhivandi'!D23</f>
        <v>6.1913646273422103</v>
      </c>
      <c r="E27" s="17">
        <f>'Balance Sheet (Noida)'!E23+'Balance Sheet (Pune)'!E23+'Balance Sheet Ahamdabad (Zepto)'!E23+'Balance Sheet Ahamdabad(Falco  '!E23+'Balance Sheet Bhivandi'!E23</f>
        <v>8.0966995748116588</v>
      </c>
      <c r="F27" s="17">
        <f>'Balance Sheet (Noida)'!F23+'Balance Sheet (Pune)'!F23+'Balance Sheet Ahamdabad (Zepto)'!F23+'Balance Sheet Ahamdabad(Falco  '!F23+'Balance Sheet Bhivandi'!F23</f>
        <v>8.0966995748116588</v>
      </c>
      <c r="G27" s="17">
        <f>'Balance Sheet (Noida)'!G23+'Balance Sheet (Pune)'!G23+'Balance Sheet Ahamdabad (Zepto)'!G23+'Balance Sheet Ahamdabad(Falco  '!G23+'Balance Sheet Bhivandi'!G23</f>
        <v>8.0966995748116588</v>
      </c>
      <c r="H27" s="17">
        <f>'Balance Sheet (Noida)'!H23+'Balance Sheet (Pune)'!H23+'Balance Sheet Ahamdabad (Zepto)'!H23+'Balance Sheet Ahamdabad(Falco  '!H23+'Balance Sheet Bhivandi'!H23</f>
        <v>8.0966995748116588</v>
      </c>
      <c r="I27" s="17">
        <f>'Balance Sheet (Noida)'!I23+'Balance Sheet (Pune)'!I23+'Balance Sheet Ahamdabad (Zepto)'!I23+'Balance Sheet Ahamdabad(Falco  '!I23+'Balance Sheet Bhivandi'!I23</f>
        <v>8.0966995748116588</v>
      </c>
      <c r="J27" s="17">
        <f>'Balance Sheet (Noida)'!J23+'Balance Sheet (Pune)'!J23+'Balance Sheet Ahamdabad (Zepto)'!J23+'Balance Sheet Ahamdabad(Falco  '!J23+'Balance Sheet Bhivandi'!J23</f>
        <v>8.0966995748116588</v>
      </c>
      <c r="K27" s="17">
        <f>'Balance Sheet (Noida)'!K23+'Balance Sheet (Pune)'!K23+'Balance Sheet Ahamdabad (Zepto)'!K23+'Balance Sheet Ahamdabad(Falco  '!K23+'Balance Sheet Bhivandi'!K23</f>
        <v>8.0966995748116588</v>
      </c>
      <c r="L27" s="17">
        <f>'Balance Sheet (Noida)'!L23+'Balance Sheet (Pune)'!L23+'Balance Sheet Ahamdabad (Zepto)'!L23+'Balance Sheet Ahamdabad(Falco  '!L23+'Balance Sheet Bhivandi'!L23</f>
        <v>8.0966995748116588</v>
      </c>
      <c r="M27" s="17">
        <f>'Balance Sheet (Noida)'!M23+'Balance Sheet (Pune)'!M23+'Balance Sheet Ahamdabad (Zepto)'!M23+'Balance Sheet Ahamdabad(Falco  '!M23+'Balance Sheet Bhivandi'!M23</f>
        <v>8.0966995748116588</v>
      </c>
      <c r="N27" s="17">
        <f>'Balance Sheet (Noida)'!N23+'Balance Sheet (Pune)'!N23+'Balance Sheet Ahamdabad (Zepto)'!N23+'Balance Sheet Ahamdabad(Falco  '!N23+'Balance Sheet Bhivandi'!N23</f>
        <v>8.0966995748116588</v>
      </c>
      <c r="O27" s="17">
        <f>'Balance Sheet (Noida)'!O23+'Balance Sheet (Pune)'!O23+'Balance Sheet Ahamdabad (Zepto)'!O23+'Balance Sheet Ahamdabad(Falco  '!O23+'Balance Sheet Bhivandi'!O23</f>
        <v>8.0966995748116588</v>
      </c>
      <c r="P27" s="34"/>
    </row>
    <row r="28" spans="2:16" ht="18" customHeight="1" x14ac:dyDescent="0.25">
      <c r="B28" s="1" t="s">
        <v>53</v>
      </c>
      <c r="C28" s="1"/>
      <c r="D28" s="17">
        <f>'Balance Sheet (Noida)'!D24+'Balance Sheet (Pune)'!D24+'Balance Sheet Ahamdabad (Zepto)'!D24+'Balance Sheet Ahamdabad(Falco  '!D24+'Balance Sheet Bhivandi'!D24</f>
        <v>22.996296549697067</v>
      </c>
      <c r="E28" s="17">
        <f>'Balance Sheet (Noida)'!E24+'Balance Sheet (Pune)'!E24+'Balance Sheet Ahamdabad (Zepto)'!E24+'Balance Sheet Ahamdabad(Falco  '!E24+'Balance Sheet Bhivandi'!E24</f>
        <v>57.492391301251288</v>
      </c>
      <c r="F28" s="17">
        <f>'Balance Sheet (Noida)'!F24+'Balance Sheet (Pune)'!F24+'Balance Sheet Ahamdabad (Zepto)'!F24+'Balance Sheet Ahamdabad(Falco  '!F24+'Balance Sheet Bhivandi'!F24</f>
        <v>57.492391301251288</v>
      </c>
      <c r="G28" s="17">
        <f>'Balance Sheet (Noida)'!G24+'Balance Sheet (Pune)'!G24+'Balance Sheet Ahamdabad (Zepto)'!G24+'Balance Sheet Ahamdabad(Falco  '!G24+'Balance Sheet Bhivandi'!G24</f>
        <v>57.492391301251288</v>
      </c>
      <c r="H28" s="17">
        <f>'Balance Sheet (Noida)'!H24+'Balance Sheet (Pune)'!H24+'Balance Sheet Ahamdabad (Zepto)'!H24+'Balance Sheet Ahamdabad(Falco  '!H24+'Balance Sheet Bhivandi'!H24</f>
        <v>57.492391301251288</v>
      </c>
      <c r="I28" s="17">
        <f>'Balance Sheet (Noida)'!I24+'Balance Sheet (Pune)'!I24+'Balance Sheet Ahamdabad (Zepto)'!I24+'Balance Sheet Ahamdabad(Falco  '!I24+'Balance Sheet Bhivandi'!I24</f>
        <v>57.492391301251288</v>
      </c>
      <c r="J28" s="17">
        <f>'Balance Sheet (Noida)'!J24+'Balance Sheet (Pune)'!J24+'Balance Sheet Ahamdabad (Zepto)'!J24+'Balance Sheet Ahamdabad(Falco  '!J24+'Balance Sheet Bhivandi'!J24</f>
        <v>57.492391301251288</v>
      </c>
      <c r="K28" s="17">
        <f>'Balance Sheet (Noida)'!K24+'Balance Sheet (Pune)'!K24+'Balance Sheet Ahamdabad (Zepto)'!K24+'Balance Sheet Ahamdabad(Falco  '!K24+'Balance Sheet Bhivandi'!K24</f>
        <v>57.492391301251288</v>
      </c>
      <c r="L28" s="17">
        <f>'Balance Sheet (Noida)'!L24+'Balance Sheet (Pune)'!L24+'Balance Sheet Ahamdabad (Zepto)'!L24+'Balance Sheet Ahamdabad(Falco  '!L24+'Balance Sheet Bhivandi'!L24</f>
        <v>57.492391301251288</v>
      </c>
      <c r="M28" s="17">
        <f>'Balance Sheet (Noida)'!M24+'Balance Sheet (Pune)'!M24+'Balance Sheet Ahamdabad (Zepto)'!M24+'Balance Sheet Ahamdabad(Falco  '!M24+'Balance Sheet Bhivandi'!M24</f>
        <v>57.492391301251288</v>
      </c>
      <c r="N28" s="17">
        <f>'Balance Sheet (Noida)'!N24+'Balance Sheet (Pune)'!N24+'Balance Sheet Ahamdabad (Zepto)'!N24+'Balance Sheet Ahamdabad(Falco  '!N24+'Balance Sheet Bhivandi'!N24</f>
        <v>57.492391301251288</v>
      </c>
      <c r="O28" s="17">
        <f>'Balance Sheet (Noida)'!O24+'Balance Sheet (Pune)'!O24+'Balance Sheet Ahamdabad (Zepto)'!O24+'Balance Sheet Ahamdabad(Falco  '!O24+'Balance Sheet Bhivandi'!O24</f>
        <v>57.492391301251288</v>
      </c>
      <c r="P28" s="34"/>
    </row>
    <row r="29" spans="2:16" ht="18" customHeight="1" x14ac:dyDescent="0.25">
      <c r="B29" s="1" t="s">
        <v>290</v>
      </c>
      <c r="C29" s="1"/>
      <c r="D29" s="17">
        <f>'Balance Sheet (Noida)'!D25+'Balance Sheet (Pune)'!D25+'Balance Sheet Ahamdabad (Zepto)'!D25+'Balance Sheet Ahamdabad(Falco  '!D25+'Balance Sheet Bhivandi'!D25</f>
        <v>0</v>
      </c>
      <c r="E29" s="17">
        <f>'Balance Sheet (Noida)'!E25+'Balance Sheet (Pune)'!E25+'Balance Sheet Ahamdabad (Zepto)'!E25+'Balance Sheet Ahamdabad(Falco  '!E25+'Balance Sheet Bhivandi'!E25</f>
        <v>0</v>
      </c>
      <c r="F29" s="17">
        <f>'BS existing'!F65+'PL existing'!E14</f>
        <v>54.265458139999993</v>
      </c>
      <c r="G29" s="17">
        <f>F29</f>
        <v>54.265458139999993</v>
      </c>
      <c r="H29" s="17">
        <f t="shared" ref="H29:O29" si="4">G29</f>
        <v>54.265458139999993</v>
      </c>
      <c r="I29" s="17">
        <f t="shared" si="4"/>
        <v>54.265458139999993</v>
      </c>
      <c r="J29" s="17">
        <f t="shared" si="4"/>
        <v>54.265458139999993</v>
      </c>
      <c r="K29" s="17">
        <f t="shared" si="4"/>
        <v>54.265458139999993</v>
      </c>
      <c r="L29" s="17">
        <f t="shared" si="4"/>
        <v>54.265458139999993</v>
      </c>
      <c r="M29" s="17">
        <f t="shared" si="4"/>
        <v>54.265458139999993</v>
      </c>
      <c r="N29" s="17">
        <f t="shared" si="4"/>
        <v>54.265458139999993</v>
      </c>
      <c r="O29" s="17">
        <f t="shared" si="4"/>
        <v>54.265458139999993</v>
      </c>
      <c r="P29" s="34"/>
    </row>
    <row r="30" spans="2:16" ht="18" customHeight="1" x14ac:dyDescent="0.25">
      <c r="B30" s="15" t="s">
        <v>55</v>
      </c>
      <c r="C30" s="15"/>
      <c r="D30" s="20">
        <f>SUM(D25:D29)</f>
        <v>29.187661177039278</v>
      </c>
      <c r="E30" s="20">
        <f>SUM(E25:E29)</f>
        <v>65.589090876062954</v>
      </c>
      <c r="F30" s="20">
        <f>SUM(F25:F29)</f>
        <v>119.85454901606295</v>
      </c>
      <c r="G30" s="20">
        <f t="shared" ref="G30:O30" si="5">SUM(G25:G29)</f>
        <v>119.85454901606295</v>
      </c>
      <c r="H30" s="20">
        <f t="shared" si="5"/>
        <v>119.85454901606295</v>
      </c>
      <c r="I30" s="20">
        <f t="shared" si="5"/>
        <v>119.85454901606295</v>
      </c>
      <c r="J30" s="20">
        <f t="shared" si="5"/>
        <v>119.85454901606295</v>
      </c>
      <c r="K30" s="20">
        <f t="shared" si="5"/>
        <v>119.85454901606295</v>
      </c>
      <c r="L30" s="20">
        <f t="shared" si="5"/>
        <v>119.85454901606295</v>
      </c>
      <c r="M30" s="20">
        <f t="shared" si="5"/>
        <v>119.85454901606295</v>
      </c>
      <c r="N30" s="20">
        <f t="shared" si="5"/>
        <v>119.85454901606295</v>
      </c>
      <c r="O30" s="20">
        <f t="shared" si="5"/>
        <v>119.85454901606295</v>
      </c>
      <c r="P30" s="34"/>
    </row>
    <row r="31" spans="2:16" ht="18" customHeight="1" x14ac:dyDescent="0.25">
      <c r="B31" s="1" t="s">
        <v>16</v>
      </c>
      <c r="C31" s="1"/>
      <c r="F31" s="21">
        <f>'P &amp; L Combined'!F21</f>
        <v>9.6467847347580324</v>
      </c>
      <c r="G31" s="21">
        <f>F31+'P &amp; L Combined'!G21</f>
        <v>20.469989071562395</v>
      </c>
      <c r="H31" s="21">
        <f>G31+'P &amp; L Combined'!H21</f>
        <v>30.045853526386274</v>
      </c>
      <c r="I31" s="21">
        <f>H31+'P &amp; L Combined'!I21</f>
        <v>38.616285745837835</v>
      </c>
      <c r="J31" s="21">
        <f>I31+'P &amp; L Combined'!J21</f>
        <v>46.373823890784905</v>
      </c>
      <c r="K31" s="21">
        <f>J31+'P &amp; L Combined'!K21</f>
        <v>53.472341766862385</v>
      </c>
      <c r="L31" s="21">
        <f>K31+'P &amp; L Combined'!L21</f>
        <v>60.035150038626284</v>
      </c>
      <c r="M31" s="21">
        <f>L31+'P &amp; L Combined'!M21</f>
        <v>66.161279962864313</v>
      </c>
      <c r="N31" s="21">
        <f>M31+'P &amp; L Combined'!N21</f>
        <v>71.930418866600263</v>
      </c>
      <c r="O31" s="21">
        <f>N31+'P &amp; L Combined'!O21</f>
        <v>77.406811739910736</v>
      </c>
      <c r="P31" s="34"/>
    </row>
    <row r="32" spans="2:16" ht="18" customHeight="1" x14ac:dyDescent="0.25">
      <c r="B32" s="38" t="s">
        <v>56</v>
      </c>
      <c r="C32" s="38"/>
      <c r="D32" s="39">
        <f>D30-D31</f>
        <v>29.187661177039278</v>
      </c>
      <c r="E32" s="39">
        <f>E30-E31</f>
        <v>65.589090876062954</v>
      </c>
      <c r="F32" s="39">
        <f>F30-F31</f>
        <v>110.20776428130492</v>
      </c>
      <c r="G32" s="39">
        <f t="shared" ref="G32:O32" si="6">G30-G31</f>
        <v>99.384559944500552</v>
      </c>
      <c r="H32" s="39">
        <f t="shared" si="6"/>
        <v>89.808695489676666</v>
      </c>
      <c r="I32" s="39">
        <f t="shared" si="6"/>
        <v>81.238263270225104</v>
      </c>
      <c r="J32" s="39">
        <f t="shared" si="6"/>
        <v>73.480725125278042</v>
      </c>
      <c r="K32" s="39">
        <f t="shared" si="6"/>
        <v>66.382207249200562</v>
      </c>
      <c r="L32" s="39">
        <f t="shared" si="6"/>
        <v>59.819398977436663</v>
      </c>
      <c r="M32" s="39">
        <f t="shared" si="6"/>
        <v>53.693269053198634</v>
      </c>
      <c r="N32" s="39">
        <f t="shared" si="6"/>
        <v>47.924130149462684</v>
      </c>
      <c r="O32" s="39">
        <f t="shared" si="6"/>
        <v>42.44773727615221</v>
      </c>
      <c r="P32" s="1"/>
    </row>
    <row r="33" spans="2:16" ht="18" customHeight="1" x14ac:dyDescent="0.25">
      <c r="B33" s="1" t="s">
        <v>57</v>
      </c>
      <c r="C33" s="1"/>
      <c r="D33" s="17">
        <f>'Balance Sheet (Noida)'!D29+'Balance Sheet (Pune)'!D29+'Balance Sheet Ahamdabad (Zepto)'!D29+'Balance Sheet Ahamdabad(Falco  '!D29+'Balance Sheet Bhivandi'!D29</f>
        <v>0</v>
      </c>
      <c r="E33" s="17">
        <f>'Balance Sheet (Noida)'!E29+'Balance Sheet (Pune)'!E29+'Balance Sheet Ahamdabad (Zepto)'!E29+'Balance Sheet Ahamdabad(Falco  '!E29+'Balance Sheet Bhivandi'!E29</f>
        <v>0</v>
      </c>
      <c r="F33" s="17">
        <f>'Balance Sheet (Noida)'!F29+'Balance Sheet (Pune)'!F29+'Balance Sheet Ahamdabad (Zepto)'!F29+'Balance Sheet Ahamdabad(Falco  '!F29+'Balance Sheet Bhivandi'!F29+'BS existing'!F68</f>
        <v>-1.2555090277513543</v>
      </c>
      <c r="G33" s="17">
        <f>'Balance Sheet (Noida)'!G29+'Balance Sheet (Pune)'!G29+'Balance Sheet Ahamdabad (Zepto)'!G29+'Balance Sheet Ahamdabad(Falco  '!G29+'Balance Sheet Bhivandi'!G29+'BS existing'!G68</f>
        <v>-2.1561430729664388</v>
      </c>
      <c r="H33" s="17">
        <f>'Balance Sheet (Noida)'!H29+'Balance Sheet (Pune)'!H29+'Balance Sheet Ahamdabad (Zepto)'!H29+'Balance Sheet Ahamdabad(Falco  '!H29+'Balance Sheet Bhivandi'!H29+'BS existing'!H68</f>
        <v>-2.8533792892594145</v>
      </c>
      <c r="I33" s="17">
        <f>'Balance Sheet (Noida)'!I29+'Balance Sheet (Pune)'!I29+'Balance Sheet Ahamdabad (Zepto)'!I29+'Balance Sheet Ahamdabad(Falco  '!I29+'Balance Sheet Bhivandi'!I29+'BS existing'!I68</f>
        <v>-3.3615560731748801</v>
      </c>
      <c r="J33" s="17">
        <f>'Balance Sheet (Noida)'!J29+'Balance Sheet (Pune)'!J29+'Balance Sheet Ahamdabad (Zepto)'!J29+'Balance Sheet Ahamdabad(Falco  '!J29+'Balance Sheet Bhivandi'!J29+'BS existing'!J68</f>
        <v>-3.6962880692726361</v>
      </c>
      <c r="K33" s="17">
        <f>'Balance Sheet (Noida)'!K29+'Balance Sheet (Pune)'!K29+'Balance Sheet Ahamdabad (Zepto)'!K29+'Balance Sheet Ahamdabad(Falco  '!K29+'Balance Sheet Bhivandi'!K29+'BS existing'!K68</f>
        <v>-3.8734722675654645</v>
      </c>
      <c r="L33" s="17">
        <f>'Balance Sheet (Noida)'!L29+'Balance Sheet (Pune)'!L29+'Balance Sheet Ahamdabad (Zepto)'!L29+'Balance Sheet Ahamdabad(Falco  '!L29+'Balance Sheet Bhivandi'!L29+'BS existing'!L68</f>
        <v>-3.9086750296799728</v>
      </c>
      <c r="M33" s="17">
        <f>'Balance Sheet (Noida)'!M29+'Balance Sheet (Pune)'!M29+'Balance Sheet Ahamdabad (Zepto)'!M29+'Balance Sheet Ahamdabad(Falco  '!M29+'Balance Sheet Bhivandi'!M29+'BS existing'!M68</f>
        <v>-3.8167518423115308</v>
      </c>
      <c r="N33" s="17">
        <f>'Balance Sheet (Noida)'!N29+'Balance Sheet (Pune)'!N29+'Balance Sheet Ahamdabad (Zepto)'!N29+'Balance Sheet Ahamdabad(Falco  '!N29+'Balance Sheet Bhivandi'!N29+'BS existing'!N68</f>
        <v>-3.6116204650021229</v>
      </c>
      <c r="O33" s="17">
        <f>'Balance Sheet (Noida)'!O29+'Balance Sheet (Pune)'!O29+'Balance Sheet Ahamdabad (Zepto)'!O29+'Balance Sheet Ahamdabad(Falco  '!O29+'Balance Sheet Bhivandi'!O29+'BS existing'!O68</f>
        <v>-3.3061392026027421</v>
      </c>
      <c r="P33" s="1"/>
    </row>
    <row r="34" spans="2:16" ht="18" customHeight="1" x14ac:dyDescent="0.25">
      <c r="B34" s="1" t="s">
        <v>59</v>
      </c>
      <c r="C34" s="1"/>
      <c r="D34" s="17">
        <f>'Balance Sheet (Noida)'!D31+'Balance Sheet (Pune)'!D31+'Balance Sheet Ahamdabad (Zepto)'!D31+'Balance Sheet Ahamdabad(Falco  '!D31+'Balance Sheet Bhivandi'!D31</f>
        <v>0</v>
      </c>
      <c r="E34" s="17">
        <f>'Balance Sheet (Noida)'!E31+'Balance Sheet (Pune)'!E31+'Balance Sheet Ahamdabad (Zepto)'!E31+'Balance Sheet Ahamdabad(Falco  '!E31+'Balance Sheet Bhivandi'!E31</f>
        <v>0</v>
      </c>
      <c r="F34" s="17">
        <f>'Balance Sheet (Noida)'!F31+'Balance Sheet (Pune)'!F31+'Balance Sheet Ahamdabad (Zepto)'!F31+'Balance Sheet Ahamdabad(Falco  '!F31+'Balance Sheet Bhivandi'!F31</f>
        <v>0</v>
      </c>
      <c r="G34" s="17">
        <f>'Balance Sheet (Noida)'!G31+'Balance Sheet (Pune)'!G31+'Balance Sheet Ahamdabad (Zepto)'!G31+'Balance Sheet Ahamdabad(Falco  '!G31+'Balance Sheet Bhivandi'!G31</f>
        <v>1.6005204223520508</v>
      </c>
      <c r="H34" s="17">
        <f>'Balance Sheet (Noida)'!H31+'Balance Sheet (Pune)'!H31+'Balance Sheet Ahamdabad (Zepto)'!H31+'Balance Sheet Ahamdabad(Falco  '!H31+'Balance Sheet Bhivandi'!H31</f>
        <v>1.7211044188189801</v>
      </c>
      <c r="I34" s="17">
        <f>'Balance Sheet (Noida)'!I31+'Balance Sheet (Pune)'!I31+'Balance Sheet Ahamdabad (Zepto)'!I31+'Balance Sheet Ahamdabad(Falco  '!I31+'Balance Sheet Bhivandi'!I31</f>
        <v>1.4067720157331487</v>
      </c>
      <c r="J34" s="17">
        <f>'Balance Sheet (Noida)'!J31+'Balance Sheet (Pune)'!J31+'Balance Sheet Ahamdabad (Zepto)'!J31+'Balance Sheet Ahamdabad(Falco  '!J31+'Balance Sheet Bhivandi'!J31</f>
        <v>0.81158122605798066</v>
      </c>
      <c r="K34" s="17">
        <f>'Balance Sheet (Noida)'!K31+'Balance Sheet (Pune)'!K31+'Balance Sheet Ahamdabad (Zepto)'!K31+'Balance Sheet Ahamdabad(Falco  '!K31+'Balance Sheet Bhivandi'!K31</f>
        <v>0.1840735319961419</v>
      </c>
      <c r="L34" s="17">
        <f>'Balance Sheet (Noida)'!L31+'Balance Sheet (Pune)'!L31+'Balance Sheet Ahamdabad (Zepto)'!L31+'Balance Sheet Ahamdabad(Falco  '!L31+'Balance Sheet Bhivandi'!L31</f>
        <v>0</v>
      </c>
      <c r="M34" s="17">
        <f>'Balance Sheet (Noida)'!M31+'Balance Sheet (Pune)'!M31+'Balance Sheet Ahamdabad (Zepto)'!M31+'Balance Sheet Ahamdabad(Falco  '!M31+'Balance Sheet Bhivandi'!M31</f>
        <v>0</v>
      </c>
      <c r="N34" s="17">
        <f>'Balance Sheet (Noida)'!N31+'Balance Sheet (Pune)'!N31+'Balance Sheet Ahamdabad (Zepto)'!N31+'Balance Sheet Ahamdabad(Falco  '!N31+'Balance Sheet Bhivandi'!N31</f>
        <v>0</v>
      </c>
      <c r="O34" s="17">
        <f>'Balance Sheet (Noida)'!O31+'Balance Sheet (Pune)'!O31+'Balance Sheet Ahamdabad (Zepto)'!O31+'Balance Sheet Ahamdabad(Falco  '!O31+'Balance Sheet Bhivandi'!O31</f>
        <v>0</v>
      </c>
      <c r="P34" s="1"/>
    </row>
    <row r="35" spans="2:16" ht="18" customHeight="1" x14ac:dyDescent="0.25">
      <c r="B35" s="1" t="str">
        <f>'[35]TPC and MoF'!B14</f>
        <v>Security Deposit to landlord</v>
      </c>
      <c r="C35" s="1"/>
      <c r="D35" s="17">
        <f>'Balance Sheet (Noida)'!D32+'Balance Sheet (Pune)'!D32+'Balance Sheet Ahamdabad (Zepto)'!D32+'Balance Sheet Ahamdabad(Falco  '!D32+'Balance Sheet Bhivandi'!D32</f>
        <v>2.468</v>
      </c>
      <c r="E35" s="17">
        <f>'Balance Sheet (Noida)'!E32+'Balance Sheet (Pune)'!E32+'Balance Sheet Ahamdabad (Zepto)'!E32+'Balance Sheet Ahamdabad(Falco  '!E32+'Balance Sheet Bhivandi'!E32</f>
        <v>2.6263999999999998</v>
      </c>
      <c r="F35" s="17">
        <f>'Balance Sheet (Noida)'!F32+'Balance Sheet (Pune)'!F32+'Balance Sheet Ahamdabad (Zepto)'!F32+'Balance Sheet Ahamdabad(Falco  '!F32+'Balance Sheet Bhivandi'!F32</f>
        <v>2.6263999999999998</v>
      </c>
      <c r="G35" s="17">
        <f>'Balance Sheet (Noida)'!G32+'Balance Sheet (Pune)'!G32+'Balance Sheet Ahamdabad (Zepto)'!G32+'Balance Sheet Ahamdabad(Falco  '!G32+'Balance Sheet Bhivandi'!G32</f>
        <v>2.6263999999999998</v>
      </c>
      <c r="H35" s="17">
        <f>'Balance Sheet (Noida)'!H32+'Balance Sheet (Pune)'!H32+'Balance Sheet Ahamdabad (Zepto)'!H32+'Balance Sheet Ahamdabad(Falco  '!H32+'Balance Sheet Bhivandi'!H32</f>
        <v>2.6263999999999998</v>
      </c>
      <c r="I35" s="17">
        <f>'Balance Sheet (Noida)'!I32+'Balance Sheet (Pune)'!I32+'Balance Sheet Ahamdabad (Zepto)'!I32+'Balance Sheet Ahamdabad(Falco  '!I32+'Balance Sheet Bhivandi'!I32</f>
        <v>2.6263999999999998</v>
      </c>
      <c r="J35" s="17">
        <f>'Balance Sheet (Noida)'!J32+'Balance Sheet (Pune)'!J32+'Balance Sheet Ahamdabad (Zepto)'!J32+'Balance Sheet Ahamdabad(Falco  '!J32+'Balance Sheet Bhivandi'!J32</f>
        <v>2.6263999999999998</v>
      </c>
      <c r="K35" s="17">
        <f>'Balance Sheet (Noida)'!K32+'Balance Sheet (Pune)'!K32+'Balance Sheet Ahamdabad (Zepto)'!K32+'Balance Sheet Ahamdabad(Falco  '!K32+'Balance Sheet Bhivandi'!K32</f>
        <v>2.6263999999999998</v>
      </c>
      <c r="L35" s="17">
        <f>'Balance Sheet (Noida)'!L32+'Balance Sheet (Pune)'!L32+'Balance Sheet Ahamdabad (Zepto)'!L32+'Balance Sheet Ahamdabad(Falco  '!L32+'Balance Sheet Bhivandi'!L32</f>
        <v>2.6263999999999998</v>
      </c>
      <c r="M35" s="17">
        <f>'Balance Sheet (Noida)'!M32+'Balance Sheet (Pune)'!M32+'Balance Sheet Ahamdabad (Zepto)'!M32+'Balance Sheet Ahamdabad(Falco  '!M32+'Balance Sheet Bhivandi'!M32</f>
        <v>2.6263999999999998</v>
      </c>
      <c r="N35" s="17">
        <f>'Balance Sheet (Noida)'!N32+'Balance Sheet (Pune)'!N32+'Balance Sheet Ahamdabad (Zepto)'!N32+'Balance Sheet Ahamdabad(Falco  '!N32+'Balance Sheet Bhivandi'!N32</f>
        <v>2.6263999999999998</v>
      </c>
      <c r="O35" s="17">
        <f>'Balance Sheet (Noida)'!O32+'Balance Sheet (Pune)'!O32+'Balance Sheet Ahamdabad (Zepto)'!O32+'Balance Sheet Ahamdabad(Falco  '!O32+'Balance Sheet Bhivandi'!O32</f>
        <v>2.6263999999999998</v>
      </c>
      <c r="P35" s="1"/>
    </row>
    <row r="36" spans="2:16" ht="18" customHeight="1" x14ac:dyDescent="0.25">
      <c r="B36" s="1" t="s">
        <v>291</v>
      </c>
      <c r="C36" s="1"/>
      <c r="D36" s="17"/>
      <c r="E36" s="17"/>
      <c r="F36" s="17">
        <f>'BS existing'!F75+'BS existing'!F67</f>
        <v>21.110000000000003</v>
      </c>
      <c r="G36" s="17">
        <f>'BS existing'!G75+'BS existing'!G67</f>
        <v>21.110000000000003</v>
      </c>
      <c r="H36" s="17">
        <f>'BS existing'!H75+'BS existing'!H67</f>
        <v>21.110000000000003</v>
      </c>
      <c r="I36" s="17">
        <f>'BS existing'!I75+'BS existing'!I67</f>
        <v>20.48</v>
      </c>
      <c r="J36" s="17">
        <f>'BS existing'!J75+'BS existing'!J67</f>
        <v>20.48</v>
      </c>
      <c r="K36" s="17">
        <f>'BS existing'!K75+'BS existing'!K67</f>
        <v>20.48</v>
      </c>
      <c r="L36" s="17">
        <f>'BS existing'!L75+'BS existing'!L67</f>
        <v>20.48</v>
      </c>
      <c r="M36" s="17">
        <f>'BS existing'!M75+'BS existing'!M67</f>
        <v>20.48</v>
      </c>
      <c r="N36" s="17">
        <f>'BS existing'!N75+'BS existing'!N67</f>
        <v>20.48</v>
      </c>
      <c r="O36" s="17">
        <f>'BS existing'!O75+'BS existing'!O67</f>
        <v>20.48</v>
      </c>
      <c r="P36" s="1"/>
    </row>
    <row r="37" spans="2:16" ht="18" customHeight="1" x14ac:dyDescent="0.25">
      <c r="B37" s="26" t="s">
        <v>60</v>
      </c>
      <c r="C37" s="1"/>
      <c r="F37" s="86"/>
      <c r="G37" s="86"/>
      <c r="H37" s="86"/>
      <c r="I37" s="86"/>
      <c r="J37" s="86"/>
      <c r="K37" s="86"/>
      <c r="L37" s="86"/>
      <c r="M37" s="86"/>
      <c r="N37" s="86"/>
      <c r="O37" s="86"/>
      <c r="P37" s="1"/>
    </row>
    <row r="38" spans="2:16" ht="18" customHeight="1" x14ac:dyDescent="0.25">
      <c r="B38" s="1" t="s">
        <v>61</v>
      </c>
      <c r="C38" s="1"/>
      <c r="F38" s="17">
        <f>'Balance Sheet (Noida)'!F34+'Balance Sheet (Pune)'!F34+'Balance Sheet Ahamdabad (Zepto)'!F34+'Balance Sheet Ahamdabad(Falco  '!F34+'Balance Sheet Bhivandi'!F34+'BS existing'!F88</f>
        <v>3.1959811840621004</v>
      </c>
      <c r="G38" s="17">
        <f>'Balance Sheet (Noida)'!G34+'Balance Sheet (Pune)'!G34+'Balance Sheet Ahamdabad (Zepto)'!G34+'Balance Sheet Ahamdabad(Falco  '!G34+'Balance Sheet Bhivandi'!G34+'BS existing'!G88</f>
        <v>6.0314758948396712</v>
      </c>
      <c r="H38" s="17">
        <f>'Balance Sheet (Noida)'!H34+'Balance Sheet (Pune)'!H34+'Balance Sheet Ahamdabad (Zepto)'!H34+'Balance Sheet Ahamdabad(Falco  '!H34+'Balance Sheet Bhivandi'!H34+'BS existing'!H88</f>
        <v>6.384592229585917</v>
      </c>
      <c r="I38" s="17">
        <f>'Balance Sheet (Noida)'!I34+'Balance Sheet (Pune)'!I34+'Balance Sheet Ahamdabad (Zepto)'!I34+'Balance Sheet Ahamdabad(Falco  '!I34+'Balance Sheet Bhivandi'!I34+'BS existing'!I88</f>
        <v>7.3934883343845748</v>
      </c>
      <c r="J38" s="17">
        <f>'Balance Sheet (Noida)'!J34+'Balance Sheet (Pune)'!J34+'Balance Sheet Ahamdabad (Zepto)'!J34+'Balance Sheet Ahamdabad(Falco  '!J34+'Balance Sheet Bhivandi'!J34+'BS existing'!J88</f>
        <v>7.7857875865930195</v>
      </c>
      <c r="K38" s="17">
        <f>'Balance Sheet (Noida)'!K34+'Balance Sheet (Pune)'!K34+'Balance Sheet Ahamdabad (Zepto)'!K34+'Balance Sheet Ahamdabad(Falco  '!K34+'Balance Sheet Bhivandi'!K34+'BS existing'!K88</f>
        <v>8.19968675356942</v>
      </c>
      <c r="L38" s="17">
        <f>'Balance Sheet (Noida)'!L34+'Balance Sheet (Pune)'!L34+'Balance Sheet Ahamdabad (Zepto)'!L34+'Balance Sheet Ahamdabad(Falco  '!L34+'Balance Sheet Bhivandi'!L34+'BS existing'!L88</f>
        <v>8.6445064583653775</v>
      </c>
      <c r="M38" s="17">
        <f>'Balance Sheet (Noida)'!M34+'Balance Sheet (Pune)'!M34+'Balance Sheet Ahamdabad (Zepto)'!M34+'Balance Sheet Ahamdabad(Falco  '!M34+'Balance Sheet Bhivandi'!M34+'BS existing'!M88</f>
        <v>9.1053646650417441</v>
      </c>
      <c r="N38" s="17">
        <f>'Balance Sheet (Noida)'!N34+'Balance Sheet (Pune)'!N34+'Balance Sheet Ahamdabad (Zepto)'!N34+'Balance Sheet Ahamdabad(Falco  '!N34+'Balance Sheet Bhivandi'!N34+'BS existing'!N88</f>
        <v>9.5917316819142222</v>
      </c>
      <c r="O38" s="17">
        <f>'Balance Sheet (Noida)'!O34+'Balance Sheet (Pune)'!O34+'Balance Sheet Ahamdabad (Zepto)'!O34+'Balance Sheet Ahamdabad(Falco  '!O34+'Balance Sheet Bhivandi'!O34+'BS existing'!O88</f>
        <v>10.114373411268939</v>
      </c>
      <c r="P38" s="1"/>
    </row>
    <row r="39" spans="2:16" ht="18" customHeight="1" x14ac:dyDescent="0.25">
      <c r="B39" s="1" t="s">
        <v>62</v>
      </c>
      <c r="C39" s="1"/>
      <c r="D39" s="21">
        <f>'CFS Combined'!D38</f>
        <v>0</v>
      </c>
      <c r="E39" s="21">
        <f>'CFS Combined'!E38</f>
        <v>0</v>
      </c>
      <c r="F39" s="17">
        <f>'CFS Combined'!F38</f>
        <v>17.421205031436077</v>
      </c>
      <c r="G39" s="17">
        <f>'CFS Combined'!G38</f>
        <v>22.614888643713613</v>
      </c>
      <c r="H39" s="17">
        <f>'CFS Combined'!H38</f>
        <v>35.226177248406813</v>
      </c>
      <c r="I39" s="17">
        <f>'CFS Combined'!I38</f>
        <v>49.364699148016498</v>
      </c>
      <c r="J39" s="17">
        <f>'CFS Combined'!J38</f>
        <v>63.70246146008526</v>
      </c>
      <c r="K39" s="17">
        <f>'CFS Combined'!K38</f>
        <v>81.180176751810933</v>
      </c>
      <c r="L39" s="17">
        <f>'CFS Combined'!L38</f>
        <v>102.43826508595275</v>
      </c>
      <c r="M39" s="17">
        <f>'CFS Combined'!M38</f>
        <v>124.23610039623779</v>
      </c>
      <c r="N39" s="17">
        <f>'CFS Combined'!N38</f>
        <v>156.26940873726139</v>
      </c>
      <c r="O39" s="17">
        <f>'CFS Combined'!O38</f>
        <v>190.22783009758285</v>
      </c>
      <c r="P39" s="1"/>
    </row>
    <row r="40" spans="2:16" ht="18" customHeight="1" x14ac:dyDescent="0.25">
      <c r="B40" s="1" t="s">
        <v>228</v>
      </c>
      <c r="C40" s="1"/>
      <c r="D40" s="21"/>
      <c r="E40" s="21"/>
      <c r="F40" s="21">
        <f>'BS existing'!F91+'BS existing'!F81</f>
        <v>2.85</v>
      </c>
      <c r="G40" s="21">
        <f>'BS existing'!G91+'BS existing'!G81</f>
        <v>2.85</v>
      </c>
      <c r="H40" s="21">
        <f>'BS existing'!H91+'BS existing'!H81</f>
        <v>2.85</v>
      </c>
      <c r="I40" s="21">
        <f>'BS existing'!I91+'BS existing'!I81</f>
        <v>2.85</v>
      </c>
      <c r="J40" s="21">
        <f>'BS existing'!J91+'BS existing'!J81</f>
        <v>2.85</v>
      </c>
      <c r="K40" s="21">
        <f>'BS existing'!K91+'BS existing'!K81</f>
        <v>2.85</v>
      </c>
      <c r="L40" s="21">
        <f>'BS existing'!L91+'BS existing'!L81</f>
        <v>2.85</v>
      </c>
      <c r="M40" s="21">
        <f>'BS existing'!M91+'BS existing'!M81</f>
        <v>2.85</v>
      </c>
      <c r="N40" s="21">
        <f>'BS existing'!N91+'BS existing'!N81</f>
        <v>2.85</v>
      </c>
      <c r="O40" s="21">
        <f>'BS existing'!O91+'BS existing'!O81</f>
        <v>2.85</v>
      </c>
      <c r="P40" s="1"/>
    </row>
    <row r="41" spans="2:16" ht="18" customHeight="1" x14ac:dyDescent="0.25">
      <c r="B41" s="1" t="s">
        <v>58</v>
      </c>
      <c r="C41" s="1"/>
      <c r="D41" s="17">
        <f>'Balance Sheet (Noida)'!D30+'Balance Sheet (Pune)'!D30+'Balance Sheet Ahamdabad (Zepto)'!D30+'Balance Sheet Ahamdabad(Falco  '!D30+'Balance Sheet Bhivandi'!D30</f>
        <v>0</v>
      </c>
      <c r="E41" s="17">
        <f>'Balance Sheet (Noida)'!E30+'Balance Sheet (Pune)'!E30+'Balance Sheet Ahamdabad (Zepto)'!E30+'Balance Sheet Ahamdabad(Falco  '!E30+'Balance Sheet Bhivandi'!E30</f>
        <v>9.3689999999999998</v>
      </c>
      <c r="F41" s="17">
        <f>'Balance Sheet (Noida)'!F30+'Balance Sheet (Pune)'!F30+'Balance Sheet Ahamdabad (Zepto)'!F30+'Balance Sheet Ahamdabad(Falco  '!F30+'Balance Sheet Bhivandi'!F30</f>
        <v>8.1785098342004403</v>
      </c>
      <c r="G41" s="17">
        <f>'Balance Sheet (Noida)'!G30+'Balance Sheet (Pune)'!G30+'Balance Sheet Ahamdabad (Zepto)'!G30+'Balance Sheet Ahamdabad(Falco  '!G30+'Balance Sheet Bhivandi'!G30</f>
        <v>4.7851036109188918</v>
      </c>
      <c r="H41" s="17">
        <f>'Balance Sheet (Noida)'!H30+'Balance Sheet (Pune)'!H30+'Balance Sheet Ahamdabad (Zepto)'!H30+'Balance Sheet Ahamdabad(Falco  '!H30+'Balance Sheet Bhivandi'!H30</f>
        <v>1.5385067898264664</v>
      </c>
      <c r="I41" s="17">
        <f>'Balance Sheet (Noida)'!I30+'Balance Sheet (Pune)'!I30+'Balance Sheet Ahamdabad (Zepto)'!I30+'Balance Sheet Ahamdabad(Falco  '!I30+'Balance Sheet Bhivandi'!I30</f>
        <v>0</v>
      </c>
      <c r="J41" s="17">
        <f>'Balance Sheet (Noida)'!J30+'Balance Sheet (Pune)'!J30+'Balance Sheet Ahamdabad (Zepto)'!J30+'Balance Sheet Ahamdabad(Falco  '!J30+'Balance Sheet Bhivandi'!J30</f>
        <v>0</v>
      </c>
      <c r="K41" s="17">
        <f>'Balance Sheet (Noida)'!K30+'Balance Sheet (Pune)'!K30+'Balance Sheet Ahamdabad (Zepto)'!K30+'Balance Sheet Ahamdabad(Falco  '!K30+'Balance Sheet Bhivandi'!K30</f>
        <v>0</v>
      </c>
      <c r="L41" s="17">
        <f>'Balance Sheet (Noida)'!L30+'Balance Sheet (Pune)'!L30+'Balance Sheet Ahamdabad (Zepto)'!L30+'Balance Sheet Ahamdabad(Falco  '!L30+'Balance Sheet Bhivandi'!L30</f>
        <v>0</v>
      </c>
      <c r="M41" s="17">
        <f>'Balance Sheet (Noida)'!M30+'Balance Sheet (Pune)'!M30+'Balance Sheet Ahamdabad (Zepto)'!M30+'Balance Sheet Ahamdabad(Falco  '!M30+'Balance Sheet Bhivandi'!M30</f>
        <v>0</v>
      </c>
      <c r="N41" s="17">
        <f>'Balance Sheet (Noida)'!N30+'Balance Sheet (Pune)'!N30+'Balance Sheet Ahamdabad (Zepto)'!N30+'Balance Sheet Ahamdabad(Falco  '!N30+'Balance Sheet Bhivandi'!N30</f>
        <v>0</v>
      </c>
      <c r="O41" s="17">
        <f>'Balance Sheet (Noida)'!O30+'Balance Sheet (Pune)'!O30+'Balance Sheet Ahamdabad (Zepto)'!O30+'Balance Sheet Ahamdabad(Falco  '!O30+'Balance Sheet Bhivandi'!O30</f>
        <v>0</v>
      </c>
      <c r="P41" s="1"/>
    </row>
    <row r="42" spans="2:16" ht="18" customHeight="1" x14ac:dyDescent="0.25">
      <c r="B42" s="1" t="s">
        <v>293</v>
      </c>
      <c r="C42" s="1"/>
      <c r="D42" s="21"/>
      <c r="E42" s="21">
        <v>0</v>
      </c>
      <c r="F42" s="21">
        <v>0</v>
      </c>
      <c r="G42" s="21">
        <v>0</v>
      </c>
      <c r="H42" s="21">
        <v>0</v>
      </c>
      <c r="I42" s="21">
        <v>0</v>
      </c>
      <c r="J42" s="21">
        <v>0</v>
      </c>
      <c r="K42" s="21">
        <v>0</v>
      </c>
      <c r="L42" s="21">
        <v>0</v>
      </c>
      <c r="M42" s="21">
        <v>0</v>
      </c>
      <c r="N42" s="21">
        <v>0</v>
      </c>
      <c r="O42" s="21">
        <v>0</v>
      </c>
      <c r="P42" s="1"/>
    </row>
    <row r="43" spans="2:16" ht="18" customHeight="1" x14ac:dyDescent="0.25">
      <c r="B43" s="1" t="s">
        <v>292</v>
      </c>
      <c r="C43" s="1"/>
      <c r="D43" s="21"/>
      <c r="E43" s="21"/>
      <c r="F43" s="21">
        <f>('BS existing'!F78+'BS existing'!F79+'BS existing'!F80+'BS existing'!F96+'BS existing'!F107)</f>
        <v>5.1932999999999989</v>
      </c>
      <c r="G43" s="21">
        <f>('BS existing'!G78+'BS existing'!G79+'BS existing'!G80+'BS existing'!G96+'BS existing'!G107)</f>
        <v>4.9932999999999996</v>
      </c>
      <c r="H43" s="21">
        <f>('BS existing'!H78+'BS existing'!H79+'BS existing'!H80+'BS existing'!H96+'BS existing'!H107)</f>
        <v>4.7933000000000003</v>
      </c>
      <c r="I43" s="21">
        <f>('BS existing'!I78+'BS existing'!I79+'BS existing'!I80+'BS existing'!I96+'BS existing'!I107)</f>
        <v>4.5932999999999993</v>
      </c>
      <c r="J43" s="21">
        <f>('BS existing'!J78+'BS existing'!J79+'BS existing'!J80+'BS existing'!J96+'BS existing'!J107)</f>
        <v>4.3933</v>
      </c>
      <c r="K43" s="21">
        <f>('BS existing'!K78+'BS existing'!K79+'BS existing'!K80+'BS existing'!K96+'BS existing'!K107)</f>
        <v>4.1932999999999989</v>
      </c>
      <c r="L43" s="21">
        <f>('BS existing'!L78+'BS existing'!L79+'BS existing'!L80+'BS existing'!L96+'BS existing'!L107)</f>
        <v>3.9932999999999996</v>
      </c>
      <c r="M43" s="21">
        <f>('BS existing'!M78+'BS existing'!M79+'BS existing'!M80+'BS existing'!M96+'BS existing'!M107)</f>
        <v>3.7932999999999995</v>
      </c>
      <c r="N43" s="21">
        <f>('BS existing'!N78+'BS existing'!N79+'BS existing'!N80+'BS existing'!N96+'BS existing'!N107)</f>
        <v>3.5933000000000002</v>
      </c>
      <c r="O43" s="21">
        <f>('BS existing'!O78+'BS existing'!O79+'BS existing'!O80+'BS existing'!O96+'BS existing'!O107)</f>
        <v>3.3832999999999998</v>
      </c>
      <c r="P43" s="1"/>
    </row>
    <row r="44" spans="2:16" ht="18" customHeight="1" x14ac:dyDescent="0.25">
      <c r="B44" s="6" t="s">
        <v>64</v>
      </c>
      <c r="C44" s="7"/>
      <c r="D44" s="28">
        <f>D32+D38+D39+D42+D35+D33+D41</f>
        <v>31.655661177039278</v>
      </c>
      <c r="E44" s="28">
        <f>E32+E38+E39+E42+E35+E33+E41</f>
        <v>77.584490876062958</v>
      </c>
      <c r="F44" s="28">
        <f t="shared" ref="F44:O44" si="7">F32+F38+F39+F42+F35+F33+F41+F34+F36+F43+F40</f>
        <v>169.52765130325218</v>
      </c>
      <c r="G44" s="28">
        <f t="shared" si="7"/>
        <v>163.84010544335834</v>
      </c>
      <c r="H44" s="28">
        <f t="shared" si="7"/>
        <v>163.20539688705543</v>
      </c>
      <c r="I44" s="28">
        <f t="shared" si="7"/>
        <v>166.5913666951844</v>
      </c>
      <c r="J44" s="28">
        <f t="shared" si="7"/>
        <v>172.43396732874163</v>
      </c>
      <c r="K44" s="28">
        <f t="shared" si="7"/>
        <v>182.22237201901157</v>
      </c>
      <c r="L44" s="28">
        <f t="shared" si="7"/>
        <v>196.94319549207478</v>
      </c>
      <c r="M44" s="28">
        <f t="shared" si="7"/>
        <v>212.9676822721666</v>
      </c>
      <c r="N44" s="28">
        <f t="shared" si="7"/>
        <v>239.72335010363614</v>
      </c>
      <c r="O44" s="28">
        <f t="shared" si="7"/>
        <v>268.82350158240132</v>
      </c>
    </row>
    <row r="45" spans="2:16" ht="18" customHeight="1" x14ac:dyDescent="0.25">
      <c r="C45" s="1"/>
      <c r="F45" s="86"/>
      <c r="G45" s="86"/>
      <c r="H45" s="86"/>
      <c r="I45" s="86"/>
      <c r="J45" s="86"/>
      <c r="K45" s="86"/>
      <c r="L45" s="86"/>
      <c r="M45" s="86"/>
      <c r="N45" s="86"/>
      <c r="O45" s="86"/>
      <c r="P45" s="1"/>
    </row>
    <row r="46" spans="2:16" ht="18" customHeight="1" x14ac:dyDescent="0.25">
      <c r="B46" s="40" t="s">
        <v>65</v>
      </c>
      <c r="C46" s="40"/>
      <c r="D46" s="41">
        <f t="shared" ref="D46:O46" si="8">D44-D22</f>
        <v>0</v>
      </c>
      <c r="E46" s="41">
        <f t="shared" si="8"/>
        <v>0</v>
      </c>
      <c r="F46" s="41">
        <f t="shared" si="8"/>
        <v>-1.3542335084366641E-3</v>
      </c>
      <c r="G46" s="41">
        <f t="shared" si="8"/>
        <v>0</v>
      </c>
      <c r="H46" s="41">
        <f t="shared" si="8"/>
        <v>0</v>
      </c>
      <c r="I46" s="41">
        <f t="shared" si="8"/>
        <v>0</v>
      </c>
      <c r="J46" s="41">
        <f t="shared" si="8"/>
        <v>0</v>
      </c>
      <c r="K46" s="41">
        <f t="shared" si="8"/>
        <v>0</v>
      </c>
      <c r="L46" s="41">
        <f t="shared" si="8"/>
        <v>0</v>
      </c>
      <c r="M46" s="41">
        <f t="shared" si="8"/>
        <v>0</v>
      </c>
      <c r="N46" s="41">
        <f t="shared" si="8"/>
        <v>0</v>
      </c>
      <c r="O46" s="41">
        <f t="shared" si="8"/>
        <v>0</v>
      </c>
      <c r="P46" s="1"/>
    </row>
    <row r="47" spans="2:16" ht="18" customHeight="1" x14ac:dyDescent="0.25">
      <c r="C47" s="1"/>
      <c r="F47" s="34"/>
      <c r="G47" s="34"/>
      <c r="H47" s="1"/>
      <c r="I47" s="1"/>
      <c r="J47" s="1"/>
      <c r="K47" s="1"/>
      <c r="L47" s="1"/>
      <c r="M47" s="1"/>
      <c r="N47" s="1"/>
      <c r="O47" s="1"/>
      <c r="P47" s="1"/>
    </row>
    <row r="48" spans="2:16" ht="18" customHeight="1" x14ac:dyDescent="0.25">
      <c r="C48" s="1"/>
      <c r="F48" s="1"/>
      <c r="G48" s="1"/>
      <c r="H48" s="1"/>
      <c r="I48" s="1"/>
      <c r="J48" s="1"/>
      <c r="K48" s="1"/>
      <c r="L48" s="1"/>
      <c r="M48" s="1"/>
      <c r="N48" s="1"/>
      <c r="O48" s="1"/>
      <c r="P48" s="1"/>
    </row>
    <row r="49" spans="2:16" ht="18" customHeight="1" x14ac:dyDescent="0.25">
      <c r="B49" s="151" t="s">
        <v>124</v>
      </c>
      <c r="C49" s="1"/>
      <c r="D49" s="153">
        <f t="shared" ref="D49:E49" si="9">D38+D43</f>
        <v>0</v>
      </c>
      <c r="E49" s="153">
        <f t="shared" si="9"/>
        <v>0</v>
      </c>
      <c r="F49" s="153">
        <f>F38+F43</f>
        <v>8.3892811840620993</v>
      </c>
      <c r="G49" s="153">
        <f t="shared" ref="G49:O49" si="10">G38+G43</f>
        <v>11.024775894839671</v>
      </c>
      <c r="H49" s="153">
        <f t="shared" si="10"/>
        <v>11.177892229585918</v>
      </c>
      <c r="I49" s="153">
        <f t="shared" si="10"/>
        <v>11.986788334384574</v>
      </c>
      <c r="J49" s="153">
        <f t="shared" si="10"/>
        <v>12.17908758659302</v>
      </c>
      <c r="K49" s="153">
        <f t="shared" si="10"/>
        <v>12.392986753569419</v>
      </c>
      <c r="L49" s="153">
        <f t="shared" si="10"/>
        <v>12.637806458365377</v>
      </c>
      <c r="M49" s="153">
        <f t="shared" si="10"/>
        <v>12.898664665041743</v>
      </c>
      <c r="N49" s="153">
        <f t="shared" si="10"/>
        <v>13.185031681914221</v>
      </c>
      <c r="O49" s="153">
        <f t="shared" si="10"/>
        <v>13.49767341126894</v>
      </c>
      <c r="P49" s="1"/>
    </row>
    <row r="50" spans="2:16" ht="18" customHeight="1" x14ac:dyDescent="0.25">
      <c r="B50" s="151" t="s">
        <v>44</v>
      </c>
      <c r="D50" s="153">
        <f t="shared" ref="D50:E50" si="11">D18+D21</f>
        <v>0</v>
      </c>
      <c r="E50" s="153">
        <f t="shared" si="11"/>
        <v>0</v>
      </c>
      <c r="F50" s="153">
        <f>F18+F21</f>
        <v>5.6182799183080636</v>
      </c>
      <c r="G50" s="153">
        <f t="shared" ref="G50:O50" si="12">G18+G21</f>
        <v>2.5422745592912688</v>
      </c>
      <c r="H50" s="153">
        <f t="shared" si="12"/>
        <v>2.6911458319361059</v>
      </c>
      <c r="I50" s="153">
        <f t="shared" si="12"/>
        <v>2.2878711938066099</v>
      </c>
      <c r="J50" s="153">
        <f t="shared" si="12"/>
        <v>2.3368081364694611</v>
      </c>
      <c r="K50" s="153">
        <f t="shared" si="12"/>
        <v>2.3882365876889997</v>
      </c>
      <c r="L50" s="153">
        <f t="shared" si="12"/>
        <v>2.442466537007606</v>
      </c>
      <c r="M50" s="153">
        <f t="shared" si="12"/>
        <v>2.4992684279165562</v>
      </c>
      <c r="N50" s="153">
        <f t="shared" si="12"/>
        <v>2.5589658961178561</v>
      </c>
      <c r="O50" s="153">
        <f t="shared" si="12"/>
        <v>2.6219172558660899</v>
      </c>
    </row>
    <row r="51" spans="2:16" ht="18" customHeight="1" x14ac:dyDescent="0.25">
      <c r="B51" s="151" t="s">
        <v>325</v>
      </c>
      <c r="D51" s="153">
        <f>D49-D50</f>
        <v>0</v>
      </c>
      <c r="E51" s="153">
        <f t="shared" ref="E51:O51" si="13">E49-E50</f>
        <v>0</v>
      </c>
      <c r="F51" s="153">
        <f t="shared" si="13"/>
        <v>2.7710012657540357</v>
      </c>
      <c r="G51" s="153">
        <f t="shared" si="13"/>
        <v>8.4825013355484025</v>
      </c>
      <c r="H51" s="153">
        <f t="shared" si="13"/>
        <v>8.4867463976498119</v>
      </c>
      <c r="I51" s="153">
        <f t="shared" si="13"/>
        <v>9.6989171405779651</v>
      </c>
      <c r="J51" s="153">
        <f t="shared" si="13"/>
        <v>9.8422794501235593</v>
      </c>
      <c r="K51" s="153">
        <f t="shared" si="13"/>
        <v>10.00475016588042</v>
      </c>
      <c r="L51" s="153">
        <f t="shared" si="13"/>
        <v>10.195339921357771</v>
      </c>
      <c r="M51" s="153">
        <f t="shared" si="13"/>
        <v>10.399396237125186</v>
      </c>
      <c r="N51" s="153">
        <f t="shared" si="13"/>
        <v>10.626065785796365</v>
      </c>
      <c r="O51" s="153">
        <f t="shared" si="13"/>
        <v>10.875756155402851</v>
      </c>
    </row>
    <row r="52" spans="2:16" ht="18" customHeight="1" x14ac:dyDescent="0.25">
      <c r="B52" s="151" t="s">
        <v>326</v>
      </c>
      <c r="F52" s="153">
        <f>F51-E51</f>
        <v>2.7710012657540357</v>
      </c>
      <c r="G52" s="153">
        <f t="shared" ref="G52:O52" si="14">G51-F51</f>
        <v>5.7115000697943668</v>
      </c>
      <c r="H52" s="153">
        <f t="shared" si="14"/>
        <v>4.2450621014094025E-3</v>
      </c>
      <c r="I52" s="153">
        <f t="shared" si="14"/>
        <v>1.2121707429281532</v>
      </c>
      <c r="J52" s="153">
        <f t="shared" si="14"/>
        <v>0.14336230954559426</v>
      </c>
      <c r="K52" s="153">
        <f t="shared" si="14"/>
        <v>0.16247071575686078</v>
      </c>
      <c r="L52" s="153">
        <f t="shared" si="14"/>
        <v>0.19058975547735102</v>
      </c>
      <c r="M52" s="153">
        <f t="shared" si="14"/>
        <v>0.20405631576741534</v>
      </c>
      <c r="N52" s="153">
        <f t="shared" si="14"/>
        <v>0.22666954867117894</v>
      </c>
      <c r="O52" s="153">
        <f t="shared" si="14"/>
        <v>0.24969036960648516</v>
      </c>
    </row>
    <row r="53" spans="2:16" ht="18" customHeight="1" x14ac:dyDescent="0.25"/>
    <row r="54" spans="2:16" ht="18" customHeight="1" x14ac:dyDescent="0.25"/>
    <row r="55" spans="2:16" ht="18" customHeight="1" x14ac:dyDescent="0.25"/>
    <row r="56" spans="2:16" ht="18" customHeight="1" x14ac:dyDescent="0.25"/>
    <row r="57" spans="2:16" ht="18" customHeight="1" x14ac:dyDescent="0.25"/>
    <row r="58" spans="2:16" ht="18" customHeight="1" x14ac:dyDescent="0.25"/>
    <row r="59" spans="2:16" ht="18" customHeight="1" x14ac:dyDescent="0.25"/>
    <row r="60" spans="2:16" ht="18" customHeight="1" x14ac:dyDescent="0.25"/>
    <row r="61" spans="2:16" ht="18" customHeight="1" x14ac:dyDescent="0.25"/>
    <row r="62" spans="2:16" ht="18" customHeight="1" x14ac:dyDescent="0.25"/>
    <row r="63" spans="2:16" ht="18" customHeight="1" x14ac:dyDescent="0.25"/>
    <row r="64" spans="2:16"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row r="442" ht="18" customHeight="1" x14ac:dyDescent="0.25"/>
    <row r="443" ht="18" customHeight="1" x14ac:dyDescent="0.25"/>
  </sheetData>
  <mergeCells count="2">
    <mergeCell ref="D6:E6"/>
    <mergeCell ref="F6:O6"/>
  </mergeCells>
  <pageMargins left="0.70866141732283472" right="0.70866141732283472" top="0.74803149606299213" bottom="0.74803149606299213" header="0.31496062992125984" footer="0.31496062992125984"/>
  <pageSetup paperSize="9" scale="78" fitToHeight="10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sheetPr>
  <dimension ref="B1:O421"/>
  <sheetViews>
    <sheetView showGridLines="0" workbookViewId="0"/>
  </sheetViews>
  <sheetFormatPr defaultColWidth="9.140625" defaultRowHeight="15" customHeight="1" x14ac:dyDescent="0.25"/>
  <cols>
    <col min="1" max="1" width="4.85546875" style="1" customWidth="1"/>
    <col min="2" max="2" width="58.5703125" style="1" customWidth="1"/>
    <col min="3" max="3" width="12.28515625" style="1" customWidth="1"/>
    <col min="4" max="13" width="11.85546875" style="2" customWidth="1"/>
    <col min="14" max="15" width="11" style="2" customWidth="1"/>
    <col min="16" max="16384" width="9.140625" style="1"/>
  </cols>
  <sheetData>
    <row r="1" spans="2:15" ht="15.75" customHeight="1" x14ac:dyDescent="0.25"/>
    <row r="2" spans="2:15" ht="18" customHeight="1" x14ac:dyDescent="0.25">
      <c r="B2" s="43" t="str">
        <f>"Financial Model of " &amp; B4</f>
        <v>Financial Model of Combined CRPL</v>
      </c>
      <c r="C2" s="43"/>
      <c r="D2" s="44"/>
      <c r="E2" s="44"/>
      <c r="F2" s="44"/>
      <c r="G2" s="44"/>
      <c r="H2" s="44"/>
      <c r="I2" s="44"/>
      <c r="J2" s="44"/>
      <c r="K2" s="44"/>
      <c r="L2" s="44"/>
      <c r="M2" s="44"/>
      <c r="N2" s="44"/>
      <c r="O2" s="45"/>
    </row>
    <row r="3" spans="2:15" ht="9.75" customHeight="1" x14ac:dyDescent="0.25"/>
    <row r="4" spans="2:15" ht="18" customHeight="1" x14ac:dyDescent="0.25">
      <c r="B4" s="3" t="s">
        <v>89</v>
      </c>
      <c r="C4" s="3"/>
      <c r="D4" s="3" t="s">
        <v>66</v>
      </c>
      <c r="E4" s="4"/>
      <c r="F4" s="4"/>
      <c r="G4" s="4"/>
      <c r="H4" s="4"/>
      <c r="I4" s="4"/>
      <c r="J4" s="4"/>
      <c r="K4" s="4"/>
      <c r="L4" s="4"/>
      <c r="M4" s="4"/>
      <c r="N4" s="4"/>
      <c r="O4" s="4"/>
    </row>
    <row r="5" spans="2:15" x14ac:dyDescent="0.25">
      <c r="D5" s="1"/>
      <c r="E5" s="5"/>
      <c r="F5" s="1"/>
      <c r="G5" s="1"/>
      <c r="H5" s="1"/>
      <c r="I5" s="1"/>
      <c r="J5" s="1"/>
      <c r="K5" s="1"/>
      <c r="L5" s="1"/>
      <c r="M5" s="1"/>
      <c r="N5" s="1"/>
    </row>
    <row r="6" spans="2:15" ht="18" customHeight="1" x14ac:dyDescent="0.25">
      <c r="C6" s="2"/>
      <c r="D6" s="159" t="s">
        <v>1</v>
      </c>
      <c r="E6" s="159"/>
      <c r="F6" s="160" t="s">
        <v>2</v>
      </c>
      <c r="G6" s="160"/>
      <c r="H6" s="160"/>
      <c r="I6" s="160"/>
      <c r="J6" s="160"/>
      <c r="K6" s="160"/>
      <c r="L6" s="160"/>
      <c r="M6" s="160"/>
      <c r="N6" s="160"/>
      <c r="O6" s="160"/>
    </row>
    <row r="7" spans="2:15" ht="18" customHeight="1" x14ac:dyDescent="0.25">
      <c r="B7" s="6" t="s">
        <v>3</v>
      </c>
      <c r="C7" s="7" t="s">
        <v>4</v>
      </c>
      <c r="D7" s="8">
        <f>EOMONTH('[35]Common Assumption'!E9,1)</f>
        <v>45747</v>
      </c>
      <c r="E7" s="8">
        <v>45930</v>
      </c>
      <c r="F7" s="8">
        <f>DATE(YEAR(E7),MONTH(E7)+6,DAY(E7)+1)</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2:15" s="9" customFormat="1" ht="18" customHeight="1" x14ac:dyDescent="0.25">
      <c r="B8" s="10" t="s">
        <v>5</v>
      </c>
      <c r="C8" s="11"/>
      <c r="D8" s="47">
        <v>0</v>
      </c>
      <c r="E8" s="47">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row>
    <row r="9" spans="2:15" s="9" customFormat="1" ht="18" customHeight="1" x14ac:dyDescent="0.25">
      <c r="B9" s="10" t="s">
        <v>6</v>
      </c>
      <c r="C9" s="11">
        <v>9</v>
      </c>
      <c r="D9" s="47">
        <v>3</v>
      </c>
      <c r="E9" s="47">
        <f>C9-D9</f>
        <v>6</v>
      </c>
      <c r="F9" s="11">
        <f>MONTH(F7-E7)</f>
        <v>6</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row>
    <row r="10" spans="2:15" ht="18" customHeight="1" x14ac:dyDescent="0.25">
      <c r="D10" s="1"/>
      <c r="E10" s="1"/>
      <c r="F10" s="1"/>
      <c r="G10" s="1"/>
      <c r="H10" s="1"/>
      <c r="I10" s="1"/>
      <c r="J10" s="1"/>
      <c r="K10" s="1"/>
      <c r="L10" s="1"/>
      <c r="M10" s="1"/>
      <c r="N10" s="1"/>
      <c r="O10" s="1"/>
    </row>
    <row r="11" spans="2:15" ht="18" customHeight="1" x14ac:dyDescent="0.25">
      <c r="B11" s="14" t="s">
        <v>67</v>
      </c>
      <c r="C11" s="14"/>
      <c r="D11" s="1"/>
      <c r="E11" s="1"/>
      <c r="F11" s="1"/>
      <c r="G11" s="1"/>
      <c r="H11" s="1"/>
      <c r="I11" s="1"/>
      <c r="J11" s="1"/>
      <c r="K11" s="1"/>
      <c r="L11" s="1"/>
      <c r="M11" s="1"/>
      <c r="N11" s="1"/>
      <c r="O11" s="1"/>
    </row>
    <row r="12" spans="2:15" ht="18" customHeight="1" x14ac:dyDescent="0.25">
      <c r="B12" s="1" t="s">
        <v>68</v>
      </c>
      <c r="D12" s="17">
        <f>'CFS (Noida)'!D12+'CFS (Pune)'!D12+'CFS Ahamdabad (Zepto)'!D12+'CFS Ahamdabad (Falcon)'!D12+'CFS Bhivandi'!D12</f>
        <v>0</v>
      </c>
      <c r="E12" s="17">
        <f>'CFS (Noida)'!E12+'CFS (Pune)'!E12+'CFS Ahamdabad (Zepto)'!E12+'CFS Ahamdabad (Falcon)'!E12+'CFS Bhivandi'!E12</f>
        <v>0</v>
      </c>
      <c r="F12" s="17">
        <f>'CFS (Noida)'!F12+'CFS (Pune)'!F12+'CFS Ahamdabad (Zepto)'!F12+'CFS Ahamdabad (Falcon)'!F12+'CFS Bhivandi'!F12</f>
        <v>3.1336348259598914</v>
      </c>
      <c r="G12" s="17">
        <f>'CFS (Noida)'!G12+'CFS (Pune)'!G12+'CFS Ahamdabad (Zepto)'!G12+'CFS Ahamdabad (Falcon)'!G12+'CFS Bhivandi'!G12</f>
        <v>9.6082891563642594</v>
      </c>
      <c r="H12" s="17">
        <f>'CFS (Noida)'!H12+'CFS (Pune)'!H12+'CFS Ahamdabad (Zepto)'!H12+'CFS Ahamdabad (Falcon)'!H12+'CFS Bhivandi'!H12</f>
        <v>9.4908875416372815</v>
      </c>
      <c r="I12" s="17">
        <f>'CFS (Noida)'!I12+'CFS (Pune)'!I12+'CFS Ahamdabad (Zepto)'!I12+'CFS Ahamdabad (Falcon)'!I12+'CFS Bhivandi'!I12</f>
        <v>10.180907413691823</v>
      </c>
      <c r="J12" s="17">
        <f>'CFS (Noida)'!J12+'CFS (Pune)'!J12+'CFS Ahamdabad (Zepto)'!J12+'CFS Ahamdabad (Falcon)'!J12+'CFS Bhivandi'!J12</f>
        <v>11.005877379490292</v>
      </c>
      <c r="K12" s="17">
        <f>'CFS (Noida)'!K12+'CFS (Pune)'!K12+'CFS Ahamdabad (Zepto)'!K12+'CFS Ahamdabad (Falcon)'!K12+'CFS Bhivandi'!K12</f>
        <v>11.864824922158887</v>
      </c>
      <c r="L12" s="17">
        <f>'CFS (Noida)'!L12+'CFS (Pune)'!L12+'CFS Ahamdabad (Zepto)'!L12+'CFS Ahamdabad (Falcon)'!L12+'CFS Bhivandi'!L12</f>
        <v>12.666469378681656</v>
      </c>
      <c r="M12" s="17">
        <f>'CFS (Noida)'!M12+'CFS (Pune)'!M12+'CFS Ahamdabad (Zepto)'!M12+'CFS Ahamdabad (Falcon)'!M12+'CFS Bhivandi'!M12</f>
        <v>13.648028835028246</v>
      </c>
      <c r="N12" s="17">
        <f>'CFS (Noida)'!N12+'CFS (Pune)'!N12+'CFS Ahamdabad (Zepto)'!N12+'CFS Ahamdabad (Falcon)'!N12+'CFS Bhivandi'!N12</f>
        <v>14.121071662499215</v>
      </c>
      <c r="O12" s="17">
        <f>'CFS (Noida)'!O12+'CFS (Pune)'!O12+'CFS Ahamdabad (Zepto)'!O12+'CFS Ahamdabad (Falcon)'!O12+'CFS Bhivandi'!O12</f>
        <v>14.103460936119152</v>
      </c>
    </row>
    <row r="13" spans="2:15" ht="18" customHeight="1" x14ac:dyDescent="0.25">
      <c r="B13" s="1" t="s">
        <v>69</v>
      </c>
      <c r="D13" s="17">
        <f>'CFS (Noida)'!D13+'CFS (Pune)'!D13+'CFS Ahamdabad (Zepto)'!D13+'CFS Ahamdabad (Falcon)'!D13+'CFS Bhivandi'!D13</f>
        <v>0</v>
      </c>
      <c r="E13" s="17">
        <f>'CFS (Noida)'!E13+'CFS (Pune)'!E13+'CFS Ahamdabad (Zepto)'!E13+'CFS Ahamdabad (Falcon)'!E13+'CFS Bhivandi'!E13</f>
        <v>0</v>
      </c>
      <c r="F13" s="17">
        <f>'CFS (Noida)'!F13+'CFS (Pune)'!F13+'CFS Ahamdabad (Zepto)'!F13+'CFS Ahamdabad (Falcon)'!F13+'CFS Bhivandi'!F13</f>
        <v>1.3568217627900312</v>
      </c>
      <c r="G13" s="17">
        <f>'CFS (Noida)'!G13+'CFS (Pune)'!G13+'CFS Ahamdabad (Zepto)'!G13+'CFS Ahamdabad (Falcon)'!G13+'CFS Bhivandi'!G13</f>
        <v>3.8959337458907357</v>
      </c>
      <c r="H13" s="17">
        <f>'CFS (Noida)'!H13+'CFS (Pune)'!H13+'CFS Ahamdabad (Zepto)'!H13+'CFS Ahamdabad (Falcon)'!H13+'CFS Bhivandi'!H13</f>
        <v>3.8959337458907357</v>
      </c>
      <c r="I13" s="17">
        <f>'CFS (Noida)'!I13+'CFS (Pune)'!I13+'CFS Ahamdabad (Zepto)'!I13+'CFS Ahamdabad (Falcon)'!I13+'CFS Bhivandi'!I13</f>
        <v>3.8959337458907357</v>
      </c>
      <c r="J13" s="17">
        <f>'CFS (Noida)'!J13+'CFS (Pune)'!J13+'CFS Ahamdabad (Zepto)'!J13+'CFS Ahamdabad (Falcon)'!J13+'CFS Bhivandi'!J13</f>
        <v>3.8959337458907357</v>
      </c>
      <c r="K13" s="17">
        <f>'CFS (Noida)'!K13+'CFS (Pune)'!K13+'CFS Ahamdabad (Zepto)'!K13+'CFS Ahamdabad (Falcon)'!K13+'CFS Bhivandi'!K13</f>
        <v>3.8959337458907357</v>
      </c>
      <c r="L13" s="17">
        <f>'CFS (Noida)'!L13+'CFS (Pune)'!L13+'CFS Ahamdabad (Zepto)'!L13+'CFS Ahamdabad (Falcon)'!L13+'CFS Bhivandi'!L13</f>
        <v>3.8959337458907357</v>
      </c>
      <c r="M13" s="17">
        <f>'CFS (Noida)'!M13+'CFS (Pune)'!M13+'CFS Ahamdabad (Zepto)'!M13+'CFS Ahamdabad (Falcon)'!M13+'CFS Bhivandi'!M13</f>
        <v>3.8959337458907357</v>
      </c>
      <c r="N13" s="17">
        <f>'CFS (Noida)'!N13+'CFS (Pune)'!N13+'CFS Ahamdabad (Zepto)'!N13+'CFS Ahamdabad (Falcon)'!N13+'CFS Bhivandi'!N13</f>
        <v>3.8959337458907357</v>
      </c>
      <c r="O13" s="17">
        <f>'CFS (Noida)'!O13+'CFS (Pune)'!O13+'CFS Ahamdabad (Zepto)'!O13+'CFS Ahamdabad (Falcon)'!O13+'CFS Bhivandi'!O13</f>
        <v>3.8959337458907357</v>
      </c>
    </row>
    <row r="14" spans="2:15" ht="18" customHeight="1" x14ac:dyDescent="0.25">
      <c r="B14" s="1" t="s">
        <v>70</v>
      </c>
      <c r="D14" s="17">
        <f>'CFS (Noida)'!D14+'CFS (Pune)'!D14+'CFS Ahamdabad (Zepto)'!D14+'CFS Ahamdabad (Falcon)'!D14+'CFS Bhivandi'!D14</f>
        <v>0</v>
      </c>
      <c r="E14" s="17">
        <f>'CFS (Noida)'!E14+'CFS (Pune)'!E14+'CFS Ahamdabad (Zepto)'!E14+'CFS Ahamdabad (Falcon)'!E14+'CFS Bhivandi'!E14</f>
        <v>0</v>
      </c>
      <c r="F14" s="17">
        <f>'CFS (Noida)'!F14+'CFS (Pune)'!F14+'CFS Ahamdabad (Zepto)'!F14+'CFS Ahamdabad (Falcon)'!F14+'CFS Bhivandi'!F14</f>
        <v>2.1233776656920762</v>
      </c>
      <c r="G14" s="17">
        <f>'CFS (Noida)'!G14+'CFS (Pune)'!G14+'CFS Ahamdabad (Zepto)'!G14+'CFS Ahamdabad (Falcon)'!G14+'CFS Bhivandi'!G14</f>
        <v>5.3480338937536072</v>
      </c>
      <c r="H14" s="17">
        <f>'CFS (Noida)'!H14+'CFS (Pune)'!H14+'CFS Ahamdabad (Zepto)'!H14+'CFS Ahamdabad (Falcon)'!H14+'CFS Bhivandi'!H14</f>
        <v>4.6498277185410171</v>
      </c>
      <c r="I14" s="17">
        <f>'CFS (Noida)'!I14+'CFS (Pune)'!I14+'CFS Ahamdabad (Zepto)'!I14+'CFS Ahamdabad (Falcon)'!I14+'CFS Bhivandi'!I14</f>
        <v>3.9236932963199238</v>
      </c>
      <c r="J14" s="17">
        <f>'CFS (Noida)'!J14+'CFS (Pune)'!J14+'CFS Ahamdabad (Zepto)'!J14+'CFS Ahamdabad (Falcon)'!J14+'CFS Bhivandi'!J14</f>
        <v>3.1417023800818238</v>
      </c>
      <c r="K14" s="17">
        <f>'CFS (Noida)'!K14+'CFS (Pune)'!K14+'CFS Ahamdabad (Zepto)'!K14+'CFS Ahamdabad (Falcon)'!K14+'CFS Bhivandi'!K14</f>
        <v>2.3317832168352197</v>
      </c>
      <c r="L14" s="17">
        <f>'CFS (Noida)'!L14+'CFS (Pune)'!L14+'CFS Ahamdabad (Zepto)'!L14+'CFS Ahamdabad (Falcon)'!L14+'CFS Bhivandi'!L14</f>
        <v>1.5011812457409017</v>
      </c>
      <c r="M14" s="17">
        <f>'CFS (Noida)'!M14+'CFS (Pune)'!M14+'CFS Ahamdabad (Zepto)'!M14+'CFS Ahamdabad (Falcon)'!M14+'CFS Bhivandi'!M14</f>
        <v>0.58258550229269401</v>
      </c>
      <c r="N14" s="17">
        <f>'CFS (Noida)'!N14+'CFS (Pune)'!N14+'CFS Ahamdabad (Zepto)'!N14+'CFS Ahamdabad (Falcon)'!N14+'CFS Bhivandi'!N14</f>
        <v>0.18049999999999999</v>
      </c>
      <c r="O14" s="17">
        <f>'CFS (Noida)'!O14+'CFS (Pune)'!O14+'CFS Ahamdabad (Zepto)'!O14+'CFS Ahamdabad (Falcon)'!O14+'CFS Bhivandi'!O14</f>
        <v>0.18049999999999999</v>
      </c>
    </row>
    <row r="15" spans="2:15" ht="18" customHeight="1" x14ac:dyDescent="0.25">
      <c r="B15" s="1" t="s">
        <v>71</v>
      </c>
      <c r="D15" s="17">
        <f>'CFS (Noida)'!D15+'CFS (Pune)'!D15+'CFS Ahamdabad (Zepto)'!D15+'CFS Ahamdabad (Falcon)'!D15+'CFS Bhivandi'!D15</f>
        <v>0</v>
      </c>
      <c r="E15" s="17">
        <f>'CFS (Noida)'!E15+'CFS (Pune)'!E15+'CFS Ahamdabad (Zepto)'!E15+'CFS Ahamdabad (Falcon)'!E15+'CFS Bhivandi'!E15</f>
        <v>0</v>
      </c>
      <c r="F15" s="17">
        <f>'CFS (Noida)'!F15+'CFS (Pune)'!F15+'CFS Ahamdabad (Zepto)'!F15+'CFS Ahamdabad (Falcon)'!F15+'CFS Bhivandi'!F15</f>
        <v>-1.1384778507287672</v>
      </c>
      <c r="G15" s="17">
        <f>'CFS (Noida)'!G15+'CFS (Pune)'!G15+'CFS Ahamdabad (Zepto)'!G15+'CFS Ahamdabad (Falcon)'!G15+'CFS Bhivandi'!G15</f>
        <v>-2.1785081177720551</v>
      </c>
      <c r="H15" s="17">
        <f>'CFS (Noida)'!H15+'CFS (Pune)'!H15+'CFS Ahamdabad (Zepto)'!H15+'CFS Ahamdabad (Falcon)'!H15+'CFS Bhivandi'!H15</f>
        <v>-0.10478735727435617</v>
      </c>
      <c r="I15" s="17">
        <f>'CFS (Noida)'!I15+'CFS (Pune)'!I15+'CFS Ahamdabad (Zepto)'!I15+'CFS Ahamdabad (Falcon)'!I15+'CFS Bhivandi'!I15</f>
        <v>-0.11878067845314244</v>
      </c>
      <c r="J15" s="17">
        <f>'CFS (Noida)'!J15+'CFS (Pune)'!J15+'CFS Ahamdabad (Zepto)'!J15+'CFS Ahamdabad (Falcon)'!J15+'CFS Bhivandi'!J15</f>
        <v>-0.11917805454566266</v>
      </c>
      <c r="K15" s="17">
        <f>'CFS (Noida)'!K15+'CFS (Pune)'!K15+'CFS Ahamdabad (Zepto)'!K15+'CFS Ahamdabad (Falcon)'!K15+'CFS Bhivandi'!K15</f>
        <v>-0.12712190943048024</v>
      </c>
      <c r="L15" s="17">
        <f>'CFS (Noida)'!L15+'CFS (Pune)'!L15+'CFS Ahamdabad (Zepto)'!L15+'CFS Ahamdabad (Falcon)'!L15+'CFS Bhivandi'!L15</f>
        <v>-0.14370358437272307</v>
      </c>
      <c r="M15" s="17">
        <f>'CFS (Noida)'!M15+'CFS (Pune)'!M15+'CFS Ahamdabad (Zepto)'!M15+'CFS Ahamdabad (Falcon)'!M15+'CFS Bhivandi'!M15</f>
        <v>-0.1446862802319715</v>
      </c>
      <c r="N15" s="17">
        <f>'CFS (Noida)'!N15+'CFS (Pune)'!N15+'CFS Ahamdabad (Zepto)'!N15+'CFS Ahamdabad (Falcon)'!N15+'CFS Bhivandi'!N15</f>
        <v>-0.15438649410589944</v>
      </c>
      <c r="O15" s="17">
        <f>'CFS (Noida)'!O15+'CFS (Pune)'!O15+'CFS Ahamdabad (Zepto)'!O15+'CFS Ahamdabad (Falcon)'!O15+'CFS Bhivandi'!O15</f>
        <v>-0.17406218044977262</v>
      </c>
    </row>
    <row r="16" spans="2:15" ht="18" customHeight="1" x14ac:dyDescent="0.25">
      <c r="B16" s="1" t="s">
        <v>72</v>
      </c>
      <c r="D16" s="17">
        <f>'CFS (Noida)'!D16+'CFS (Pune)'!D16+'CFS Ahamdabad (Zepto)'!D16+'CFS Ahamdabad (Falcon)'!D16+'CFS Bhivandi'!D16</f>
        <v>0</v>
      </c>
      <c r="E16" s="17">
        <f>'CFS (Noida)'!E16+'CFS (Pune)'!E16+'CFS Ahamdabad (Zepto)'!E16+'CFS Ahamdabad (Falcon)'!E16+'CFS Bhivandi'!E16</f>
        <v>-9.3689999999999998</v>
      </c>
      <c r="F16" s="17">
        <f>'CFS (Noida)'!F16+'CFS (Pune)'!F16+'CFS Ahamdabad (Zepto)'!F16+'CFS Ahamdabad (Falcon)'!F16+'CFS Bhivandi'!F16</f>
        <v>1.1904901657995599</v>
      </c>
      <c r="G16" s="17">
        <f>'CFS (Noida)'!G16+'CFS (Pune)'!G16+'CFS Ahamdabad (Zepto)'!G16+'CFS Ahamdabad (Falcon)'!G16+'CFS Bhivandi'!G16</f>
        <v>3.3934062232815481</v>
      </c>
      <c r="H16" s="17">
        <f>'CFS (Noida)'!H16+'CFS (Pune)'!H16+'CFS Ahamdabad (Zepto)'!H16+'CFS Ahamdabad (Falcon)'!H16+'CFS Bhivandi'!H16</f>
        <v>3.2465968210924254</v>
      </c>
      <c r="I16" s="17">
        <f>'CFS (Noida)'!I16+'CFS (Pune)'!I16+'CFS Ahamdabad (Zepto)'!I16+'CFS Ahamdabad (Falcon)'!I16+'CFS Bhivandi'!I16</f>
        <v>3.2400962020624471</v>
      </c>
      <c r="J16" s="17">
        <f>'CFS (Noida)'!J16+'CFS (Pune)'!J16+'CFS Ahamdabad (Zepto)'!J16+'CFS Ahamdabad (Falcon)'!J16+'CFS Bhivandi'!J16</f>
        <v>3.2478324309833138</v>
      </c>
      <c r="K16" s="17">
        <f>'CFS (Noida)'!K16+'CFS (Pune)'!K16+'CFS Ahamdabad (Zepto)'!K16+'CFS Ahamdabad (Falcon)'!K16+'CFS Bhivandi'!K16</f>
        <v>3.2566575392792725</v>
      </c>
      <c r="L16" s="17">
        <f>'CFS (Noida)'!L16+'CFS (Pune)'!L16+'CFS Ahamdabad (Zepto)'!L16+'CFS Ahamdabad (Falcon)'!L16+'CFS Bhivandi'!L16</f>
        <v>3.2514451866563925</v>
      </c>
      <c r="M16" s="17">
        <f>'CFS (Noida)'!M16+'CFS (Pune)'!M16+'CFS Ahamdabad (Zepto)'!M16+'CFS Ahamdabad (Falcon)'!M16+'CFS Bhivandi'!M16</f>
        <v>3.262778654978101</v>
      </c>
      <c r="N16" s="17">
        <f>'CFS (Noida)'!N16+'CFS (Pune)'!N16+'CFS Ahamdabad (Zepto)'!N16+'CFS Ahamdabad (Falcon)'!N16+'CFS Bhivandi'!N16</f>
        <v>3.2755509735101906</v>
      </c>
      <c r="O16" s="17">
        <f>'CFS (Noida)'!O16+'CFS (Pune)'!O16+'CFS Ahamdabad (Zepto)'!O16+'CFS Ahamdabad (Falcon)'!O16+'CFS Bhivandi'!O16</f>
        <v>3.2723810427617801</v>
      </c>
    </row>
    <row r="17" spans="2:15" ht="18" customHeight="1" x14ac:dyDescent="0.25">
      <c r="B17" s="1" t="s">
        <v>73</v>
      </c>
      <c r="D17" s="17">
        <f>'CFS (Noida)'!D17+'CFS (Pune)'!D17+'CFS Ahamdabad (Zepto)'!D17+'CFS Ahamdabad (Falcon)'!D17+'CFS Bhivandi'!D17</f>
        <v>0</v>
      </c>
      <c r="E17" s="17">
        <f>'CFS (Noida)'!E17+'CFS (Pune)'!E17+'CFS Ahamdabad (Zepto)'!E17+'CFS Ahamdabad (Falcon)'!E17+'CFS Bhivandi'!E17</f>
        <v>0</v>
      </c>
      <c r="F17" s="17">
        <f>'CFS (Noida)'!F17+'CFS (Pune)'!F17+'CFS Ahamdabad (Zepto)'!F17+'CFS Ahamdabad (Falcon)'!F17+'CFS Bhivandi'!F17</f>
        <v>0</v>
      </c>
      <c r="G17" s="17">
        <f>'CFS (Noida)'!G17+'CFS (Pune)'!G17+'CFS Ahamdabad (Zepto)'!G17+'CFS Ahamdabad (Falcon)'!G17+'CFS Bhivandi'!G17</f>
        <v>-1.6005204223520508</v>
      </c>
      <c r="H17" s="17">
        <f>'CFS (Noida)'!H17+'CFS (Pune)'!H17+'CFS Ahamdabad (Zepto)'!H17+'CFS Ahamdabad (Falcon)'!H17+'CFS Bhivandi'!H17</f>
        <v>-0.12058399646692927</v>
      </c>
      <c r="I17" s="17">
        <f>'CFS (Noida)'!I17+'CFS (Pune)'!I17+'CFS Ahamdabad (Zepto)'!I17+'CFS Ahamdabad (Falcon)'!I17+'CFS Bhivandi'!I17</f>
        <v>0.31433240308583144</v>
      </c>
      <c r="J17" s="17">
        <f>'CFS (Noida)'!J17+'CFS (Pune)'!J17+'CFS Ahamdabad (Zepto)'!J17+'CFS Ahamdabad (Falcon)'!J17+'CFS Bhivandi'!J17</f>
        <v>0.59519078967516803</v>
      </c>
      <c r="K17" s="17">
        <f>'CFS (Noida)'!K17+'CFS (Pune)'!K17+'CFS Ahamdabad (Zepto)'!K17+'CFS Ahamdabad (Falcon)'!K17+'CFS Bhivandi'!K17</f>
        <v>0.62750769406183871</v>
      </c>
      <c r="L17" s="17">
        <f>'CFS (Noida)'!L17+'CFS (Pune)'!L17+'CFS Ahamdabad (Zepto)'!L17+'CFS Ahamdabad (Falcon)'!L17+'CFS Bhivandi'!L17</f>
        <v>0.1840735319961419</v>
      </c>
      <c r="M17" s="17">
        <f>'CFS (Noida)'!M17+'CFS (Pune)'!M17+'CFS Ahamdabad (Zepto)'!M17+'CFS Ahamdabad (Falcon)'!M17+'CFS Bhivandi'!M17</f>
        <v>0</v>
      </c>
      <c r="N17" s="17">
        <f>'CFS (Noida)'!N17+'CFS (Pune)'!N17+'CFS Ahamdabad (Zepto)'!N17+'CFS Ahamdabad (Falcon)'!N17+'CFS Bhivandi'!N17</f>
        <v>0</v>
      </c>
      <c r="O17" s="17">
        <f>'CFS (Noida)'!O17+'CFS (Pune)'!O17+'CFS Ahamdabad (Zepto)'!O17+'CFS Ahamdabad (Falcon)'!O17+'CFS Bhivandi'!O17</f>
        <v>0</v>
      </c>
    </row>
    <row r="18" spans="2:15" ht="18" customHeight="1" x14ac:dyDescent="0.25">
      <c r="B18" s="1" t="s">
        <v>74</v>
      </c>
      <c r="D18" s="17">
        <f>'CFS (Noida)'!D18+'CFS (Pune)'!D18+'CFS Ahamdabad (Zepto)'!D18+'CFS Ahamdabad (Falcon)'!D18+'CFS Bhivandi'!D18</f>
        <v>0</v>
      </c>
      <c r="E18" s="17">
        <f>'CFS (Noida)'!E18+'CFS (Pune)'!E18+'CFS Ahamdabad (Zepto)'!E18+'CFS Ahamdabad (Falcon)'!E18+'CFS Bhivandi'!E18</f>
        <v>0</v>
      </c>
      <c r="F18" s="17">
        <f>'CFS (Noida)'!F18+'CFS (Pune)'!F18+'CFS Ahamdabad (Zepto)'!F18+'CFS Ahamdabad (Falcon)'!F18+'CFS Bhivandi'!F18</f>
        <v>2.5615751641397261E-2</v>
      </c>
      <c r="G18" s="17">
        <f>'CFS (Noida)'!G18+'CFS (Pune)'!G18+'CFS Ahamdabad (Zepto)'!G18+'CFS Ahamdabad (Falcon)'!G18+'CFS Bhivandi'!G18</f>
        <v>4.9016432649871239E-2</v>
      </c>
      <c r="H18" s="17">
        <f>'CFS (Noida)'!H18+'CFS (Pune)'!H18+'CFS Ahamdabad (Zepto)'!H18+'CFS Ahamdabad (Falcon)'!H18+'CFS Bhivandi'!H18</f>
        <v>0.11214415389483738</v>
      </c>
      <c r="I18" s="17">
        <f>'CFS (Noida)'!I18+'CFS (Pune)'!I18+'CFS Ahamdabad (Zepto)'!I18+'CFS Ahamdabad (Falcon)'!I18+'CFS Bhivandi'!I18</f>
        <v>8.1618871830039311E-3</v>
      </c>
      <c r="J18" s="17">
        <f>'CFS (Noida)'!J18+'CFS (Pune)'!J18+'CFS Ahamdabad (Zepto)'!J18+'CFS Ahamdabad (Falcon)'!J18+'CFS Bhivandi'!J18</f>
        <v>8.4452942409760437E-3</v>
      </c>
      <c r="K18" s="17">
        <f>'CFS (Noida)'!K18+'CFS (Pune)'!K18+'CFS Ahamdabad (Zepto)'!K18+'CFS Ahamdabad (Falcon)'!K18+'CFS Bhivandi'!K18</f>
        <v>8.9122203765693749E-3</v>
      </c>
      <c r="L18" s="17">
        <f>'CFS (Noida)'!L18+'CFS (Pune)'!L18+'CFS Ahamdabad (Zepto)'!L18+'CFS Ahamdabad (Falcon)'!L18+'CFS Bhivandi'!L18</f>
        <v>9.5879069334890155E-3</v>
      </c>
      <c r="M18" s="17">
        <f>'CFS (Noida)'!M18+'CFS (Pune)'!M18+'CFS Ahamdabad (Zepto)'!M18+'CFS Ahamdabad (Falcon)'!M18+'CFS Bhivandi'!M18</f>
        <v>9.9277464045772375E-3</v>
      </c>
      <c r="N18" s="17">
        <f>'CFS (Noida)'!N18+'CFS (Pune)'!N18+'CFS Ahamdabad (Zepto)'!N18+'CFS Ahamdabad (Falcon)'!N18+'CFS Bhivandi'!N18</f>
        <v>1.047961647170851E-2</v>
      </c>
      <c r="O18" s="17">
        <f>'CFS (Noida)'!O18+'CFS (Pune)'!O18+'CFS Ahamdabad (Zepto)'!O18+'CFS Ahamdabad (Falcon)'!O18+'CFS Bhivandi'!O18</f>
        <v>1.1272615432161945E-2</v>
      </c>
    </row>
    <row r="19" spans="2:15" ht="18" customHeight="1" x14ac:dyDescent="0.25">
      <c r="B19" s="15" t="s">
        <v>75</v>
      </c>
      <c r="C19" s="15"/>
      <c r="D19" s="20">
        <f t="shared" ref="D19:O19" si="3">SUM(D12:D18)</f>
        <v>0</v>
      </c>
      <c r="E19" s="20">
        <f t="shared" si="3"/>
        <v>-9.3689999999999998</v>
      </c>
      <c r="F19" s="20">
        <f t="shared" si="3"/>
        <v>6.6914623211541882</v>
      </c>
      <c r="G19" s="20">
        <f t="shared" si="3"/>
        <v>18.515650911815918</v>
      </c>
      <c r="H19" s="20">
        <f t="shared" si="3"/>
        <v>21.170018627315009</v>
      </c>
      <c r="I19" s="20">
        <f t="shared" si="3"/>
        <v>21.444344269780622</v>
      </c>
      <c r="J19" s="20">
        <f t="shared" si="3"/>
        <v>21.775803965816642</v>
      </c>
      <c r="K19" s="20">
        <f t="shared" si="3"/>
        <v>21.858497429172044</v>
      </c>
      <c r="L19" s="20">
        <f t="shared" si="3"/>
        <v>21.364987411526595</v>
      </c>
      <c r="M19" s="20">
        <f t="shared" si="3"/>
        <v>21.254568204362386</v>
      </c>
      <c r="N19" s="20">
        <f t="shared" si="3"/>
        <v>21.329149504265953</v>
      </c>
      <c r="O19" s="20">
        <f t="shared" si="3"/>
        <v>21.289486159754055</v>
      </c>
    </row>
    <row r="20" spans="2:15" ht="18" customHeight="1" x14ac:dyDescent="0.25">
      <c r="B20" s="1" t="s">
        <v>76</v>
      </c>
      <c r="D20" s="17">
        <f>'CFS (Noida)'!D20+'CFS (Pune)'!D20+'CFS Ahamdabad (Zepto)'!D20+'CFS Ahamdabad (Falcon)'!D20+'CFS Bhivandi'!D20</f>
        <v>0</v>
      </c>
      <c r="E20" s="17">
        <f>'CFS (Noida)'!E20+'CFS (Pune)'!E20+'CFS Ahamdabad (Zepto)'!E20+'CFS Ahamdabad (Falcon)'!E20+'CFS Bhivandi'!E20</f>
        <v>0</v>
      </c>
      <c r="F20" s="17">
        <f>'CFS (Noida)'!F20+'CFS (Pune)'!F20+'CFS Ahamdabad (Zepto)'!F20+'CFS Ahamdabad (Falcon)'!F20+'CFS Bhivandi'!F20</f>
        <v>0</v>
      </c>
      <c r="G20" s="17">
        <f>'CFS (Noida)'!G20+'CFS (Pune)'!G20+'CFS Ahamdabad (Zepto)'!G20+'CFS Ahamdabad (Falcon)'!G20+'CFS Bhivandi'!G20</f>
        <v>0</v>
      </c>
      <c r="H20" s="17">
        <f>'CFS (Noida)'!H20+'CFS (Pune)'!H20+'CFS Ahamdabad (Zepto)'!H20+'CFS Ahamdabad (Falcon)'!H20+'CFS Bhivandi'!H20</f>
        <v>0</v>
      </c>
      <c r="I20" s="17">
        <f>'CFS (Noida)'!I20+'CFS (Pune)'!I20+'CFS Ahamdabad (Zepto)'!I20+'CFS Ahamdabad (Falcon)'!I20+'CFS Bhivandi'!I20</f>
        <v>1.70158941223598</v>
      </c>
      <c r="J20" s="17">
        <f>'CFS (Noida)'!J20+'CFS (Pune)'!J20+'CFS Ahamdabad (Zepto)'!J20+'CFS Ahamdabad (Falcon)'!J20+'CFS Bhivandi'!J20</f>
        <v>3.2478324309833138</v>
      </c>
      <c r="K20" s="17">
        <f>'CFS (Noida)'!K20+'CFS (Pune)'!K20+'CFS Ahamdabad (Zepto)'!K20+'CFS Ahamdabad (Falcon)'!K20+'CFS Bhivandi'!K20</f>
        <v>3.2566575392792725</v>
      </c>
      <c r="L20" s="17">
        <f>'CFS (Noida)'!L20+'CFS (Pune)'!L20+'CFS Ahamdabad (Zepto)'!L20+'CFS Ahamdabad (Falcon)'!L20+'CFS Bhivandi'!L20</f>
        <v>3.2514451866563925</v>
      </c>
      <c r="M20" s="17">
        <f>'CFS (Noida)'!M20+'CFS (Pune)'!M20+'CFS Ahamdabad (Zepto)'!M20+'CFS Ahamdabad (Falcon)'!M20+'CFS Bhivandi'!M20</f>
        <v>3.262778654978101</v>
      </c>
      <c r="N20" s="17">
        <f>'CFS (Noida)'!N20+'CFS (Pune)'!N20+'CFS Ahamdabad (Zepto)'!N20+'CFS Ahamdabad (Falcon)'!N20+'CFS Bhivandi'!N20</f>
        <v>3.2755509735101906</v>
      </c>
      <c r="O20" s="17">
        <f>'CFS (Noida)'!O20+'CFS (Pune)'!O20+'CFS Ahamdabad (Zepto)'!O20+'CFS Ahamdabad (Falcon)'!O20+'CFS Bhivandi'!O20</f>
        <v>3.2723810427617801</v>
      </c>
    </row>
    <row r="21" spans="2:15" ht="18" customHeight="1" x14ac:dyDescent="0.25">
      <c r="B21" s="1" t="s">
        <v>77</v>
      </c>
      <c r="D21" s="17">
        <f>'CFS (Noida)'!D21+'CFS (Pune)'!D21+'CFS Ahamdabad (Zepto)'!D21+'CFS Ahamdabad (Falcon)'!D21+'CFS Bhivandi'!D21</f>
        <v>0</v>
      </c>
      <c r="E21" s="17">
        <f>'CFS (Noida)'!E21+'CFS (Pune)'!E21+'CFS Ahamdabad (Zepto)'!E21+'CFS Ahamdabad (Falcon)'!E21+'CFS Bhivandi'!E21</f>
        <v>0</v>
      </c>
      <c r="F21" s="17">
        <f>'CFS (Noida)'!F21+'CFS (Pune)'!F21+'CFS Ahamdabad (Zepto)'!F21+'CFS Ahamdabad (Falcon)'!F21+'CFS Bhivandi'!F21</f>
        <v>0</v>
      </c>
      <c r="G21" s="17">
        <f>'CFS (Noida)'!G21+'CFS (Pune)'!G21+'CFS Ahamdabad (Zepto)'!G21+'CFS Ahamdabad (Falcon)'!G21+'CFS Bhivandi'!G21</f>
        <v>1.6005204223520508</v>
      </c>
      <c r="H21" s="17">
        <f>'CFS (Noida)'!H21+'CFS (Pune)'!H21+'CFS Ahamdabad (Zepto)'!H21+'CFS Ahamdabad (Falcon)'!H21+'CFS Bhivandi'!H21</f>
        <v>1.6286363021449575</v>
      </c>
      <c r="I21" s="17">
        <f>'CFS (Noida)'!I21+'CFS (Pune)'!I21+'CFS Ahamdabad (Zepto)'!I21+'CFS Ahamdabad (Falcon)'!I21+'CFS Bhivandi'!I21</f>
        <v>1.747043712189517</v>
      </c>
      <c r="J21" s="17">
        <f>'CFS (Noida)'!J21+'CFS (Pune)'!J21+'CFS Ahamdabad (Zepto)'!J21+'CFS Ahamdabad (Falcon)'!J21+'CFS Bhivandi'!J21</f>
        <v>1.8886085583205341</v>
      </c>
      <c r="K21" s="17">
        <f>'CFS (Noida)'!K21+'CFS (Pune)'!K21+'CFS Ahamdabad (Zepto)'!K21+'CFS Ahamdabad (Falcon)'!K21+'CFS Bhivandi'!K21</f>
        <v>2.2557899142853675</v>
      </c>
      <c r="L21" s="17">
        <f>'CFS (Noida)'!L21+'CFS (Pune)'!L21+'CFS Ahamdabad (Zepto)'!L21+'CFS Ahamdabad (Falcon)'!L21+'CFS Bhivandi'!L21</f>
        <v>3.0574710374188219</v>
      </c>
      <c r="M21" s="17">
        <f>'CFS (Noida)'!M21+'CFS (Pune)'!M21+'CFS Ahamdabad (Zepto)'!M21+'CFS Ahamdabad (Falcon)'!M21+'CFS Bhivandi'!M21</f>
        <v>3.6222008185742665</v>
      </c>
      <c r="N21" s="17">
        <f>'CFS (Noida)'!N21+'CFS (Pune)'!N21+'CFS Ahamdabad (Zepto)'!N21+'CFS Ahamdabad (Falcon)'!N21+'CFS Bhivandi'!N21</f>
        <v>3.8553724770163171</v>
      </c>
      <c r="O21" s="17">
        <f>'CFS (Noida)'!O21+'CFS (Pune)'!O21+'CFS Ahamdabad (Zepto)'!O21+'CFS Ahamdabad (Falcon)'!O21+'CFS Bhivandi'!O21</f>
        <v>3.9484263443759708</v>
      </c>
    </row>
    <row r="22" spans="2:15" ht="18" customHeight="1" x14ac:dyDescent="0.25">
      <c r="B22" s="38" t="s">
        <v>78</v>
      </c>
      <c r="C22" s="38"/>
      <c r="D22" s="39">
        <f>+D19-D21-D20</f>
        <v>0</v>
      </c>
      <c r="E22" s="39">
        <f t="shared" ref="E22" si="4">+E19-E21-E20</f>
        <v>-9.3689999999999998</v>
      </c>
      <c r="F22" s="39">
        <f>+F19-F21-F20+'CFS existing'!C20</f>
        <v>27.758140780979083</v>
      </c>
      <c r="G22" s="39">
        <f>+G19-G21-G20+'CFS existing'!D20</f>
        <v>31.760356192479463</v>
      </c>
      <c r="H22" s="39">
        <f>+H19-H21-H20+'CFS existing'!E20</f>
        <v>34.590655009682536</v>
      </c>
      <c r="I22" s="39">
        <f>+I19-I21-I20+'CFS existing'!F20</f>
        <v>32.884916977293784</v>
      </c>
      <c r="J22" s="39">
        <f>+J19-J21-J20+'CFS existing'!G20</f>
        <v>32.870129568430634</v>
      </c>
      <c r="K22" s="39">
        <f>+K19-K21-K20+'CFS existing'!H20</f>
        <v>32.624963384840903</v>
      </c>
      <c r="L22" s="39">
        <f>+L19-L21-L20+'CFS existing'!I20</f>
        <v>31.910161989798858</v>
      </c>
      <c r="M22" s="39">
        <f>+M19-M21-M20+'CFS existing'!J20</f>
        <v>31.901882457523882</v>
      </c>
      <c r="N22" s="39">
        <f>+N19-N21-N20+'CFS existing'!K20</f>
        <v>32.463408341023609</v>
      </c>
      <c r="O22" s="39">
        <f>+O19-O21-O20+'CFS existing'!L20</f>
        <v>33.13892136032144</v>
      </c>
    </row>
    <row r="23" spans="2:15" ht="18" customHeight="1" x14ac:dyDescent="0.25">
      <c r="D23" s="1"/>
      <c r="E23" s="34"/>
      <c r="F23" s="1"/>
      <c r="G23" s="1"/>
      <c r="H23" s="1"/>
      <c r="I23" s="1"/>
      <c r="J23" s="1"/>
      <c r="K23" s="1"/>
      <c r="L23" s="1"/>
      <c r="M23" s="1"/>
      <c r="N23" s="1"/>
      <c r="O23" s="1"/>
    </row>
    <row r="24" spans="2:15" ht="18" customHeight="1" x14ac:dyDescent="0.25">
      <c r="B24" s="14" t="s">
        <v>79</v>
      </c>
      <c r="C24" s="14"/>
      <c r="D24" s="1"/>
      <c r="E24" s="1"/>
      <c r="F24" s="1"/>
      <c r="G24" s="1"/>
      <c r="H24" s="1"/>
      <c r="I24" s="1"/>
      <c r="J24" s="1"/>
      <c r="K24" s="1"/>
      <c r="L24" s="1"/>
      <c r="M24" s="1"/>
      <c r="N24" s="1"/>
      <c r="O24" s="1"/>
    </row>
    <row r="25" spans="2:15" ht="18" customHeight="1" x14ac:dyDescent="0.25">
      <c r="B25" s="1" t="s">
        <v>80</v>
      </c>
      <c r="D25" s="17">
        <f>'CFS (Noida)'!D25+'CFS (Pune)'!D25+'CFS Ahamdabad (Zepto)'!D25+'CFS Ahamdabad (Falcon)'!D25+'CFS Bhivandi'!D25</f>
        <v>-29.187661177039274</v>
      </c>
      <c r="E25" s="17">
        <f>'CFS (Noida)'!E25+'CFS (Pune)'!E25+'CFS Ahamdabad (Zepto)'!E25+'CFS Ahamdabad (Falcon)'!E25+'CFS Bhivandi'!E25</f>
        <v>-36.401429699023666</v>
      </c>
      <c r="F25" s="17">
        <f>'CFS (Noida)'!F25+'CFS (Pune)'!F25+'CFS Ahamdabad (Zepto)'!F25+'CFS Ahamdabad (Falcon)'!F25+'CFS Bhivandi'!F25</f>
        <v>0</v>
      </c>
      <c r="G25" s="17">
        <f>'CFS (Noida)'!G25+'CFS (Pune)'!G25+'CFS Ahamdabad (Zepto)'!G25+'CFS Ahamdabad (Falcon)'!G25+'CFS Bhivandi'!G25</f>
        <v>0</v>
      </c>
      <c r="H25" s="17">
        <f>'CFS (Noida)'!H25+'CFS (Pune)'!H25+'CFS Ahamdabad (Zepto)'!H25+'CFS Ahamdabad (Falcon)'!H25+'CFS Bhivandi'!H25</f>
        <v>0</v>
      </c>
      <c r="I25" s="17">
        <f>'CFS (Noida)'!I25+'CFS (Pune)'!I25+'CFS Ahamdabad (Zepto)'!I25+'CFS Ahamdabad (Falcon)'!I25+'CFS Bhivandi'!I25</f>
        <v>0</v>
      </c>
      <c r="J25" s="17">
        <f>'CFS (Noida)'!J25+'CFS (Pune)'!J25+'CFS Ahamdabad (Zepto)'!J25+'CFS Ahamdabad (Falcon)'!J25+'CFS Bhivandi'!J25</f>
        <v>0</v>
      </c>
      <c r="K25" s="17">
        <f>'CFS (Noida)'!K25+'CFS (Pune)'!K25+'CFS Ahamdabad (Zepto)'!K25+'CFS Ahamdabad (Falcon)'!K25+'CFS Bhivandi'!K25</f>
        <v>0</v>
      </c>
      <c r="L25" s="17">
        <f>'CFS (Noida)'!L25+'CFS (Pune)'!L25+'CFS Ahamdabad (Zepto)'!L25+'CFS Ahamdabad (Falcon)'!L25+'CFS Bhivandi'!L25</f>
        <v>0</v>
      </c>
      <c r="M25" s="17">
        <f>'CFS (Noida)'!M25+'CFS (Pune)'!M25+'CFS Ahamdabad (Zepto)'!M25+'CFS Ahamdabad (Falcon)'!M25+'CFS Bhivandi'!M25</f>
        <v>0</v>
      </c>
      <c r="N25" s="17">
        <f>'CFS (Noida)'!N25+'CFS (Pune)'!N25+'CFS Ahamdabad (Zepto)'!N25+'CFS Ahamdabad (Falcon)'!N25+'CFS Bhivandi'!N25</f>
        <v>0</v>
      </c>
      <c r="O25" s="17">
        <f>'CFS (Noida)'!O25+'CFS (Pune)'!O25+'CFS Ahamdabad (Zepto)'!O25+'CFS Ahamdabad (Falcon)'!O25+'CFS Bhivandi'!O25</f>
        <v>0</v>
      </c>
    </row>
    <row r="26" spans="2:15" ht="18" customHeight="1" x14ac:dyDescent="0.25">
      <c r="B26" s="1" t="s">
        <v>81</v>
      </c>
      <c r="D26" s="17">
        <f>'CFS (Noida)'!D26+'CFS (Pune)'!D26+'CFS Ahamdabad (Zepto)'!D26+'CFS Ahamdabad (Falcon)'!D26+'CFS Bhivandi'!D26</f>
        <v>-2.468</v>
      </c>
      <c r="E26" s="17">
        <f>'CFS (Noida)'!E26+'CFS (Pune)'!E26+'CFS Ahamdabad (Zepto)'!E26+'CFS Ahamdabad (Falcon)'!E26+'CFS Bhivandi'!E26</f>
        <v>-0.15839999999999999</v>
      </c>
      <c r="F26" s="17">
        <f>'CFS (Noida)'!F26+'CFS (Pune)'!F26+'CFS Ahamdabad (Zepto)'!F26+'CFS Ahamdabad (Falcon)'!F26+'CFS Bhivandi'!F26</f>
        <v>0</v>
      </c>
      <c r="G26" s="17">
        <f>'CFS (Noida)'!G26+'CFS (Pune)'!G26+'CFS Ahamdabad (Zepto)'!G26+'CFS Ahamdabad (Falcon)'!G26+'CFS Bhivandi'!G26</f>
        <v>0</v>
      </c>
      <c r="H26" s="17">
        <f>'CFS (Noida)'!H26+'CFS (Pune)'!H26+'CFS Ahamdabad (Zepto)'!H26+'CFS Ahamdabad (Falcon)'!H26+'CFS Bhivandi'!H26</f>
        <v>0</v>
      </c>
      <c r="I26" s="17">
        <f>'CFS (Noida)'!I26+'CFS (Pune)'!I26+'CFS Ahamdabad (Zepto)'!I26+'CFS Ahamdabad (Falcon)'!I26+'CFS Bhivandi'!I26</f>
        <v>0</v>
      </c>
      <c r="J26" s="17">
        <f>'CFS (Noida)'!J26+'CFS (Pune)'!J26+'CFS Ahamdabad (Zepto)'!J26+'CFS Ahamdabad (Falcon)'!J26+'CFS Bhivandi'!J26</f>
        <v>0</v>
      </c>
      <c r="K26" s="17">
        <f>'CFS (Noida)'!K26+'CFS (Pune)'!K26+'CFS Ahamdabad (Zepto)'!K26+'CFS Ahamdabad (Falcon)'!K26+'CFS Bhivandi'!K26</f>
        <v>0</v>
      </c>
      <c r="L26" s="17">
        <f>'CFS (Noida)'!L26+'CFS (Pune)'!L26+'CFS Ahamdabad (Zepto)'!L26+'CFS Ahamdabad (Falcon)'!L26+'CFS Bhivandi'!L26</f>
        <v>0</v>
      </c>
      <c r="M26" s="17">
        <f>'CFS (Noida)'!M26+'CFS (Pune)'!M26+'CFS Ahamdabad (Zepto)'!M26+'CFS Ahamdabad (Falcon)'!M26+'CFS Bhivandi'!M26</f>
        <v>0</v>
      </c>
      <c r="N26" s="17">
        <f>'CFS (Noida)'!N26+'CFS (Pune)'!N26+'CFS Ahamdabad (Zepto)'!N26+'CFS Ahamdabad (Falcon)'!N26+'CFS Bhivandi'!N26</f>
        <v>0</v>
      </c>
      <c r="O26" s="17">
        <f>'CFS (Noida)'!O26+'CFS (Pune)'!O26+'CFS Ahamdabad (Zepto)'!O26+'CFS Ahamdabad (Falcon)'!O26+'CFS Bhivandi'!O26</f>
        <v>0</v>
      </c>
    </row>
    <row r="27" spans="2:15" ht="18" customHeight="1" x14ac:dyDescent="0.25">
      <c r="B27" s="38" t="s">
        <v>82</v>
      </c>
      <c r="C27" s="38"/>
      <c r="D27" s="39">
        <f>SUM(D25:D26)</f>
        <v>-31.655661177039274</v>
      </c>
      <c r="E27" s="39">
        <f t="shared" ref="E27" si="5">SUM(E25:E26)</f>
        <v>-36.559829699023666</v>
      </c>
      <c r="F27" s="39">
        <f>SUM(F25:F26)+'CFS existing'!C30</f>
        <v>1</v>
      </c>
      <c r="G27" s="39">
        <f>SUM(G25:G26)+'CFS existing'!D30</f>
        <v>-2.5791000000000044</v>
      </c>
      <c r="H27" s="39">
        <f>SUM(H25:H26)+'CFS existing'!E30</f>
        <v>1.0000000000000018</v>
      </c>
      <c r="I27" s="39">
        <f>SUM(I25:I26)+'CFS existing'!F30</f>
        <v>1.0000000000000053</v>
      </c>
      <c r="J27" s="39">
        <f>SUM(J25:J26)+'CFS existing'!G30</f>
        <v>0.99999999999998934</v>
      </c>
      <c r="K27" s="39">
        <f>SUM(K25:K26)+'CFS existing'!H30</f>
        <v>1.0000000000000284</v>
      </c>
      <c r="L27" s="39">
        <f>SUM(L25:L26)+'CFS existing'!I30</f>
        <v>0.99999999999999112</v>
      </c>
      <c r="M27" s="39">
        <f>SUM(M25:M26)+'CFS existing'!J30</f>
        <v>1.0000000000000071</v>
      </c>
      <c r="N27" s="39">
        <f>SUM(N25:N26)+'CFS existing'!K30</f>
        <v>0.99999999999996803</v>
      </c>
      <c r="O27" s="39">
        <f>SUM(O25:O26)+'CFS existing'!L30</f>
        <v>1.0000000000000284</v>
      </c>
    </row>
    <row r="28" spans="2:15" ht="18" customHeight="1" x14ac:dyDescent="0.25"/>
    <row r="29" spans="2:15" ht="18" customHeight="1" x14ac:dyDescent="0.25">
      <c r="B29" s="14" t="s">
        <v>83</v>
      </c>
      <c r="C29" s="14"/>
    </row>
    <row r="30" spans="2:15" ht="18" customHeight="1" x14ac:dyDescent="0.25">
      <c r="B30" s="1" t="str">
        <f>+'[35]Fund Flow Statement'!B12</f>
        <v>Increase in Equity / Share Capital/USL</v>
      </c>
      <c r="D30" s="17">
        <f>'CFS (Noida)'!D30+'CFS (Pune)'!D30+'CFS Ahamdabad (Zepto)'!D30+'CFS Ahamdabad (Falcon)'!D30+'CFS Bhivandi'!D30</f>
        <v>14.220944459359682</v>
      </c>
      <c r="E30" s="17">
        <f>'CFS (Noida)'!E30+'CFS (Pune)'!E30+'CFS Ahamdabad (Zepto)'!E30+'CFS Ahamdabad (Falcon)'!E30+'CFS Bhivandi'!E30</f>
        <v>4.5672369251167684</v>
      </c>
      <c r="F30" s="17">
        <f>'CFS (Noida)'!F30+'CFS (Pune)'!F30+'CFS Ahamdabad (Zepto)'!F30+'CFS Ahamdabad (Falcon)'!F30+'CFS Bhivandi'!F30</f>
        <v>0.81058844605238756</v>
      </c>
      <c r="G30" s="17">
        <f>'CFS (Noida)'!G30+'CFS (Pune)'!G30+'CFS Ahamdabad (Zepto)'!G30+'CFS Ahamdabad (Falcon)'!G30+'CFS Bhivandi'!G30</f>
        <v>0</v>
      </c>
      <c r="H30" s="17">
        <f>'CFS (Noida)'!H30+'CFS (Pune)'!H30+'CFS Ahamdabad (Zepto)'!H30+'CFS Ahamdabad (Falcon)'!H30+'CFS Bhivandi'!H30</f>
        <v>0</v>
      </c>
      <c r="I30" s="17">
        <f>'CFS (Noida)'!I30+'CFS (Pune)'!I30+'CFS Ahamdabad (Zepto)'!I30+'CFS Ahamdabad (Falcon)'!I30+'CFS Bhivandi'!I30</f>
        <v>0</v>
      </c>
      <c r="J30" s="17">
        <f>'CFS (Noida)'!J30+'CFS (Pune)'!J30+'CFS Ahamdabad (Zepto)'!J30+'CFS Ahamdabad (Falcon)'!J30+'CFS Bhivandi'!J30</f>
        <v>0</v>
      </c>
      <c r="K30" s="17">
        <f>'CFS (Noida)'!K30+'CFS (Pune)'!K30+'CFS Ahamdabad (Zepto)'!K30+'CFS Ahamdabad (Falcon)'!K30+'CFS Bhivandi'!K30</f>
        <v>0</v>
      </c>
      <c r="L30" s="17">
        <f>'CFS (Noida)'!L30+'CFS (Pune)'!L30+'CFS Ahamdabad (Zepto)'!L30+'CFS Ahamdabad (Falcon)'!L30+'CFS Bhivandi'!L30</f>
        <v>0</v>
      </c>
      <c r="M30" s="17">
        <f>'CFS (Noida)'!M30+'CFS (Pune)'!M30+'CFS Ahamdabad (Zepto)'!M30+'CFS Ahamdabad (Falcon)'!M30+'CFS Bhivandi'!M30</f>
        <v>0</v>
      </c>
      <c r="N30" s="17">
        <f>'CFS (Noida)'!N30+'CFS (Pune)'!N30+'CFS Ahamdabad (Zepto)'!N30+'CFS Ahamdabad (Falcon)'!N30+'CFS Bhivandi'!N30</f>
        <v>0</v>
      </c>
      <c r="O30" s="17">
        <f>'CFS (Noida)'!O30+'CFS (Pune)'!O30+'CFS Ahamdabad (Zepto)'!O30+'CFS Ahamdabad (Falcon)'!O30+'CFS Bhivandi'!O30</f>
        <v>0</v>
      </c>
    </row>
    <row r="31" spans="2:15" ht="18" customHeight="1" x14ac:dyDescent="0.25">
      <c r="B31" s="1" t="str">
        <f>+'[35]Fund Flow Statement'!B13</f>
        <v>Increase in TL</v>
      </c>
      <c r="D31" s="17">
        <f>'CFS (Noida)'!D31+'CFS (Pune)'!D31+'CFS Ahamdabad (Zepto)'!D31+'CFS Ahamdabad (Falcon)'!D31+'CFS Bhivandi'!D31</f>
        <v>17.434716717679596</v>
      </c>
      <c r="E31" s="17">
        <f>'CFS (Noida)'!E31+'CFS (Pune)'!E31+'CFS Ahamdabad (Zepto)'!E31+'CFS Ahamdabad (Falcon)'!E31+'CFS Bhivandi'!E31</f>
        <v>41.361592773906921</v>
      </c>
      <c r="F31" s="17">
        <f>'CFS (Noida)'!F31+'CFS (Pune)'!F31+'CFS Ahamdabad (Zepto)'!F31+'CFS Ahamdabad (Falcon)'!F31+'CFS Bhivandi'!F31</f>
        <v>-0.72644652990331637</v>
      </c>
      <c r="G31" s="17">
        <f>'CFS (Noida)'!G31+'CFS (Pune)'!G31+'CFS Ahamdabad (Zepto)'!G31+'CFS Ahamdabad (Falcon)'!G31+'CFS Bhivandi'!G31</f>
        <v>-7.3495386864483132</v>
      </c>
      <c r="H31" s="17">
        <f>'CFS (Noida)'!H31+'CFS (Pune)'!H31+'CFS Ahamdabad (Zepto)'!H31+'CFS Ahamdabad (Falcon)'!H31+'CFS Bhivandi'!H31</f>
        <v>-7.3495386864483132</v>
      </c>
      <c r="I31" s="17">
        <f>'CFS (Noida)'!I31+'CFS (Pune)'!I31+'CFS Ahamdabad (Zepto)'!I31+'CFS Ahamdabad (Falcon)'!I31+'CFS Bhivandi'!I31</f>
        <v>-7.9375017813641797</v>
      </c>
      <c r="J31" s="17">
        <f>'CFS (Noida)'!J31+'CFS (Pune)'!J31+'CFS Ahamdabad (Zepto)'!J31+'CFS Ahamdabad (Falcon)'!J31+'CFS Bhivandi'!J31</f>
        <v>-8.5254648762800436</v>
      </c>
      <c r="K31" s="17">
        <f>'CFS (Noida)'!K31+'CFS (Pune)'!K31+'CFS Ahamdabad (Zepto)'!K31+'CFS Ahamdabad (Falcon)'!K31+'CFS Bhivandi'!K31</f>
        <v>-8.5254648762800436</v>
      </c>
      <c r="L31" s="17">
        <f>'CFS (Noida)'!L31+'CFS (Pune)'!L31+'CFS Ahamdabad (Zepto)'!L31+'CFS Ahamdabad (Falcon)'!L31+'CFS Bhivandi'!L31</f>
        <v>-8.960892409916136</v>
      </c>
      <c r="M31" s="17">
        <f>'CFS (Noida)'!M31+'CFS (Pune)'!M31+'CFS Ahamdabad (Zepto)'!M31+'CFS Ahamdabad (Falcon)'!M31+'CFS Bhivandi'!M31</f>
        <v>-9.4214616449461577</v>
      </c>
      <c r="N31" s="17">
        <f>'CFS (Noida)'!N31+'CFS (Pune)'!N31+'CFS Ahamdabad (Zepto)'!N31+'CFS Ahamdabad (Falcon)'!N31+'CFS Bhivandi'!N31</f>
        <v>0</v>
      </c>
      <c r="O31" s="17">
        <f>'CFS (Noida)'!O31+'CFS (Pune)'!O31+'CFS Ahamdabad (Zepto)'!O31+'CFS Ahamdabad (Falcon)'!O31+'CFS Bhivandi'!O31</f>
        <v>0</v>
      </c>
    </row>
    <row r="32" spans="2:15" ht="18" customHeight="1" x14ac:dyDescent="0.25">
      <c r="B32" s="1" t="str">
        <f>+'[35]Fund Flow Statement'!B14</f>
        <v>Increase in CC Limit</v>
      </c>
      <c r="D32" s="17">
        <f>'CFS (Noida)'!D32+'CFS (Pune)'!D32+'CFS Ahamdabad (Zepto)'!D32+'CFS Ahamdabad (Falcon)'!D32+'CFS Bhivandi'!D32</f>
        <v>0</v>
      </c>
      <c r="E32" s="17">
        <f>'CFS (Noida)'!E32+'CFS (Pune)'!E32+'CFS Ahamdabad (Zepto)'!E32+'CFS Ahamdabad (Falcon)'!E32+'CFS Bhivandi'!E32</f>
        <v>0</v>
      </c>
      <c r="F32" s="17">
        <f>'CFS (Noida)'!F32+'CFS (Pune)'!F32+'CFS Ahamdabad (Zepto)'!F32+'CFS Ahamdabad (Falcon)'!F32+'CFS Bhivandi'!F32</f>
        <v>1.9</v>
      </c>
      <c r="G32" s="17">
        <f>'CFS (Noida)'!G32+'CFS (Pune)'!G32+'CFS Ahamdabad (Zepto)'!G32+'CFS Ahamdabad (Falcon)'!G32+'CFS Bhivandi'!G32</f>
        <v>0</v>
      </c>
      <c r="H32" s="17">
        <f>'CFS (Noida)'!H32+'CFS (Pune)'!H32+'CFS Ahamdabad (Zepto)'!H32+'CFS Ahamdabad (Falcon)'!H32+'CFS Bhivandi'!H32</f>
        <v>0</v>
      </c>
      <c r="I32" s="17">
        <f>'CFS (Noida)'!I32+'CFS (Pune)'!I32+'CFS Ahamdabad (Zepto)'!I32+'CFS Ahamdabad (Falcon)'!I32+'CFS Bhivandi'!I32</f>
        <v>0</v>
      </c>
      <c r="J32" s="17">
        <f>'CFS (Noida)'!J32+'CFS (Pune)'!J32+'CFS Ahamdabad (Zepto)'!J32+'CFS Ahamdabad (Falcon)'!J32+'CFS Bhivandi'!J32</f>
        <v>0</v>
      </c>
      <c r="K32" s="17">
        <f>'CFS (Noida)'!K32+'CFS (Pune)'!K32+'CFS Ahamdabad (Zepto)'!K32+'CFS Ahamdabad (Falcon)'!K32+'CFS Bhivandi'!K32</f>
        <v>0</v>
      </c>
      <c r="L32" s="17">
        <f>'CFS (Noida)'!L32+'CFS (Pune)'!L32+'CFS Ahamdabad (Zepto)'!L32+'CFS Ahamdabad (Falcon)'!L32+'CFS Bhivandi'!L32</f>
        <v>0</v>
      </c>
      <c r="M32" s="17">
        <f>'CFS (Noida)'!M32+'CFS (Pune)'!M32+'CFS Ahamdabad (Zepto)'!M32+'CFS Ahamdabad (Falcon)'!M32+'CFS Bhivandi'!M32</f>
        <v>0</v>
      </c>
      <c r="N32" s="17">
        <f>'CFS (Noida)'!N32+'CFS (Pune)'!N32+'CFS Ahamdabad (Zepto)'!N32+'CFS Ahamdabad (Falcon)'!N32+'CFS Bhivandi'!N32</f>
        <v>0</v>
      </c>
      <c r="O32" s="17">
        <f>'CFS (Noida)'!O32+'CFS (Pune)'!O32+'CFS Ahamdabad (Zepto)'!O32+'CFS Ahamdabad (Falcon)'!O32+'CFS Bhivandi'!O32</f>
        <v>0</v>
      </c>
    </row>
    <row r="33" spans="2:15" ht="18" customHeight="1" x14ac:dyDescent="0.25">
      <c r="B33" s="1" t="s">
        <v>84</v>
      </c>
      <c r="D33" s="17">
        <f>'CFS (Noida)'!D33+'CFS (Pune)'!D33+'CFS Ahamdabad (Zepto)'!D33+'CFS Ahamdabad (Falcon)'!D33+'CFS Bhivandi'!D33</f>
        <v>0</v>
      </c>
      <c r="E33" s="17">
        <f>'CFS (Noida)'!E33+'CFS (Pune)'!E33+'CFS Ahamdabad (Zepto)'!E33+'CFS Ahamdabad (Falcon)'!E33+'CFS Bhivandi'!E33</f>
        <v>0</v>
      </c>
      <c r="F33" s="17">
        <f>'CFS (Noida)'!F33+'CFS (Pune)'!F33+'CFS Ahamdabad (Zepto)'!F33+'CFS Ahamdabad (Falcon)'!F33+'CFS Bhivandi'!F33</f>
        <v>-2.1233776656920762</v>
      </c>
      <c r="G33" s="17">
        <f>'CFS (Noida)'!G33+'CFS (Pune)'!G33+'CFS Ahamdabad (Zepto)'!G33+'CFS Ahamdabad (Falcon)'!G33+'CFS Bhivandi'!G33</f>
        <v>-5.3480338937536072</v>
      </c>
      <c r="H33" s="17">
        <f>'CFS (Noida)'!H33+'CFS (Pune)'!H33+'CFS Ahamdabad (Zepto)'!H33+'CFS Ahamdabad (Falcon)'!H33+'CFS Bhivandi'!H33</f>
        <v>-4.6498277185410171</v>
      </c>
      <c r="I33" s="17">
        <f>'CFS (Noida)'!I33+'CFS (Pune)'!I33+'CFS Ahamdabad (Zepto)'!I33+'CFS Ahamdabad (Falcon)'!I33+'CFS Bhivandi'!I33</f>
        <v>-3.9236932963199238</v>
      </c>
      <c r="J33" s="17">
        <f>'CFS (Noida)'!J33+'CFS (Pune)'!J33+'CFS Ahamdabad (Zepto)'!J33+'CFS Ahamdabad (Falcon)'!J33+'CFS Bhivandi'!J33</f>
        <v>-3.1417023800818238</v>
      </c>
      <c r="K33" s="17">
        <f>'CFS (Noida)'!K33+'CFS (Pune)'!K33+'CFS Ahamdabad (Zepto)'!K33+'CFS Ahamdabad (Falcon)'!K33+'CFS Bhivandi'!K33</f>
        <v>-2.3317832168352197</v>
      </c>
      <c r="L33" s="17">
        <f>'CFS (Noida)'!L33+'CFS (Pune)'!L33+'CFS Ahamdabad (Zepto)'!L33+'CFS Ahamdabad (Falcon)'!L33+'CFS Bhivandi'!L33</f>
        <v>-1.5011812457409017</v>
      </c>
      <c r="M33" s="17">
        <f>'CFS (Noida)'!M33+'CFS (Pune)'!M33+'CFS Ahamdabad (Zepto)'!M33+'CFS Ahamdabad (Falcon)'!M33+'CFS Bhivandi'!M33</f>
        <v>-0.58258550229269401</v>
      </c>
      <c r="N33" s="17">
        <f>'CFS (Noida)'!N33+'CFS (Pune)'!N33+'CFS Ahamdabad (Zepto)'!N33+'CFS Ahamdabad (Falcon)'!N33+'CFS Bhivandi'!N33</f>
        <v>-0.18049999999999999</v>
      </c>
      <c r="O33" s="17">
        <f>'CFS (Noida)'!O33+'CFS (Pune)'!O33+'CFS Ahamdabad (Zepto)'!O33+'CFS Ahamdabad (Falcon)'!O33+'CFS Bhivandi'!O33</f>
        <v>-0.18049999999999999</v>
      </c>
    </row>
    <row r="34" spans="2:15" ht="18" customHeight="1" x14ac:dyDescent="0.25">
      <c r="B34" s="38" t="s">
        <v>85</v>
      </c>
      <c r="C34" s="38"/>
      <c r="D34" s="39">
        <f>SUM(D30:D33)</f>
        <v>31.655661177039278</v>
      </c>
      <c r="E34" s="39">
        <f t="shared" ref="E34" si="6">SUM(E30:E33)</f>
        <v>45.928829699023687</v>
      </c>
      <c r="F34" s="39">
        <f>SUM(F30:F33)+'CFS existing'!C40</f>
        <v>-12.796935749543007</v>
      </c>
      <c r="G34" s="39">
        <f>SUM(G30:G33)+'CFS existing'!D40</f>
        <v>-23.987572580201924</v>
      </c>
      <c r="H34" s="39">
        <f>SUM(H30:H33)+'CFS existing'!E40</f>
        <v>-22.979366404989332</v>
      </c>
      <c r="I34" s="39">
        <f>SUM(I30:I33)+'CFS existing'!F40</f>
        <v>-19.746395077684102</v>
      </c>
      <c r="J34" s="39">
        <f>SUM(J30:J33)+'CFS existing'!G40</f>
        <v>-19.532367256361866</v>
      </c>
      <c r="K34" s="39">
        <f>SUM(K30:K33)+'CFS existing'!H40</f>
        <v>-16.147248093115262</v>
      </c>
      <c r="L34" s="39">
        <f>SUM(L30:L33)+'CFS existing'!I40</f>
        <v>-11.652073655657038</v>
      </c>
      <c r="M34" s="39">
        <f>SUM(M30:M33)+'CFS existing'!J40</f>
        <v>-11.104047147238852</v>
      </c>
      <c r="N34" s="39">
        <f>SUM(N30:N33)+'CFS existing'!K40</f>
        <v>-1.4300999999999919</v>
      </c>
      <c r="O34" s="39">
        <f>SUM(O30:O33)+'CFS existing'!L40</f>
        <v>-0.18049999999999999</v>
      </c>
    </row>
    <row r="35" spans="2:15" ht="18" customHeight="1" x14ac:dyDescent="0.25"/>
    <row r="36" spans="2:15" ht="18" customHeight="1" x14ac:dyDescent="0.25">
      <c r="B36" s="1" t="s">
        <v>86</v>
      </c>
      <c r="D36" s="17">
        <f>+D22+D27+D34</f>
        <v>0</v>
      </c>
      <c r="E36" s="17">
        <f t="shared" ref="E36:O36" si="7">+E22+E27+E34</f>
        <v>0</v>
      </c>
      <c r="F36" s="17">
        <f t="shared" si="7"/>
        <v>15.961205031436076</v>
      </c>
      <c r="G36" s="17">
        <f>+G22+G27+G34</f>
        <v>5.1936836122775354</v>
      </c>
      <c r="H36" s="17">
        <f t="shared" si="7"/>
        <v>12.611288604693204</v>
      </c>
      <c r="I36" s="17">
        <f t="shared" si="7"/>
        <v>14.138521899609689</v>
      </c>
      <c r="J36" s="17">
        <f t="shared" si="7"/>
        <v>14.337762312068762</v>
      </c>
      <c r="K36" s="17">
        <f t="shared" si="7"/>
        <v>17.477715291725669</v>
      </c>
      <c r="L36" s="17">
        <f t="shared" si="7"/>
        <v>21.258088334141814</v>
      </c>
      <c r="M36" s="17">
        <f t="shared" si="7"/>
        <v>21.797835310285038</v>
      </c>
      <c r="N36" s="17">
        <f t="shared" si="7"/>
        <v>32.033308341023591</v>
      </c>
      <c r="O36" s="17">
        <f t="shared" si="7"/>
        <v>33.958421360321466</v>
      </c>
    </row>
    <row r="37" spans="2:15" ht="18" customHeight="1" x14ac:dyDescent="0.25">
      <c r="B37" s="1" t="s">
        <v>87</v>
      </c>
      <c r="D37" s="17">
        <v>0</v>
      </c>
      <c r="E37" s="17">
        <f>+D38</f>
        <v>0</v>
      </c>
      <c r="F37" s="17">
        <f>'CFS existing'!C45</f>
        <v>1.46</v>
      </c>
      <c r="G37" s="17">
        <f t="shared" ref="G37:O37" si="8">+F38</f>
        <v>17.421205031436077</v>
      </c>
      <c r="H37" s="17">
        <f t="shared" si="8"/>
        <v>22.614888643713613</v>
      </c>
      <c r="I37" s="17">
        <f t="shared" si="8"/>
        <v>35.226177248406813</v>
      </c>
      <c r="J37" s="17">
        <f t="shared" si="8"/>
        <v>49.364699148016498</v>
      </c>
      <c r="K37" s="17">
        <f t="shared" si="8"/>
        <v>63.70246146008526</v>
      </c>
      <c r="L37" s="17">
        <f t="shared" si="8"/>
        <v>81.180176751810933</v>
      </c>
      <c r="M37" s="17">
        <f t="shared" si="8"/>
        <v>102.43826508595275</v>
      </c>
      <c r="N37" s="17">
        <f t="shared" si="8"/>
        <v>124.23610039623779</v>
      </c>
      <c r="O37" s="17">
        <f t="shared" si="8"/>
        <v>156.26940873726139</v>
      </c>
    </row>
    <row r="38" spans="2:15" ht="18" customHeight="1" x14ac:dyDescent="0.25">
      <c r="B38" s="38" t="s">
        <v>88</v>
      </c>
      <c r="C38" s="38"/>
      <c r="D38" s="39">
        <f>SUM(D36:D37)</f>
        <v>0</v>
      </c>
      <c r="E38" s="39">
        <f t="shared" ref="E38:O38" si="9">SUM(E36:E37)</f>
        <v>0</v>
      </c>
      <c r="F38" s="39">
        <f t="shared" si="9"/>
        <v>17.421205031436077</v>
      </c>
      <c r="G38" s="39">
        <f t="shared" si="9"/>
        <v>22.614888643713613</v>
      </c>
      <c r="H38" s="39">
        <f t="shared" si="9"/>
        <v>35.226177248406813</v>
      </c>
      <c r="I38" s="39">
        <f t="shared" si="9"/>
        <v>49.364699148016498</v>
      </c>
      <c r="J38" s="39">
        <f t="shared" si="9"/>
        <v>63.70246146008526</v>
      </c>
      <c r="K38" s="39">
        <f t="shared" si="9"/>
        <v>81.180176751810933</v>
      </c>
      <c r="L38" s="39">
        <f t="shared" si="9"/>
        <v>102.43826508595275</v>
      </c>
      <c r="M38" s="39">
        <f t="shared" si="9"/>
        <v>124.23610039623779</v>
      </c>
      <c r="N38" s="39">
        <f t="shared" si="9"/>
        <v>156.26940873726139</v>
      </c>
      <c r="O38" s="39">
        <f t="shared" si="9"/>
        <v>190.22783009758285</v>
      </c>
    </row>
    <row r="39" spans="2:15" ht="18" customHeight="1" x14ac:dyDescent="0.25"/>
    <row r="40" spans="2:15" ht="18" customHeight="1" x14ac:dyDescent="0.25">
      <c r="F40" s="17"/>
    </row>
    <row r="41" spans="2:15" ht="18" customHeight="1" x14ac:dyDescent="0.25">
      <c r="F41" s="17"/>
    </row>
    <row r="42" spans="2:15" ht="18" customHeight="1" x14ac:dyDescent="0.25">
      <c r="F42" s="17"/>
    </row>
    <row r="43" spans="2:15" ht="18" customHeight="1" x14ac:dyDescent="0.25"/>
    <row r="44" spans="2:15" ht="18" customHeight="1" x14ac:dyDescent="0.25"/>
    <row r="45" spans="2:15" ht="18" customHeight="1" x14ac:dyDescent="0.25"/>
    <row r="46" spans="2:15" ht="18" customHeight="1" x14ac:dyDescent="0.25"/>
    <row r="47" spans="2:15" ht="18" customHeight="1" x14ac:dyDescent="0.25"/>
    <row r="48" spans="2:15"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sheetData>
  <mergeCells count="2">
    <mergeCell ref="D6:E6"/>
    <mergeCell ref="F6:O6"/>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2060"/>
  </sheetPr>
  <dimension ref="B1:P400"/>
  <sheetViews>
    <sheetView showGridLines="0" zoomScaleNormal="100" zoomScaleSheetLayoutView="100" workbookViewId="0">
      <selection activeCell="F19" sqref="F19:O19"/>
    </sheetView>
  </sheetViews>
  <sheetFormatPr defaultColWidth="9.140625" defaultRowHeight="15" customHeight="1" x14ac:dyDescent="0.25"/>
  <cols>
    <col min="1" max="1" width="4.28515625" style="1" customWidth="1"/>
    <col min="2" max="2" width="24.140625" style="1" customWidth="1"/>
    <col min="3" max="3" width="5.85546875" style="2" hidden="1" customWidth="1"/>
    <col min="4" max="5" width="11.85546875" style="2" hidden="1" customWidth="1"/>
    <col min="6" max="14" width="11.85546875" style="2" customWidth="1"/>
    <col min="15" max="16" width="11" style="2" customWidth="1"/>
    <col min="17" max="16384" width="9.140625" style="1"/>
  </cols>
  <sheetData>
    <row r="1" spans="2:16" ht="15.75" customHeight="1" x14ac:dyDescent="0.25"/>
    <row r="2" spans="2:16" ht="18" customHeight="1" x14ac:dyDescent="0.25">
      <c r="B2" s="43" t="str">
        <f>"Financial Model of " &amp; B4</f>
        <v>Financial Model of Combined CRPL</v>
      </c>
      <c r="C2" s="44"/>
      <c r="D2" s="44"/>
      <c r="E2" s="44"/>
      <c r="F2" s="44"/>
      <c r="G2" s="44"/>
      <c r="H2" s="44"/>
      <c r="I2" s="44"/>
      <c r="J2" s="44"/>
      <c r="K2" s="44"/>
      <c r="L2" s="44"/>
      <c r="M2" s="44"/>
      <c r="N2" s="44"/>
      <c r="O2" s="44"/>
    </row>
    <row r="3" spans="2:16" ht="9.75" customHeight="1" x14ac:dyDescent="0.25"/>
    <row r="4" spans="2:16" ht="18" customHeight="1" x14ac:dyDescent="0.25">
      <c r="B4" s="3" t="s">
        <v>89</v>
      </c>
      <c r="C4" s="3" t="s">
        <v>90</v>
      </c>
      <c r="D4" s="4"/>
      <c r="E4" s="4"/>
      <c r="F4" s="4"/>
      <c r="G4" s="4"/>
      <c r="H4" s="4"/>
      <c r="I4" s="4"/>
      <c r="J4" s="4"/>
      <c r="K4" s="4"/>
      <c r="L4" s="4"/>
      <c r="M4" s="4"/>
      <c r="N4" s="4"/>
      <c r="O4" s="4"/>
    </row>
    <row r="5" spans="2:16" x14ac:dyDescent="0.25">
      <c r="E5" s="1"/>
      <c r="F5" s="5"/>
      <c r="G5" s="1"/>
      <c r="H5" s="1"/>
      <c r="I5" s="1"/>
      <c r="J5" s="1"/>
      <c r="K5" s="1"/>
      <c r="L5" s="1"/>
      <c r="M5" s="1"/>
      <c r="N5" s="1"/>
      <c r="O5" s="1"/>
    </row>
    <row r="6" spans="2:16" ht="18" customHeight="1" x14ac:dyDescent="0.25">
      <c r="D6" s="159" t="s">
        <v>1</v>
      </c>
      <c r="E6" s="159"/>
      <c r="F6" s="160" t="s">
        <v>2</v>
      </c>
      <c r="G6" s="160"/>
      <c r="H6" s="160"/>
      <c r="I6" s="160"/>
      <c r="J6" s="160"/>
      <c r="K6" s="160"/>
      <c r="L6" s="160"/>
      <c r="M6" s="160"/>
      <c r="N6" s="160"/>
      <c r="O6" s="160"/>
    </row>
    <row r="7" spans="2:16" ht="18" customHeight="1" x14ac:dyDescent="0.25">
      <c r="B7" s="6" t="s">
        <v>3</v>
      </c>
      <c r="C7" s="7" t="s">
        <v>4</v>
      </c>
      <c r="D7" s="8">
        <f>EOMONTH('[35]Common Assumption'!E9,1)</f>
        <v>45747</v>
      </c>
      <c r="E7" s="8">
        <v>45930</v>
      </c>
      <c r="F7" s="8">
        <f>DATE(YEAR(E7),MONTH(E7)+6,DAY(E7)+1)</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2:16" s="9" customFormat="1" ht="18" customHeight="1" x14ac:dyDescent="0.25">
      <c r="B8" s="10" t="s">
        <v>5</v>
      </c>
      <c r="C8" s="11"/>
      <c r="D8" s="47">
        <v>0</v>
      </c>
      <c r="E8" s="47">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c r="P8" s="13"/>
    </row>
    <row r="9" spans="2:16" s="9" customFormat="1" ht="18" customHeight="1" x14ac:dyDescent="0.25">
      <c r="B9" s="10" t="s">
        <v>6</v>
      </c>
      <c r="C9" s="11">
        <v>9</v>
      </c>
      <c r="D9" s="47">
        <v>3</v>
      </c>
      <c r="E9" s="47">
        <f>C9-D9</f>
        <v>6</v>
      </c>
      <c r="F9" s="11">
        <f>MONTH(F7-E7)</f>
        <v>6</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c r="P9" s="13"/>
    </row>
    <row r="10" spans="2:16" ht="18" customHeight="1" x14ac:dyDescent="0.25">
      <c r="B10" s="1" t="s">
        <v>91</v>
      </c>
      <c r="C10" s="1"/>
      <c r="D10" s="1"/>
      <c r="E10" s="1"/>
      <c r="F10" s="17">
        <f>'P &amp; L Combined'!F39</f>
        <v>16.990659713336616</v>
      </c>
      <c r="G10" s="17">
        <f>'P &amp; L Combined'!G39</f>
        <v>25.274126642026705</v>
      </c>
      <c r="H10" s="17">
        <f>'P &amp; L Combined'!H39</f>
        <v>25.969354049241083</v>
      </c>
      <c r="I10" s="17">
        <f>'P &amp; L Combined'!I39</f>
        <v>27.436110988363986</v>
      </c>
      <c r="J10" s="17">
        <f>'P &amp; L Combined'!J39</f>
        <v>28.871254457772565</v>
      </c>
      <c r="K10" s="17">
        <f>'P &amp; L Combined'!K39</f>
        <v>30.159457849238539</v>
      </c>
      <c r="L10" s="17">
        <f>'P &amp; L Combined'!L39</f>
        <v>30.997796330933404</v>
      </c>
      <c r="M10" s="17">
        <f>'P &amp; L Combined'!M39</f>
        <v>32.182669802986766</v>
      </c>
      <c r="N10" s="17">
        <f>'P &amp; L Combined'!N39</f>
        <v>33.257078322316588</v>
      </c>
      <c r="O10" s="17">
        <f>'P &amp; L Combined'!O39</f>
        <v>34.021339662779688</v>
      </c>
      <c r="P10" s="1"/>
    </row>
    <row r="11" spans="2:16" ht="18" customHeight="1" x14ac:dyDescent="0.25">
      <c r="B11" s="1" t="s">
        <v>19</v>
      </c>
      <c r="C11" s="1"/>
      <c r="D11" s="1"/>
      <c r="E11" s="1"/>
      <c r="F11" s="17">
        <f>'P &amp; L Combined'!F25+'P &amp; L Combined'!F27</f>
        <v>5.8628776656920767</v>
      </c>
      <c r="G11" s="17">
        <f>'P &amp; L Combined'!G25+'P &amp; L Combined'!G27</f>
        <v>8.3975338937536073</v>
      </c>
      <c r="H11" s="17">
        <f>'P &amp; L Combined'!H25+'P &amp; L Combined'!H27</f>
        <v>6.8893277185410167</v>
      </c>
      <c r="I11" s="17">
        <f>'P &amp; L Combined'!I25+'P &amp; L Combined'!I27</f>
        <v>5.4431932963199241</v>
      </c>
      <c r="J11" s="17">
        <f>'P &amp; L Combined'!J25+'P &amp; L Combined'!J27</f>
        <v>4.041202380081824</v>
      </c>
      <c r="K11" s="17">
        <f>'P &amp; L Combined'!K25+'P &amp; L Combined'!K27</f>
        <v>2.6712832168352194</v>
      </c>
      <c r="L11" s="17">
        <f>'P &amp; L Combined'!L25+'P &amp; L Combined'!L27</f>
        <v>1.5606812457409018</v>
      </c>
      <c r="M11" s="17">
        <f>'P &amp; L Combined'!M25+'P &amp; L Combined'!M27</f>
        <v>0.55208550229269393</v>
      </c>
      <c r="N11" s="17">
        <f>'P &amp; L Combined'!N25+'P &amp; L Combined'!N27</f>
        <v>0.06</v>
      </c>
      <c r="O11" s="17">
        <f>'P &amp; L Combined'!O25+'P &amp; L Combined'!O27</f>
        <v>0</v>
      </c>
      <c r="P11" s="1"/>
    </row>
    <row r="12" spans="2:16" ht="18" customHeight="1" x14ac:dyDescent="0.25">
      <c r="B12" s="1" t="s">
        <v>92</v>
      </c>
      <c r="C12" s="1"/>
      <c r="D12" s="1"/>
      <c r="E12" s="1"/>
      <c r="F12" s="17">
        <f>'P &amp; L Combined'!F26</f>
        <v>0.18049999999999999</v>
      </c>
      <c r="G12" s="17">
        <f>'P &amp; L Combined'!G26</f>
        <v>0.18049999999999999</v>
      </c>
      <c r="H12" s="17">
        <f>'P &amp; L Combined'!H26</f>
        <v>0.18049999999999999</v>
      </c>
      <c r="I12" s="17">
        <f>'P &amp; L Combined'!I26</f>
        <v>0.18049999999999999</v>
      </c>
      <c r="J12" s="17">
        <f>'P &amp; L Combined'!J26</f>
        <v>0.18049999999999999</v>
      </c>
      <c r="K12" s="17">
        <f>'P &amp; L Combined'!K26</f>
        <v>0.18049999999999999</v>
      </c>
      <c r="L12" s="17">
        <f>'P &amp; L Combined'!L26</f>
        <v>0.18049999999999999</v>
      </c>
      <c r="M12" s="17">
        <f>'P &amp; L Combined'!M26</f>
        <v>0.18049999999999999</v>
      </c>
      <c r="N12" s="17">
        <f>'P &amp; L Combined'!N26</f>
        <v>0.18049999999999999</v>
      </c>
      <c r="O12" s="17">
        <f>'P &amp; L Combined'!O26</f>
        <v>0.18049999999999999</v>
      </c>
      <c r="P12" s="1"/>
    </row>
    <row r="13" spans="2:16" ht="18" customHeight="1" x14ac:dyDescent="0.25">
      <c r="B13" s="15" t="s">
        <v>93</v>
      </c>
      <c r="C13" s="15"/>
      <c r="D13" s="15"/>
      <c r="E13" s="15"/>
      <c r="F13" s="20">
        <f>SUM(F10:F12)</f>
        <v>23.034037379028693</v>
      </c>
      <c r="G13" s="20">
        <f t="shared" ref="G13:O13" si="3">SUM(G10:G12)</f>
        <v>33.852160535780314</v>
      </c>
      <c r="H13" s="20">
        <f t="shared" si="3"/>
        <v>33.039181767782104</v>
      </c>
      <c r="I13" s="20">
        <f t="shared" si="3"/>
        <v>33.059804284683914</v>
      </c>
      <c r="J13" s="20">
        <f t="shared" si="3"/>
        <v>33.092956837854395</v>
      </c>
      <c r="K13" s="20">
        <f t="shared" si="3"/>
        <v>33.011241066073758</v>
      </c>
      <c r="L13" s="20">
        <f t="shared" si="3"/>
        <v>32.738977576674309</v>
      </c>
      <c r="M13" s="20">
        <f t="shared" si="3"/>
        <v>32.915255305279459</v>
      </c>
      <c r="N13" s="20">
        <f t="shared" si="3"/>
        <v>33.497578322316592</v>
      </c>
      <c r="O13" s="20">
        <f t="shared" si="3"/>
        <v>34.20183966277969</v>
      </c>
      <c r="P13" s="88">
        <f>SUM(F13:N13)</f>
        <v>288.24119307547352</v>
      </c>
    </row>
    <row r="14" spans="2:16" ht="18" customHeight="1" x14ac:dyDescent="0.25">
      <c r="B14" s="1" t="s">
        <v>19</v>
      </c>
      <c r="C14" s="1"/>
      <c r="D14" s="1"/>
      <c r="E14" s="1"/>
      <c r="F14" s="17">
        <f>F11</f>
        <v>5.8628776656920767</v>
      </c>
      <c r="G14" s="17">
        <f t="shared" ref="G14:O14" si="4">G11</f>
        <v>8.3975338937536073</v>
      </c>
      <c r="H14" s="17">
        <f t="shared" si="4"/>
        <v>6.8893277185410167</v>
      </c>
      <c r="I14" s="17">
        <f t="shared" si="4"/>
        <v>5.4431932963199241</v>
      </c>
      <c r="J14" s="17">
        <f t="shared" si="4"/>
        <v>4.041202380081824</v>
      </c>
      <c r="K14" s="17">
        <f t="shared" si="4"/>
        <v>2.6712832168352194</v>
      </c>
      <c r="L14" s="17">
        <f t="shared" si="4"/>
        <v>1.5606812457409018</v>
      </c>
      <c r="M14" s="17">
        <f t="shared" si="4"/>
        <v>0.55208550229269393</v>
      </c>
      <c r="N14" s="17">
        <f t="shared" si="4"/>
        <v>0.06</v>
      </c>
      <c r="O14" s="17">
        <f t="shared" si="4"/>
        <v>0</v>
      </c>
      <c r="P14" s="1"/>
    </row>
    <row r="15" spans="2:16" ht="18" customHeight="1" x14ac:dyDescent="0.25">
      <c r="B15" s="1" t="s">
        <v>92</v>
      </c>
      <c r="C15" s="1"/>
      <c r="D15" s="1"/>
      <c r="E15" s="1"/>
      <c r="F15" s="17">
        <f>'P &amp; L Combined'!F26</f>
        <v>0.18049999999999999</v>
      </c>
      <c r="G15" s="17">
        <f>'P &amp; L Combined'!G26</f>
        <v>0.18049999999999999</v>
      </c>
      <c r="H15" s="17">
        <f>'P &amp; L Combined'!H26</f>
        <v>0.18049999999999999</v>
      </c>
      <c r="I15" s="17">
        <f>'P &amp; L Combined'!I26</f>
        <v>0.18049999999999999</v>
      </c>
      <c r="J15" s="17">
        <f>'P &amp; L Combined'!J26</f>
        <v>0.18049999999999999</v>
      </c>
      <c r="K15" s="17">
        <f>'P &amp; L Combined'!K26</f>
        <v>0.18049999999999999</v>
      </c>
      <c r="L15" s="17">
        <f>'P &amp; L Combined'!L26</f>
        <v>0.18049999999999999</v>
      </c>
      <c r="M15" s="17">
        <f>'P &amp; L Combined'!M26</f>
        <v>0.18049999999999999</v>
      </c>
      <c r="N15" s="17">
        <f>'P &amp; L Combined'!N26</f>
        <v>0.18049999999999999</v>
      </c>
      <c r="O15" s="17">
        <f>'P &amp; L Combined'!O26</f>
        <v>0.18049999999999999</v>
      </c>
      <c r="P15" s="1"/>
    </row>
    <row r="16" spans="2:16" ht="18" customHeight="1" x14ac:dyDescent="0.25">
      <c r="B16" s="1" t="s">
        <v>94</v>
      </c>
      <c r="C16" s="1"/>
      <c r="D16" s="1"/>
      <c r="E16" s="1"/>
      <c r="F16" s="17">
        <f>'Balance Sheet Combined'!E19+'BS existing'!E10</f>
        <v>6.9664465299033163</v>
      </c>
      <c r="G16" s="17">
        <f>'Balance Sheet Combined'!F19+'BS existing'!F10</f>
        <v>23.469538686448317</v>
      </c>
      <c r="H16" s="17">
        <f>'Balance Sheet Combined'!G19+'BS existing'!G10</f>
        <v>24.469538686448317</v>
      </c>
      <c r="I16" s="17">
        <f>'Balance Sheet Combined'!H19+'BS existing'!H10</f>
        <v>20.30790178136418</v>
      </c>
      <c r="J16" s="17">
        <f>'Balance Sheet Combined'!I19+'BS existing'!I10</f>
        <v>22.095864876280043</v>
      </c>
      <c r="K16" s="17">
        <f>'Balance Sheet Combined'!J19+'BS existing'!J10</f>
        <v>18.065464876280043</v>
      </c>
      <c r="L16" s="17">
        <f>'Balance Sheet Combined'!K19+'BS existing'!K10</f>
        <v>10.860892409916135</v>
      </c>
      <c r="M16" s="17">
        <f>'Balance Sheet Combined'!L19+'BS existing'!L10</f>
        <v>11.321461644946156</v>
      </c>
      <c r="N16" s="17">
        <f>'Balance Sheet Combined'!M19+'BS existing'!M10</f>
        <v>2.36</v>
      </c>
      <c r="O16" s="17">
        <f>'Balance Sheet Combined'!N19+'BS existing'!N10</f>
        <v>0</v>
      </c>
      <c r="P16" s="1"/>
    </row>
    <row r="17" spans="2:16" ht="18" customHeight="1" x14ac:dyDescent="0.25">
      <c r="B17" s="15" t="s">
        <v>93</v>
      </c>
      <c r="C17" s="15"/>
      <c r="D17" s="15"/>
      <c r="E17" s="15"/>
      <c r="F17" s="20">
        <f>SUM(F14:F16)</f>
        <v>13.009824195595392</v>
      </c>
      <c r="G17" s="20">
        <f t="shared" ref="G17:O17" si="5">SUM(G14:G16)</f>
        <v>32.047572580201923</v>
      </c>
      <c r="H17" s="20">
        <f t="shared" si="5"/>
        <v>31.539366404989334</v>
      </c>
      <c r="I17" s="20">
        <f t="shared" si="5"/>
        <v>25.931595077684104</v>
      </c>
      <c r="J17" s="20">
        <f t="shared" si="5"/>
        <v>26.317567256361869</v>
      </c>
      <c r="K17" s="20">
        <f t="shared" si="5"/>
        <v>20.917248093115262</v>
      </c>
      <c r="L17" s="20">
        <f t="shared" si="5"/>
        <v>12.602073655657037</v>
      </c>
      <c r="M17" s="20">
        <f t="shared" si="5"/>
        <v>12.054047147238851</v>
      </c>
      <c r="N17" s="20">
        <f t="shared" si="5"/>
        <v>2.6004999999999998</v>
      </c>
      <c r="O17" s="20">
        <f t="shared" si="5"/>
        <v>0.18049999999999999</v>
      </c>
      <c r="P17" s="88">
        <f>SUM(F17:N17)</f>
        <v>177.01979441084382</v>
      </c>
    </row>
    <row r="18" spans="2:16" ht="18" customHeight="1" x14ac:dyDescent="0.25">
      <c r="B18" s="1" t="s">
        <v>95</v>
      </c>
      <c r="C18" s="1"/>
      <c r="D18" s="1"/>
      <c r="E18" s="1"/>
      <c r="F18" s="17">
        <f t="shared" ref="F18:O18" si="6">F13/F17</f>
        <v>1.7705110409429743</v>
      </c>
      <c r="G18" s="17">
        <f t="shared" si="6"/>
        <v>1.0563096612407148</v>
      </c>
      <c r="H18" s="17">
        <f t="shared" si="6"/>
        <v>1.0475537568996791</v>
      </c>
      <c r="I18" s="17">
        <f t="shared" si="6"/>
        <v>1.2748851038914346</v>
      </c>
      <c r="J18" s="17">
        <f t="shared" si="6"/>
        <v>1.2574474120458334</v>
      </c>
      <c r="K18" s="17">
        <f t="shared" si="6"/>
        <v>1.578182795323785</v>
      </c>
      <c r="L18" s="17">
        <f t="shared" si="6"/>
        <v>2.5979040014559724</v>
      </c>
      <c r="M18" s="17">
        <f t="shared" si="6"/>
        <v>2.7306393365832453</v>
      </c>
      <c r="N18" s="153">
        <f t="shared" si="6"/>
        <v>12.881206814965044</v>
      </c>
      <c r="O18" s="153">
        <f t="shared" si="6"/>
        <v>189.48387624808694</v>
      </c>
      <c r="P18" s="1"/>
    </row>
    <row r="19" spans="2:16" ht="18" customHeight="1" x14ac:dyDescent="0.25">
      <c r="B19" s="6" t="s">
        <v>96</v>
      </c>
      <c r="C19" s="6"/>
      <c r="D19" s="6"/>
      <c r="E19" s="6"/>
      <c r="F19" s="163">
        <f>P13/P17</f>
        <v>1.6282992195013901</v>
      </c>
      <c r="G19" s="163"/>
      <c r="H19" s="163"/>
      <c r="I19" s="163"/>
      <c r="J19" s="163"/>
      <c r="K19" s="163"/>
      <c r="L19" s="163"/>
      <c r="M19" s="163"/>
      <c r="N19" s="163"/>
      <c r="O19" s="163"/>
      <c r="P19" s="1"/>
    </row>
    <row r="20" spans="2:16" ht="18" customHeight="1" x14ac:dyDescent="0.25">
      <c r="C20" s="1"/>
      <c r="D20" s="1"/>
      <c r="E20" s="1"/>
      <c r="F20" s="1"/>
      <c r="G20" s="1"/>
      <c r="H20" s="1"/>
      <c r="I20" s="1"/>
      <c r="J20" s="1"/>
      <c r="K20" s="1"/>
      <c r="L20" s="1"/>
      <c r="M20" s="1"/>
      <c r="N20" s="1"/>
      <c r="O20" s="1"/>
      <c r="P20" s="1"/>
    </row>
    <row r="21" spans="2:16" ht="18" customHeight="1" x14ac:dyDescent="0.25">
      <c r="C21" s="1"/>
      <c r="D21" s="1"/>
      <c r="E21" s="1"/>
      <c r="F21" s="1"/>
      <c r="G21" s="1"/>
      <c r="H21" s="1"/>
      <c r="I21" s="1"/>
      <c r="J21" s="1"/>
      <c r="K21" s="1"/>
      <c r="L21" s="1"/>
      <c r="M21" s="1"/>
      <c r="N21" s="1"/>
      <c r="O21" s="1"/>
      <c r="P21" s="1"/>
    </row>
    <row r="22" spans="2:16" ht="18" customHeight="1" x14ac:dyDescent="0.25">
      <c r="C22" s="1"/>
      <c r="D22" s="1"/>
      <c r="E22" s="1"/>
      <c r="F22" s="1"/>
      <c r="G22" s="1"/>
      <c r="H22" s="1"/>
      <c r="I22" s="1"/>
      <c r="J22" s="1"/>
      <c r="K22" s="1"/>
      <c r="L22" s="1"/>
      <c r="M22" s="1"/>
      <c r="N22" s="1"/>
      <c r="O22" s="1"/>
      <c r="P22" s="1"/>
    </row>
    <row r="23" spans="2:16" ht="18" customHeight="1" x14ac:dyDescent="0.25">
      <c r="C23" s="1"/>
      <c r="D23" s="1"/>
      <c r="E23" s="1"/>
      <c r="F23" s="1"/>
      <c r="G23" s="1"/>
      <c r="H23" s="1"/>
      <c r="I23" s="1"/>
      <c r="J23" s="1"/>
      <c r="K23" s="1"/>
      <c r="L23" s="1"/>
      <c r="M23" s="1"/>
      <c r="N23" s="1"/>
      <c r="O23" s="1"/>
      <c r="P23" s="1"/>
    </row>
    <row r="24" spans="2:16" ht="18" customHeight="1" x14ac:dyDescent="0.25">
      <c r="C24" s="1"/>
      <c r="D24" s="1"/>
      <c r="E24" s="1"/>
      <c r="F24" s="1"/>
      <c r="G24" s="1"/>
      <c r="H24" s="1"/>
      <c r="I24" s="1"/>
      <c r="J24" s="1"/>
      <c r="K24" s="1"/>
      <c r="L24" s="1"/>
      <c r="M24" s="1"/>
      <c r="N24" s="1"/>
      <c r="O24" s="1"/>
      <c r="P24" s="1"/>
    </row>
    <row r="25" spans="2:16" ht="18" customHeight="1" x14ac:dyDescent="0.25">
      <c r="C25" s="1"/>
      <c r="D25" s="1"/>
      <c r="E25" s="1"/>
      <c r="F25" s="1"/>
      <c r="G25" s="1"/>
      <c r="H25" s="1"/>
      <c r="I25" s="1"/>
      <c r="J25" s="1"/>
      <c r="K25" s="1"/>
      <c r="L25" s="1"/>
      <c r="M25" s="1"/>
      <c r="N25" s="1"/>
      <c r="O25" s="1"/>
      <c r="P25" s="1"/>
    </row>
    <row r="26" spans="2:16" ht="18" customHeight="1" x14ac:dyDescent="0.25">
      <c r="C26" s="1"/>
      <c r="D26" s="1"/>
      <c r="E26" s="1"/>
      <c r="F26" s="1"/>
      <c r="G26" s="1"/>
      <c r="H26" s="1"/>
      <c r="I26" s="1"/>
      <c r="J26" s="1"/>
      <c r="K26" s="1"/>
      <c r="L26" s="1"/>
      <c r="M26" s="1"/>
      <c r="N26" s="1"/>
      <c r="O26" s="1"/>
      <c r="P26" s="1"/>
    </row>
    <row r="27" spans="2:16" ht="18" customHeight="1" x14ac:dyDescent="0.25">
      <c r="C27" s="1"/>
      <c r="D27" s="1"/>
      <c r="E27" s="1"/>
      <c r="F27" s="1"/>
      <c r="G27" s="1"/>
      <c r="H27" s="1"/>
      <c r="I27" s="1"/>
      <c r="J27" s="1"/>
      <c r="K27" s="1"/>
      <c r="L27" s="1"/>
      <c r="M27" s="1"/>
      <c r="N27" s="1"/>
      <c r="O27" s="1"/>
      <c r="P27" s="1"/>
    </row>
    <row r="28" spans="2:16" ht="18" customHeight="1" x14ac:dyDescent="0.25">
      <c r="C28" s="1"/>
      <c r="D28" s="1"/>
      <c r="E28" s="1"/>
      <c r="F28" s="1"/>
      <c r="G28" s="1"/>
      <c r="H28" s="1"/>
      <c r="I28" s="1"/>
      <c r="J28" s="1"/>
      <c r="K28" s="1"/>
      <c r="L28" s="1"/>
      <c r="M28" s="1"/>
      <c r="N28" s="1"/>
      <c r="O28" s="1"/>
      <c r="P28" s="1"/>
    </row>
    <row r="29" spans="2:16" ht="18" customHeight="1" x14ac:dyDescent="0.25">
      <c r="C29" s="1"/>
      <c r="D29" s="1"/>
      <c r="E29" s="1"/>
      <c r="F29" s="1"/>
      <c r="G29" s="1"/>
      <c r="H29" s="1"/>
      <c r="I29" s="1"/>
      <c r="J29" s="1"/>
      <c r="K29" s="1"/>
      <c r="L29" s="1"/>
      <c r="M29" s="1"/>
      <c r="N29" s="1"/>
      <c r="O29" s="1"/>
      <c r="P29" s="1"/>
    </row>
    <row r="30" spans="2:16" ht="18" customHeight="1" x14ac:dyDescent="0.25">
      <c r="C30" s="1"/>
      <c r="D30" s="1"/>
      <c r="E30" s="1"/>
      <c r="F30" s="1"/>
      <c r="G30" s="1"/>
      <c r="H30" s="1"/>
      <c r="I30" s="1"/>
      <c r="J30" s="1"/>
      <c r="K30" s="1"/>
      <c r="L30" s="1"/>
      <c r="M30" s="1"/>
      <c r="N30" s="1"/>
      <c r="O30" s="1"/>
      <c r="P30" s="1"/>
    </row>
    <row r="31" spans="2:16" ht="18" customHeight="1" x14ac:dyDescent="0.25">
      <c r="C31" s="1"/>
      <c r="D31" s="1"/>
      <c r="E31" s="1"/>
      <c r="F31" s="1"/>
      <c r="G31" s="1"/>
      <c r="H31" s="1"/>
      <c r="I31" s="1"/>
      <c r="J31" s="1"/>
      <c r="K31" s="1"/>
      <c r="L31" s="1"/>
      <c r="M31" s="1"/>
      <c r="N31" s="1"/>
      <c r="O31" s="1"/>
      <c r="P31" s="1"/>
    </row>
    <row r="32" spans="2:16" ht="18" customHeight="1" x14ac:dyDescent="0.25">
      <c r="C32" s="1"/>
      <c r="D32" s="1"/>
      <c r="E32" s="1"/>
      <c r="F32" s="1"/>
      <c r="G32" s="1"/>
      <c r="H32" s="1"/>
      <c r="I32" s="1"/>
      <c r="J32" s="1"/>
      <c r="K32" s="1"/>
      <c r="L32" s="1"/>
      <c r="M32" s="1"/>
      <c r="N32" s="1"/>
      <c r="O32" s="1"/>
      <c r="P32" s="1"/>
    </row>
    <row r="33" s="1" customFormat="1" ht="18" customHeight="1" x14ac:dyDescent="0.25"/>
    <row r="34" s="1" customFormat="1" ht="18" customHeight="1" x14ac:dyDescent="0.25"/>
    <row r="35" s="1" customFormat="1" ht="18" customHeight="1" x14ac:dyDescent="0.25"/>
    <row r="36" s="1" customFormat="1" ht="18" customHeight="1" x14ac:dyDescent="0.25"/>
    <row r="37" s="1" customFormat="1" ht="18" customHeight="1" x14ac:dyDescent="0.25"/>
    <row r="38" s="1" customFormat="1" ht="18" customHeight="1" x14ac:dyDescent="0.25"/>
    <row r="39" s="1" customFormat="1" ht="18" customHeight="1" x14ac:dyDescent="0.25"/>
    <row r="40" s="1" customFormat="1" ht="18" customHeight="1" x14ac:dyDescent="0.25"/>
    <row r="41" s="1" customFormat="1" ht="18" customHeight="1" x14ac:dyDescent="0.25"/>
    <row r="42" s="1" customFormat="1" ht="18" customHeight="1" x14ac:dyDescent="0.25"/>
    <row r="43" s="1" customFormat="1" ht="18" customHeight="1" x14ac:dyDescent="0.25"/>
    <row r="44" s="1" customFormat="1" ht="18" customHeight="1" x14ac:dyDescent="0.25"/>
    <row r="45" s="1" customFormat="1" ht="18" customHeight="1" x14ac:dyDescent="0.25"/>
    <row r="46" s="1" customFormat="1" ht="18" customHeight="1" x14ac:dyDescent="0.25"/>
    <row r="47" s="1" customFormat="1" ht="18" customHeight="1" x14ac:dyDescent="0.25"/>
    <row r="48" s="1" customFormat="1" ht="18" customHeight="1" x14ac:dyDescent="0.25"/>
    <row r="49" s="1" customFormat="1" ht="18" customHeight="1" x14ac:dyDescent="0.25"/>
    <row r="50" s="1" customFormat="1" ht="18" customHeight="1" x14ac:dyDescent="0.25"/>
    <row r="51" s="1" customFormat="1" ht="18" customHeight="1" x14ac:dyDescent="0.25"/>
    <row r="52" s="1" customFormat="1" ht="18" customHeight="1" x14ac:dyDescent="0.25"/>
    <row r="53" s="1" customFormat="1" ht="18" customHeight="1" x14ac:dyDescent="0.25"/>
    <row r="54" s="1" customFormat="1" ht="18" customHeight="1" x14ac:dyDescent="0.25"/>
    <row r="55" s="1" customFormat="1" ht="18" customHeight="1" x14ac:dyDescent="0.25"/>
    <row r="56" s="1" customFormat="1" ht="18" customHeight="1" x14ac:dyDescent="0.25"/>
    <row r="57" s="1" customFormat="1" ht="18" customHeight="1" x14ac:dyDescent="0.25"/>
    <row r="58" s="1" customFormat="1" ht="18" customHeight="1" x14ac:dyDescent="0.25"/>
    <row r="59" s="1" customFormat="1" ht="18" customHeight="1" x14ac:dyDescent="0.25"/>
    <row r="60" s="1" customFormat="1" ht="18" customHeight="1" x14ac:dyDescent="0.25"/>
    <row r="61" s="1" customFormat="1" ht="18" customHeight="1" x14ac:dyDescent="0.25"/>
    <row r="62" s="1" customFormat="1" ht="18" customHeight="1" x14ac:dyDescent="0.25"/>
    <row r="63" s="1" customFormat="1" ht="18" customHeight="1" x14ac:dyDescent="0.25"/>
    <row r="64" s="1" customFormat="1" ht="18" customHeight="1" x14ac:dyDescent="0.25"/>
    <row r="65" spans="3:16" ht="18" customHeight="1" x14ac:dyDescent="0.25">
      <c r="C65" s="1"/>
      <c r="D65" s="1"/>
      <c r="E65" s="1"/>
      <c r="F65" s="1"/>
      <c r="G65" s="1"/>
      <c r="H65" s="1"/>
      <c r="I65" s="1"/>
      <c r="J65" s="1"/>
      <c r="K65" s="1"/>
      <c r="L65" s="1"/>
      <c r="M65" s="1"/>
      <c r="N65" s="1"/>
      <c r="O65" s="1"/>
      <c r="P65" s="1"/>
    </row>
    <row r="66" spans="3:16" ht="18" customHeight="1" x14ac:dyDescent="0.25">
      <c r="C66" s="1"/>
      <c r="D66" s="1"/>
      <c r="E66" s="1"/>
      <c r="F66" s="1"/>
      <c r="G66" s="1"/>
      <c r="H66" s="1"/>
      <c r="I66" s="1"/>
      <c r="J66" s="1"/>
      <c r="K66" s="1"/>
      <c r="L66" s="1"/>
      <c r="M66" s="1"/>
      <c r="N66" s="1"/>
      <c r="O66" s="1"/>
      <c r="P66" s="1"/>
    </row>
    <row r="67" spans="3:16" ht="18" customHeight="1" x14ac:dyDescent="0.25">
      <c r="C67" s="1"/>
      <c r="D67" s="1"/>
      <c r="E67" s="1"/>
      <c r="F67" s="1"/>
      <c r="G67" s="1"/>
      <c r="H67" s="1"/>
      <c r="I67" s="1"/>
      <c r="J67" s="1"/>
      <c r="K67" s="1"/>
      <c r="L67" s="1"/>
      <c r="M67" s="1"/>
      <c r="N67" s="1"/>
      <c r="O67" s="1"/>
      <c r="P67" s="1"/>
    </row>
    <row r="68" spans="3:16" ht="18" customHeight="1" x14ac:dyDescent="0.25">
      <c r="C68" s="1"/>
      <c r="D68" s="1"/>
      <c r="E68" s="1"/>
      <c r="F68" s="1"/>
      <c r="G68" s="1"/>
      <c r="H68" s="1"/>
      <c r="I68" s="1"/>
      <c r="J68" s="1"/>
      <c r="K68" s="1"/>
      <c r="L68" s="1"/>
      <c r="M68" s="1"/>
      <c r="N68" s="1"/>
      <c r="O68" s="1"/>
      <c r="P68" s="1"/>
    </row>
    <row r="69" spans="3:16" ht="18" customHeight="1" x14ac:dyDescent="0.25">
      <c r="C69" s="1"/>
      <c r="D69" s="1"/>
      <c r="E69" s="1"/>
      <c r="F69" s="1"/>
      <c r="G69" s="1"/>
      <c r="H69" s="1"/>
      <c r="I69" s="1"/>
      <c r="J69" s="1"/>
      <c r="K69" s="1"/>
      <c r="L69" s="1"/>
      <c r="M69" s="1"/>
      <c r="N69" s="1"/>
      <c r="O69" s="1"/>
      <c r="P69" s="1"/>
    </row>
    <row r="70" spans="3:16" ht="18" customHeight="1" x14ac:dyDescent="0.25">
      <c r="C70" s="1"/>
      <c r="D70" s="1"/>
      <c r="E70" s="1"/>
      <c r="F70" s="1"/>
      <c r="G70" s="1"/>
      <c r="H70" s="1"/>
      <c r="I70" s="1"/>
      <c r="J70" s="1"/>
      <c r="K70" s="1"/>
      <c r="L70" s="1"/>
      <c r="M70" s="1"/>
      <c r="N70" s="1"/>
      <c r="O70" s="1"/>
      <c r="P70" s="1"/>
    </row>
    <row r="71" spans="3:16" ht="18" customHeight="1" x14ac:dyDescent="0.25">
      <c r="C71" s="1"/>
      <c r="D71" s="1"/>
      <c r="E71" s="1"/>
      <c r="F71" s="1"/>
      <c r="G71" s="1"/>
      <c r="H71" s="1"/>
      <c r="I71" s="1"/>
      <c r="J71" s="1"/>
      <c r="K71" s="1"/>
      <c r="L71" s="1"/>
      <c r="M71" s="1"/>
      <c r="N71" s="1"/>
      <c r="O71" s="1"/>
      <c r="P71" s="1"/>
    </row>
    <row r="72" spans="3:16" ht="18" customHeight="1" x14ac:dyDescent="0.25">
      <c r="C72" s="1"/>
      <c r="D72" s="1"/>
      <c r="E72" s="1"/>
      <c r="F72" s="1"/>
      <c r="G72" s="1"/>
      <c r="H72" s="1"/>
      <c r="I72" s="1"/>
      <c r="J72" s="1"/>
      <c r="K72" s="1"/>
      <c r="L72" s="1"/>
      <c r="M72" s="1"/>
      <c r="N72" s="1"/>
      <c r="O72" s="1"/>
      <c r="P72" s="1"/>
    </row>
    <row r="73" spans="3:16" ht="18" customHeight="1" x14ac:dyDescent="0.25">
      <c r="C73" s="1"/>
      <c r="D73" s="1"/>
      <c r="E73" s="1"/>
      <c r="F73" s="1"/>
      <c r="G73" s="1"/>
      <c r="H73" s="1"/>
      <c r="I73" s="1"/>
      <c r="J73" s="1"/>
      <c r="K73" s="1"/>
      <c r="L73" s="1"/>
      <c r="M73" s="1"/>
      <c r="N73" s="1"/>
      <c r="O73" s="1"/>
      <c r="P73" s="1"/>
    </row>
    <row r="74" spans="3:16" ht="18" customHeight="1" x14ac:dyDescent="0.25">
      <c r="C74" s="1"/>
      <c r="D74" s="1"/>
      <c r="E74" s="1"/>
      <c r="F74" s="1"/>
      <c r="G74" s="1"/>
      <c r="H74" s="1"/>
      <c r="I74" s="1"/>
      <c r="J74" s="1"/>
      <c r="K74" s="1"/>
      <c r="L74" s="1"/>
      <c r="M74" s="1"/>
      <c r="N74" s="1"/>
      <c r="O74" s="1"/>
      <c r="P74" s="1"/>
    </row>
    <row r="75" spans="3:16" ht="18" customHeight="1" x14ac:dyDescent="0.25"/>
    <row r="76" spans="3:16" ht="18" customHeight="1" x14ac:dyDescent="0.25"/>
    <row r="77" spans="3:16" ht="18" customHeight="1" x14ac:dyDescent="0.25"/>
    <row r="78" spans="3:16" ht="18" customHeight="1" x14ac:dyDescent="0.25"/>
    <row r="79" spans="3:16" ht="18" customHeight="1" x14ac:dyDescent="0.25"/>
    <row r="80" spans="3:16"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sheetData>
  <mergeCells count="3">
    <mergeCell ref="D6:E6"/>
    <mergeCell ref="F6:O6"/>
    <mergeCell ref="F19:O19"/>
  </mergeCells>
  <printOptions gridLines="1"/>
  <pageMargins left="0.70866141732283472" right="0.70866141732283472" top="0.74803149606299213" bottom="0.74803149606299213" header="0.31496062992125984" footer="0.31496062992125984"/>
  <pageSetup paperSize="9" orientation="landscape" blackAndWhite="1"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584F8-CA48-4B5D-97AE-031F39A4BC09}">
  <sheetPr>
    <tabColor rgb="FF00B0F0"/>
  </sheetPr>
  <dimension ref="B2:P96"/>
  <sheetViews>
    <sheetView showGridLines="0" workbookViewId="0"/>
  </sheetViews>
  <sheetFormatPr defaultRowHeight="18" customHeight="1" x14ac:dyDescent="0.25"/>
  <cols>
    <col min="1" max="1" width="4" style="1" customWidth="1"/>
    <col min="2" max="2" width="43" style="1" customWidth="1"/>
    <col min="3" max="3" width="11.140625" style="2" customWidth="1"/>
    <col min="4" max="4" width="16.5703125" style="2" customWidth="1"/>
    <col min="5" max="14" width="11.85546875" style="2" customWidth="1"/>
    <col min="15" max="16" width="11" style="2" customWidth="1"/>
    <col min="17" max="16384" width="9.140625" style="1"/>
  </cols>
  <sheetData>
    <row r="2" spans="2:16" ht="18" customHeight="1" x14ac:dyDescent="0.25">
      <c r="B2" s="43" t="str">
        <f>"Financial Model of " &amp; B4</f>
        <v>Financial Model of Combined CRPL</v>
      </c>
      <c r="C2" s="44"/>
      <c r="D2" s="44"/>
      <c r="E2" s="44"/>
      <c r="F2" s="44"/>
      <c r="G2" s="44"/>
      <c r="H2" s="44"/>
      <c r="I2" s="44"/>
      <c r="J2" s="44"/>
      <c r="K2" s="44"/>
      <c r="L2" s="44"/>
      <c r="M2" s="44"/>
      <c r="N2" s="44"/>
      <c r="O2" s="44"/>
    </row>
    <row r="4" spans="2:16" ht="18" customHeight="1" x14ac:dyDescent="0.25">
      <c r="B4" s="3" t="s">
        <v>89</v>
      </c>
      <c r="C4" s="3" t="s">
        <v>294</v>
      </c>
      <c r="D4" s="4"/>
      <c r="E4" s="4"/>
      <c r="F4" s="4"/>
      <c r="G4" s="4"/>
      <c r="H4" s="4"/>
      <c r="I4" s="4"/>
      <c r="J4" s="4"/>
      <c r="K4" s="4"/>
      <c r="L4" s="4"/>
      <c r="M4" s="4"/>
      <c r="N4" s="4"/>
      <c r="O4" s="4"/>
    </row>
    <row r="5" spans="2:16" ht="18" customHeight="1" x14ac:dyDescent="0.25">
      <c r="E5" s="1"/>
      <c r="F5" s="5"/>
      <c r="G5" s="1"/>
      <c r="H5" s="1"/>
      <c r="I5" s="1"/>
      <c r="J5" s="1"/>
      <c r="K5" s="1"/>
      <c r="L5" s="1"/>
      <c r="M5" s="1"/>
      <c r="N5" s="1"/>
      <c r="O5" s="1"/>
    </row>
    <row r="6" spans="2:16" ht="18" customHeight="1" x14ac:dyDescent="0.25">
      <c r="D6" s="159" t="s">
        <v>1</v>
      </c>
      <c r="E6" s="159"/>
      <c r="F6" s="160" t="s">
        <v>2</v>
      </c>
      <c r="G6" s="160"/>
      <c r="H6" s="160"/>
      <c r="I6" s="160"/>
      <c r="J6" s="160"/>
      <c r="K6" s="160"/>
      <c r="L6" s="160"/>
      <c r="M6" s="160"/>
      <c r="N6" s="160"/>
      <c r="O6" s="160"/>
    </row>
    <row r="7" spans="2:16" ht="18" customHeight="1" x14ac:dyDescent="0.25">
      <c r="B7" s="6" t="s">
        <v>3</v>
      </c>
      <c r="C7" s="49">
        <v>45688</v>
      </c>
      <c r="D7" s="8">
        <f>EOMONTH('[44]Common Assumption'!E9,1)</f>
        <v>45747</v>
      </c>
      <c r="E7" s="8">
        <v>45930</v>
      </c>
      <c r="F7" s="8">
        <f>DATE(YEAR(E7),MONTH(E7)+6,DAY(E7)+1)</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2:16" s="9" customFormat="1" ht="18" customHeight="1" x14ac:dyDescent="0.25">
      <c r="B8" s="10" t="s">
        <v>5</v>
      </c>
      <c r="C8" s="11"/>
      <c r="D8" s="47">
        <v>0</v>
      </c>
      <c r="E8" s="47">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c r="P8" s="13"/>
    </row>
    <row r="9" spans="2:16" s="9" customFormat="1" ht="18" customHeight="1" x14ac:dyDescent="0.25">
      <c r="B9" s="10" t="s">
        <v>6</v>
      </c>
      <c r="C9" s="11">
        <v>9</v>
      </c>
      <c r="D9" s="47">
        <v>3</v>
      </c>
      <c r="E9" s="47">
        <f>C9-D9</f>
        <v>6</v>
      </c>
      <c r="F9" s="11">
        <f>MONTH(F7-E7)</f>
        <v>6</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c r="P9" s="13"/>
    </row>
    <row r="10" spans="2:16" ht="18" customHeight="1" x14ac:dyDescent="0.25">
      <c r="B10" s="1" t="s">
        <v>17</v>
      </c>
      <c r="C10" s="1"/>
      <c r="D10" s="17">
        <f>'P &amp; L Combined'!D23</f>
        <v>0</v>
      </c>
      <c r="E10" s="17">
        <f>'P &amp; L Combined'!E23</f>
        <v>0</v>
      </c>
      <c r="F10" s="17">
        <f>'P &amp; L Combined'!F23</f>
        <v>14.722779519683964</v>
      </c>
      <c r="G10" s="17">
        <f>'P &amp; L Combined'!G23</f>
        <v>26.599568959204237</v>
      </c>
      <c r="H10" s="17">
        <f>'P &amp; L Combined'!H23</f>
        <v>27.886826876245152</v>
      </c>
      <c r="I10" s="17">
        <f>'P &amp; L Combined'!I23</f>
        <v>29.754446677700919</v>
      </c>
      <c r="J10" s="17">
        <f>'P &amp; L Combined'!J23</f>
        <v>31.323537023828283</v>
      </c>
      <c r="K10" s="17">
        <f>'P &amp; L Combined'!K23</f>
        <v>32.791963755285494</v>
      </c>
      <c r="L10" s="17">
        <f>'P &amp; L Combined'!L23</f>
        <v>34.338612832351416</v>
      </c>
      <c r="M10" s="17">
        <f>'P &amp; L Combined'!M23</f>
        <v>35.930146729465783</v>
      </c>
      <c r="N10" s="17">
        <f>'P &amp; L Combined'!N23</f>
        <v>37.504581503670735</v>
      </c>
      <c r="O10" s="17">
        <f>'P &amp; L Combined'!O23</f>
        <v>38.983527557667017</v>
      </c>
      <c r="P10" s="1"/>
    </row>
    <row r="11" spans="2:16" ht="18" customHeight="1" x14ac:dyDescent="0.25">
      <c r="B11" s="1" t="s">
        <v>295</v>
      </c>
      <c r="C11" s="150">
        <f>'[44]Common Assumption'!D74</f>
        <v>0.25168000000000001</v>
      </c>
      <c r="D11" s="17">
        <f t="shared" ref="D11:O11" si="3">D10*$C$11</f>
        <v>0</v>
      </c>
      <c r="E11" s="17">
        <f t="shared" si="3"/>
        <v>0</v>
      </c>
      <c r="F11" s="17">
        <f t="shared" si="3"/>
        <v>3.7054291495140603</v>
      </c>
      <c r="G11" s="17">
        <f t="shared" si="3"/>
        <v>6.6945795156525225</v>
      </c>
      <c r="H11" s="17">
        <f t="shared" si="3"/>
        <v>7.0185565882133805</v>
      </c>
      <c r="I11" s="17">
        <f t="shared" si="3"/>
        <v>7.4885991398437675</v>
      </c>
      <c r="J11" s="17">
        <f t="shared" si="3"/>
        <v>7.8835077981571029</v>
      </c>
      <c r="K11" s="17">
        <f t="shared" si="3"/>
        <v>8.2530814379302537</v>
      </c>
      <c r="L11" s="17">
        <f t="shared" si="3"/>
        <v>8.6423420776462052</v>
      </c>
      <c r="M11" s="17">
        <f t="shared" si="3"/>
        <v>9.0428993288719486</v>
      </c>
      <c r="N11" s="17">
        <f t="shared" si="3"/>
        <v>9.4391530728438511</v>
      </c>
      <c r="O11" s="17">
        <f t="shared" si="3"/>
        <v>9.8113742157136361</v>
      </c>
      <c r="P11" s="1"/>
    </row>
    <row r="12" spans="2:16" ht="18" customHeight="1" x14ac:dyDescent="0.25">
      <c r="B12" s="1" t="s">
        <v>296</v>
      </c>
      <c r="C12" s="1"/>
      <c r="D12" s="17">
        <f>'P &amp; L Combined'!D21</f>
        <v>0</v>
      </c>
      <c r="E12" s="17">
        <f>'P &amp; L Combined'!E21</f>
        <v>0</v>
      </c>
      <c r="F12" s="17">
        <f>'P &amp; L Combined'!F21</f>
        <v>9.6467847347580324</v>
      </c>
      <c r="G12" s="17">
        <f>'P &amp; L Combined'!G21</f>
        <v>10.823204336804363</v>
      </c>
      <c r="H12" s="17">
        <f>'P &amp; L Combined'!H21</f>
        <v>9.5758644548238774</v>
      </c>
      <c r="I12" s="17">
        <f>'P &amp; L Combined'!I21</f>
        <v>8.570432219451563</v>
      </c>
      <c r="J12" s="17">
        <f>'P &amp; L Combined'!J21</f>
        <v>7.7575381449470715</v>
      </c>
      <c r="K12" s="17">
        <f>'P &amp; L Combined'!K21</f>
        <v>7.0985178760774765</v>
      </c>
      <c r="L12" s="17">
        <f>'P &amp; L Combined'!L21</f>
        <v>6.5628082717638989</v>
      </c>
      <c r="M12" s="17">
        <f>'P &amp; L Combined'!M21</f>
        <v>6.1261299242380352</v>
      </c>
      <c r="N12" s="17">
        <f>'P &amp; L Combined'!N21</f>
        <v>5.7691389037359517</v>
      </c>
      <c r="O12" s="17">
        <f>'P &amp; L Combined'!O21</f>
        <v>5.4763928733104716</v>
      </c>
      <c r="P12" s="1"/>
    </row>
    <row r="13" spans="2:16" ht="18" customHeight="1" x14ac:dyDescent="0.25">
      <c r="B13" s="15" t="s">
        <v>297</v>
      </c>
      <c r="C13" s="15"/>
      <c r="D13" s="20">
        <f t="shared" ref="D13:O13" si="4">D10-D11+D12</f>
        <v>0</v>
      </c>
      <c r="E13" s="20">
        <f t="shared" si="4"/>
        <v>0</v>
      </c>
      <c r="F13" s="20">
        <f t="shared" si="4"/>
        <v>20.664135104927936</v>
      </c>
      <c r="G13" s="20">
        <f t="shared" si="4"/>
        <v>30.728193780356076</v>
      </c>
      <c r="H13" s="20">
        <f t="shared" si="4"/>
        <v>30.444134742855653</v>
      </c>
      <c r="I13" s="20">
        <f t="shared" si="4"/>
        <v>30.836279757308716</v>
      </c>
      <c r="J13" s="20">
        <f t="shared" si="4"/>
        <v>31.197567370618252</v>
      </c>
      <c r="K13" s="20">
        <f t="shared" si="4"/>
        <v>31.637400193432715</v>
      </c>
      <c r="L13" s="20">
        <f t="shared" si="4"/>
        <v>32.259079026469109</v>
      </c>
      <c r="M13" s="20">
        <f t="shared" si="4"/>
        <v>33.013377324831872</v>
      </c>
      <c r="N13" s="20">
        <f t="shared" si="4"/>
        <v>33.834567334562834</v>
      </c>
      <c r="O13" s="20">
        <f t="shared" si="4"/>
        <v>34.648546215263856</v>
      </c>
      <c r="P13" s="1"/>
    </row>
    <row r="14" spans="2:16" ht="18" customHeight="1" x14ac:dyDescent="0.25">
      <c r="B14" s="1" t="s">
        <v>298</v>
      </c>
      <c r="C14" s="1"/>
      <c r="D14" s="153">
        <f>'Balance Sheet Combined'!D52</f>
        <v>0</v>
      </c>
      <c r="E14" s="153">
        <f>'Balance Sheet Combined'!E52</f>
        <v>0</v>
      </c>
      <c r="F14" s="153">
        <f>'Balance Sheet Combined'!F52</f>
        <v>2.7710012657540357</v>
      </c>
      <c r="G14" s="153">
        <f>'Balance Sheet Combined'!G52</f>
        <v>5.7115000697943668</v>
      </c>
      <c r="H14" s="153">
        <f>'Balance Sheet Combined'!H52</f>
        <v>4.2450621014094025E-3</v>
      </c>
      <c r="I14" s="153">
        <f>'Balance Sheet Combined'!I52</f>
        <v>1.2121707429281532</v>
      </c>
      <c r="J14" s="153">
        <f>'Balance Sheet Combined'!J52</f>
        <v>0.14336230954559426</v>
      </c>
      <c r="K14" s="153">
        <f>'Balance Sheet Combined'!K52</f>
        <v>0.16247071575686078</v>
      </c>
      <c r="L14" s="153">
        <f>'Balance Sheet Combined'!L52</f>
        <v>0.19058975547735102</v>
      </c>
      <c r="M14" s="153">
        <f>'Balance Sheet Combined'!M52</f>
        <v>0.20405631576741534</v>
      </c>
      <c r="N14" s="153">
        <f>'Balance Sheet Combined'!N52</f>
        <v>0.22666954867117894</v>
      </c>
      <c r="O14" s="153">
        <f>'Balance Sheet Combined'!O52</f>
        <v>0.24969036960648516</v>
      </c>
      <c r="P14" s="1"/>
    </row>
    <row r="15" spans="2:16" ht="18" customHeight="1" x14ac:dyDescent="0.25">
      <c r="B15" s="1" t="s">
        <v>299</v>
      </c>
      <c r="C15" s="1"/>
      <c r="D15" s="17">
        <f>'CFS Combined'!D25</f>
        <v>-29.187661177039274</v>
      </c>
      <c r="E15" s="153">
        <f>'CFS Combined'!E25</f>
        <v>-36.401429699023666</v>
      </c>
      <c r="F15" s="153">
        <f>'CFS Combined'!F25</f>
        <v>0</v>
      </c>
      <c r="G15" s="153">
        <f>'CFS Combined'!G25</f>
        <v>0</v>
      </c>
      <c r="H15" s="153">
        <f>'CFS Combined'!H25</f>
        <v>0</v>
      </c>
      <c r="I15" s="153">
        <f>'CFS Combined'!I25</f>
        <v>0</v>
      </c>
      <c r="J15" s="153">
        <f>'CFS Combined'!J25</f>
        <v>0</v>
      </c>
      <c r="K15" s="153">
        <f>'CFS Combined'!K25</f>
        <v>0</v>
      </c>
      <c r="L15" s="153">
        <f>'CFS Combined'!L25</f>
        <v>0</v>
      </c>
      <c r="M15" s="153">
        <f>'CFS Combined'!M25</f>
        <v>0</v>
      </c>
      <c r="N15" s="153">
        <f>'CFS Combined'!N25</f>
        <v>0</v>
      </c>
      <c r="O15" s="153">
        <f>'CFS Combined'!O25</f>
        <v>0</v>
      </c>
      <c r="P15" s="1"/>
    </row>
    <row r="16" spans="2:16" ht="18.75" customHeight="1" x14ac:dyDescent="0.25">
      <c r="B16" s="38" t="s">
        <v>300</v>
      </c>
      <c r="C16" s="38"/>
      <c r="D16" s="39">
        <f>D13-D14+D15</f>
        <v>-29.187661177039274</v>
      </c>
      <c r="E16" s="157">
        <f t="shared" ref="E16:O16" si="5">E13-E14+E15</f>
        <v>-36.401429699023666</v>
      </c>
      <c r="F16" s="157">
        <f t="shared" si="5"/>
        <v>17.893133839173899</v>
      </c>
      <c r="G16" s="157">
        <f t="shared" si="5"/>
        <v>25.016693710561711</v>
      </c>
      <c r="H16" s="157">
        <f t="shared" si="5"/>
        <v>30.439889680754241</v>
      </c>
      <c r="I16" s="157">
        <f t="shared" si="5"/>
        <v>29.624109014380565</v>
      </c>
      <c r="J16" s="157">
        <f t="shared" si="5"/>
        <v>31.054205061072658</v>
      </c>
      <c r="K16" s="157">
        <f t="shared" si="5"/>
        <v>31.474929477675854</v>
      </c>
      <c r="L16" s="157">
        <f t="shared" si="5"/>
        <v>32.068489270991762</v>
      </c>
      <c r="M16" s="157">
        <f t="shared" si="5"/>
        <v>32.809321009064455</v>
      </c>
      <c r="N16" s="157">
        <f t="shared" si="5"/>
        <v>33.607897785891652</v>
      </c>
      <c r="O16" s="157">
        <f t="shared" si="5"/>
        <v>34.398855845657373</v>
      </c>
      <c r="P16" s="1"/>
    </row>
    <row r="17" spans="2:16" ht="18" customHeight="1" x14ac:dyDescent="0.25">
      <c r="C17" s="1"/>
      <c r="D17" s="1"/>
      <c r="E17" s="1"/>
      <c r="F17" s="1"/>
      <c r="G17" s="1"/>
      <c r="H17" s="1"/>
      <c r="I17" s="1"/>
      <c r="J17" s="1"/>
      <c r="K17" s="1"/>
      <c r="L17" s="1"/>
      <c r="M17" s="1"/>
      <c r="N17" s="1"/>
      <c r="O17" s="1"/>
      <c r="P17" s="1"/>
    </row>
    <row r="18" spans="2:16" ht="18" customHeight="1" x14ac:dyDescent="0.25">
      <c r="B18" s="1" t="s">
        <v>301</v>
      </c>
      <c r="C18" s="1"/>
      <c r="D18" s="129">
        <f>D54</f>
        <v>8.4367799999999993E-2</v>
      </c>
      <c r="E18" s="1"/>
      <c r="F18" s="1"/>
      <c r="G18" s="1"/>
      <c r="H18" s="1"/>
      <c r="I18" s="1"/>
      <c r="J18" s="1"/>
      <c r="K18" s="1"/>
      <c r="L18" s="1"/>
      <c r="M18" s="1"/>
      <c r="N18" s="1"/>
      <c r="O18" s="1"/>
      <c r="P18" s="1"/>
    </row>
    <row r="19" spans="2:16" ht="18" customHeight="1" x14ac:dyDescent="0.25">
      <c r="B19" s="1" t="s">
        <v>302</v>
      </c>
      <c r="C19" s="1"/>
      <c r="D19" s="129">
        <v>0.02</v>
      </c>
      <c r="E19" s="1"/>
      <c r="F19" s="1"/>
      <c r="G19" s="1"/>
      <c r="H19" s="1"/>
      <c r="I19" s="1"/>
      <c r="J19" s="1"/>
      <c r="K19" s="1"/>
      <c r="L19" s="1"/>
      <c r="M19" s="1"/>
      <c r="N19" s="1"/>
      <c r="O19" s="1"/>
      <c r="P19" s="1"/>
    </row>
    <row r="20" spans="2:16" ht="18" customHeight="1" x14ac:dyDescent="0.25">
      <c r="B20" s="15" t="s">
        <v>303</v>
      </c>
      <c r="C20" s="15"/>
      <c r="D20" s="130">
        <f>SUM(D18:D19)</f>
        <v>0.1043678</v>
      </c>
      <c r="E20" s="1"/>
      <c r="F20" s="1"/>
      <c r="G20" s="1"/>
      <c r="H20" s="1"/>
      <c r="I20" s="1"/>
      <c r="J20" s="1"/>
      <c r="K20" s="1"/>
      <c r="L20" s="1"/>
      <c r="M20" s="1"/>
      <c r="N20" s="1"/>
      <c r="O20" s="1"/>
      <c r="P20" s="1"/>
    </row>
    <row r="21" spans="2:16" ht="18" customHeight="1" x14ac:dyDescent="0.25">
      <c r="B21" s="1" t="s">
        <v>304</v>
      </c>
      <c r="C21" s="1"/>
      <c r="D21" s="129">
        <v>5.0000000000000001E-3</v>
      </c>
      <c r="E21" s="1"/>
      <c r="F21" s="1"/>
      <c r="G21" s="1"/>
      <c r="H21" s="1"/>
      <c r="I21" s="1"/>
      <c r="J21" s="1"/>
      <c r="K21" s="1"/>
      <c r="L21" s="1"/>
      <c r="M21" s="1"/>
      <c r="N21" s="1"/>
      <c r="O21" s="1"/>
      <c r="P21" s="1"/>
    </row>
    <row r="22" spans="2:16" ht="18" customHeight="1" x14ac:dyDescent="0.25">
      <c r="C22" s="1"/>
      <c r="D22" s="1"/>
      <c r="E22" s="1"/>
      <c r="F22" s="1"/>
      <c r="G22" s="1"/>
      <c r="H22" s="1"/>
      <c r="I22" s="1"/>
      <c r="J22" s="1"/>
      <c r="K22" s="1"/>
      <c r="L22" s="1"/>
      <c r="M22" s="1"/>
      <c r="N22" s="1"/>
      <c r="O22" s="1"/>
      <c r="P22" s="1"/>
    </row>
    <row r="23" spans="2:16" ht="18" customHeight="1" x14ac:dyDescent="0.25">
      <c r="B23" s="131" t="s">
        <v>305</v>
      </c>
      <c r="C23" s="131"/>
      <c r="D23" s="132">
        <f>D9/12</f>
        <v>0.25</v>
      </c>
      <c r="E23" s="132">
        <f>D23+(E9/12)</f>
        <v>0.75</v>
      </c>
      <c r="F23" s="132">
        <f>E23+(F9/12)</f>
        <v>1.25</v>
      </c>
      <c r="G23" s="132">
        <f>F23+1</f>
        <v>2.25</v>
      </c>
      <c r="H23" s="132">
        <f t="shared" ref="H23:O23" si="6">G23+1</f>
        <v>3.25</v>
      </c>
      <c r="I23" s="132">
        <f t="shared" si="6"/>
        <v>4.25</v>
      </c>
      <c r="J23" s="132">
        <f t="shared" si="6"/>
        <v>5.25</v>
      </c>
      <c r="K23" s="132">
        <f t="shared" si="6"/>
        <v>6.25</v>
      </c>
      <c r="L23" s="132">
        <f t="shared" si="6"/>
        <v>7.25</v>
      </c>
      <c r="M23" s="132">
        <f t="shared" si="6"/>
        <v>8.25</v>
      </c>
      <c r="N23" s="132">
        <f t="shared" si="6"/>
        <v>9.25</v>
      </c>
      <c r="O23" s="132">
        <f t="shared" si="6"/>
        <v>10.25</v>
      </c>
      <c r="P23" s="1"/>
    </row>
    <row r="24" spans="2:16" ht="18" customHeight="1" x14ac:dyDescent="0.25">
      <c r="B24" s="1" t="s">
        <v>306</v>
      </c>
      <c r="C24" s="1"/>
      <c r="D24" s="17">
        <f>1/(1+$D$20)^D23</f>
        <v>0.97548717985105471</v>
      </c>
      <c r="E24" s="17">
        <f>1/(1+$D$20)^E23</f>
        <v>0.9282494453851623</v>
      </c>
      <c r="F24" s="17">
        <f t="shared" ref="F24:O24" si="7">1/(1+$D$20)^F23</f>
        <v>0.88329918696566012</v>
      </c>
      <c r="G24" s="17">
        <f t="shared" si="7"/>
        <v>0.79982338036808043</v>
      </c>
      <c r="H24" s="17">
        <f t="shared" si="7"/>
        <v>0.72423641867146127</v>
      </c>
      <c r="I24" s="17">
        <f t="shared" si="7"/>
        <v>0.65579277000964831</v>
      </c>
      <c r="J24" s="17">
        <f t="shared" si="7"/>
        <v>0.59381735868217855</v>
      </c>
      <c r="K24" s="17">
        <f t="shared" si="7"/>
        <v>0.53769890672489595</v>
      </c>
      <c r="L24" s="17">
        <f t="shared" si="7"/>
        <v>0.48688390473255017</v>
      </c>
      <c r="M24" s="17">
        <f t="shared" si="7"/>
        <v>0.44087115246618952</v>
      </c>
      <c r="N24" s="17">
        <f t="shared" si="7"/>
        <v>0.39920681539808522</v>
      </c>
      <c r="O24" s="17">
        <f t="shared" si="7"/>
        <v>0.36147994843573428</v>
      </c>
      <c r="P24" s="1"/>
    </row>
    <row r="25" spans="2:16" ht="18" customHeight="1" x14ac:dyDescent="0.25">
      <c r="B25" s="131" t="s">
        <v>307</v>
      </c>
      <c r="C25" s="131"/>
      <c r="D25" s="132">
        <f t="shared" ref="D25:O25" si="8">D24*D16</f>
        <v>-28.472189288038159</v>
      </c>
      <c r="E25" s="132">
        <f t="shared" si="8"/>
        <v>-33.789606929345695</v>
      </c>
      <c r="F25" s="132">
        <f t="shared" si="8"/>
        <v>15.804990572410047</v>
      </c>
      <c r="G25" s="132">
        <f t="shared" si="8"/>
        <v>20.008936529214363</v>
      </c>
      <c r="H25" s="132">
        <f t="shared" si="8"/>
        <v>22.045676687143821</v>
      </c>
      <c r="I25" s="132">
        <f t="shared" si="8"/>
        <v>19.427276509608422</v>
      </c>
      <c r="J25" s="132">
        <f t="shared" si="8"/>
        <v>18.440526025340908</v>
      </c>
      <c r="K25" s="132">
        <f t="shared" si="8"/>
        <v>16.924035169389509</v>
      </c>
      <c r="L25" s="132">
        <f t="shared" si="8"/>
        <v>15.61363127513436</v>
      </c>
      <c r="M25" s="132">
        <f t="shared" si="8"/>
        <v>14.464683164899411</v>
      </c>
      <c r="N25" s="132">
        <f t="shared" si="8"/>
        <v>13.416501847330165</v>
      </c>
      <c r="O25" s="132">
        <f t="shared" si="8"/>
        <v>12.434496637336483</v>
      </c>
      <c r="P25" s="1"/>
    </row>
    <row r="26" spans="2:16" ht="18" customHeight="1" x14ac:dyDescent="0.25">
      <c r="B26" s="1" t="s">
        <v>308</v>
      </c>
      <c r="C26" s="1"/>
      <c r="D26" s="1"/>
      <c r="E26" s="1"/>
      <c r="F26" s="1"/>
      <c r="G26" s="1"/>
      <c r="H26" s="1"/>
      <c r="I26" s="1"/>
      <c r="J26" s="1"/>
      <c r="K26" s="1"/>
      <c r="L26" s="1"/>
      <c r="M26" s="1"/>
      <c r="O26" s="17">
        <f>O16*(1+D21)/(D20-D21)</f>
        <v>347.90797546977655</v>
      </c>
      <c r="P26" s="1"/>
    </row>
    <row r="27" spans="2:16" ht="18" customHeight="1" x14ac:dyDescent="0.25">
      <c r="B27" s="131" t="s">
        <v>309</v>
      </c>
      <c r="C27" s="131"/>
      <c r="D27" s="131"/>
      <c r="E27" s="131"/>
      <c r="F27" s="131"/>
      <c r="G27" s="131"/>
      <c r="H27" s="131"/>
      <c r="I27" s="131"/>
      <c r="J27" s="131"/>
      <c r="K27" s="131"/>
      <c r="L27" s="131"/>
      <c r="M27" s="131"/>
      <c r="N27" s="131"/>
      <c r="O27" s="132">
        <f>O26*O24</f>
        <v>125.76175703319554</v>
      </c>
      <c r="P27" s="1"/>
    </row>
    <row r="28" spans="2:16" ht="18" customHeight="1" x14ac:dyDescent="0.25">
      <c r="B28" s="131" t="s">
        <v>310</v>
      </c>
      <c r="C28" s="131">
        <v>0</v>
      </c>
      <c r="D28" s="132">
        <f>D16+D26</f>
        <v>-29.187661177039274</v>
      </c>
      <c r="E28" s="132">
        <f t="shared" ref="E28:O28" si="9">E16+E26</f>
        <v>-36.401429699023666</v>
      </c>
      <c r="F28" s="132">
        <f t="shared" si="9"/>
        <v>17.893133839173899</v>
      </c>
      <c r="G28" s="132">
        <f t="shared" si="9"/>
        <v>25.016693710561711</v>
      </c>
      <c r="H28" s="132">
        <f t="shared" si="9"/>
        <v>30.439889680754241</v>
      </c>
      <c r="I28" s="132">
        <f t="shared" si="9"/>
        <v>29.624109014380565</v>
      </c>
      <c r="J28" s="132">
        <f t="shared" si="9"/>
        <v>31.054205061072658</v>
      </c>
      <c r="K28" s="132">
        <f t="shared" si="9"/>
        <v>31.474929477675854</v>
      </c>
      <c r="L28" s="132">
        <f t="shared" si="9"/>
        <v>32.068489270991762</v>
      </c>
      <c r="M28" s="132">
        <f t="shared" si="9"/>
        <v>32.809321009064455</v>
      </c>
      <c r="N28" s="132">
        <f t="shared" si="9"/>
        <v>33.607897785891652</v>
      </c>
      <c r="O28" s="132">
        <f t="shared" si="9"/>
        <v>382.3068313154339</v>
      </c>
      <c r="P28" s="1"/>
    </row>
    <row r="29" spans="2:16" ht="18" customHeight="1" x14ac:dyDescent="0.25">
      <c r="B29" s="1" t="s">
        <v>311</v>
      </c>
      <c r="C29" s="1">
        <v>0</v>
      </c>
      <c r="D29" s="17">
        <f t="shared" ref="D29:O29" si="10">D25+D27</f>
        <v>-28.472189288038159</v>
      </c>
      <c r="E29" s="17">
        <f t="shared" si="10"/>
        <v>-33.789606929345695</v>
      </c>
      <c r="F29" s="17">
        <f t="shared" si="10"/>
        <v>15.804990572410047</v>
      </c>
      <c r="G29" s="17">
        <f t="shared" si="10"/>
        <v>20.008936529214363</v>
      </c>
      <c r="H29" s="17">
        <f t="shared" si="10"/>
        <v>22.045676687143821</v>
      </c>
      <c r="I29" s="17">
        <f t="shared" si="10"/>
        <v>19.427276509608422</v>
      </c>
      <c r="J29" s="17">
        <f t="shared" si="10"/>
        <v>18.440526025340908</v>
      </c>
      <c r="K29" s="17">
        <f t="shared" si="10"/>
        <v>16.924035169389509</v>
      </c>
      <c r="L29" s="17">
        <f t="shared" si="10"/>
        <v>15.61363127513436</v>
      </c>
      <c r="M29" s="17">
        <f t="shared" si="10"/>
        <v>14.464683164899411</v>
      </c>
      <c r="N29" s="17">
        <f t="shared" si="10"/>
        <v>13.416501847330165</v>
      </c>
      <c r="O29" s="17">
        <f t="shared" si="10"/>
        <v>138.19625367053203</v>
      </c>
      <c r="P29" s="1"/>
    </row>
    <row r="30" spans="2:16" ht="18" customHeight="1" x14ac:dyDescent="0.25">
      <c r="C30" s="1"/>
      <c r="D30" s="1"/>
      <c r="E30" s="1"/>
      <c r="F30" s="1"/>
      <c r="G30" s="1"/>
      <c r="H30" s="1"/>
      <c r="I30" s="1"/>
      <c r="J30" s="1"/>
      <c r="K30" s="1"/>
      <c r="L30" s="1"/>
      <c r="M30" s="1"/>
      <c r="N30" s="1"/>
      <c r="O30" s="1"/>
      <c r="P30" s="1"/>
    </row>
    <row r="31" spans="2:16" ht="18" customHeight="1" x14ac:dyDescent="0.25">
      <c r="B31" s="6" t="s">
        <v>328</v>
      </c>
      <c r="C31" s="6"/>
      <c r="D31" s="133">
        <f>XNPV(D20,D28:O28,D7:O7)</f>
        <v>237.79462522676729</v>
      </c>
      <c r="E31" s="134"/>
      <c r="F31" s="133"/>
      <c r="G31" s="133"/>
      <c r="H31" s="133"/>
      <c r="I31" s="133"/>
      <c r="J31" s="133"/>
      <c r="K31" s="133"/>
      <c r="L31" s="133"/>
      <c r="M31" s="133"/>
      <c r="N31" s="133"/>
      <c r="O31" s="133"/>
      <c r="P31" s="1"/>
    </row>
    <row r="32" spans="2:16" ht="18" customHeight="1" x14ac:dyDescent="0.25">
      <c r="C32" s="1"/>
      <c r="D32" s="1"/>
      <c r="E32" s="1"/>
      <c r="F32" s="1"/>
      <c r="G32" s="1"/>
      <c r="H32" s="1"/>
      <c r="I32" s="1"/>
      <c r="J32" s="1"/>
      <c r="K32" s="1"/>
      <c r="L32" s="1"/>
      <c r="M32" s="1"/>
      <c r="N32" s="1"/>
      <c r="O32" s="1"/>
      <c r="P32" s="1"/>
    </row>
    <row r="33" spans="2:16" ht="18" customHeight="1" x14ac:dyDescent="0.25">
      <c r="B33" s="6" t="s">
        <v>327</v>
      </c>
      <c r="C33" s="6"/>
      <c r="D33" s="135">
        <f>XIRR(D28:O28,D7:O7)</f>
        <v>0.47576863169670103</v>
      </c>
      <c r="E33" s="136"/>
      <c r="F33" s="136"/>
      <c r="G33" s="136"/>
      <c r="H33" s="136"/>
      <c r="I33" s="136"/>
      <c r="J33" s="136"/>
      <c r="K33" s="136"/>
      <c r="L33" s="136"/>
      <c r="M33" s="136"/>
      <c r="N33" s="136"/>
      <c r="O33" s="136"/>
      <c r="P33" s="1"/>
    </row>
    <row r="34" spans="2:16" ht="18" customHeight="1" x14ac:dyDescent="0.25">
      <c r="C34" s="1"/>
      <c r="D34" s="137"/>
      <c r="E34" s="1"/>
      <c r="F34" s="1"/>
      <c r="G34" s="1"/>
      <c r="H34" s="1"/>
      <c r="I34" s="1"/>
      <c r="J34" s="1"/>
      <c r="K34" s="1"/>
      <c r="L34" s="1"/>
      <c r="M34" s="1"/>
      <c r="N34" s="1"/>
      <c r="O34" s="1"/>
      <c r="P34" s="1"/>
    </row>
    <row r="35" spans="2:16" ht="18" customHeight="1" x14ac:dyDescent="0.25">
      <c r="B35" s="70" t="s">
        <v>312</v>
      </c>
      <c r="C35" s="70"/>
      <c r="D35" s="70"/>
      <c r="E35" s="70"/>
      <c r="F35" s="70"/>
      <c r="G35" s="70"/>
      <c r="H35" s="70"/>
      <c r="I35" s="70"/>
      <c r="J35" s="70"/>
      <c r="K35" s="70"/>
      <c r="L35" s="70"/>
      <c r="M35" s="70"/>
      <c r="N35" s="70"/>
      <c r="O35" s="70"/>
      <c r="P35" s="1"/>
    </row>
    <row r="36" spans="2:16" ht="18" customHeight="1" x14ac:dyDescent="0.25">
      <c r="C36" s="1"/>
      <c r="D36" s="1"/>
      <c r="E36" s="1"/>
      <c r="F36" s="1"/>
      <c r="G36" s="1"/>
      <c r="H36" s="1"/>
      <c r="I36" s="1"/>
      <c r="J36" s="1"/>
      <c r="K36" s="1"/>
      <c r="L36" s="1"/>
      <c r="M36" s="1"/>
      <c r="N36" s="1"/>
      <c r="O36" s="1"/>
      <c r="P36" s="1"/>
    </row>
    <row r="37" spans="2:16" ht="18" customHeight="1" x14ac:dyDescent="0.25">
      <c r="B37" s="1" t="s">
        <v>313</v>
      </c>
      <c r="C37" s="1"/>
      <c r="D37" s="138"/>
      <c r="E37" s="138"/>
      <c r="F37" s="138">
        <f t="shared" ref="F37:O37" si="11">F8</f>
        <v>1</v>
      </c>
      <c r="G37" s="138">
        <f t="shared" si="11"/>
        <v>2</v>
      </c>
      <c r="H37" s="138">
        <f t="shared" si="11"/>
        <v>3</v>
      </c>
      <c r="I37" s="138">
        <f t="shared" si="11"/>
        <v>4</v>
      </c>
      <c r="J37" s="138">
        <f t="shared" si="11"/>
        <v>5</v>
      </c>
      <c r="K37" s="138">
        <f t="shared" si="11"/>
        <v>6</v>
      </c>
      <c r="L37" s="138">
        <f t="shared" si="11"/>
        <v>7</v>
      </c>
      <c r="M37" s="138">
        <f t="shared" si="11"/>
        <v>8</v>
      </c>
      <c r="N37" s="138">
        <f t="shared" si="11"/>
        <v>9</v>
      </c>
      <c r="O37" s="138">
        <f t="shared" si="11"/>
        <v>10</v>
      </c>
      <c r="P37" s="1"/>
    </row>
    <row r="38" spans="2:16" ht="18" customHeight="1" x14ac:dyDescent="0.25">
      <c r="B38" s="1" t="s">
        <v>27</v>
      </c>
      <c r="C38" s="1"/>
      <c r="D38" s="17"/>
      <c r="E38" s="17"/>
      <c r="F38" s="17">
        <f>'P &amp; L Combined'!F39</f>
        <v>16.990659713336616</v>
      </c>
      <c r="G38" s="153">
        <f>'P &amp; L Combined'!G39</f>
        <v>25.274126642026705</v>
      </c>
      <c r="H38" s="153">
        <f>'P &amp; L Combined'!H39</f>
        <v>25.969354049241083</v>
      </c>
      <c r="I38" s="153">
        <f>'P &amp; L Combined'!I39</f>
        <v>27.436110988363986</v>
      </c>
      <c r="J38" s="153">
        <f>'P &amp; L Combined'!J39</f>
        <v>28.871254457772565</v>
      </c>
      <c r="K38" s="153">
        <f>'P &amp; L Combined'!K39</f>
        <v>30.159457849238539</v>
      </c>
      <c r="L38" s="153">
        <f>'P &amp; L Combined'!L39</f>
        <v>30.997796330933404</v>
      </c>
      <c r="M38" s="153">
        <f>'P &amp; L Combined'!M39</f>
        <v>32.182669802986766</v>
      </c>
      <c r="N38" s="153">
        <f>'P &amp; L Combined'!N39</f>
        <v>33.257078322316588</v>
      </c>
      <c r="O38" s="153">
        <f>'P &amp; L Combined'!O39</f>
        <v>34.021339662779688</v>
      </c>
      <c r="P38" s="1"/>
    </row>
    <row r="39" spans="2:16" ht="18" customHeight="1" x14ac:dyDescent="0.25">
      <c r="B39" s="1" t="s">
        <v>314</v>
      </c>
      <c r="C39" s="1"/>
      <c r="D39" s="17"/>
      <c r="E39" s="17"/>
      <c r="F39" s="17">
        <f t="shared" ref="F39:O39" si="12">E39+F38</f>
        <v>16.990659713336616</v>
      </c>
      <c r="G39" s="17">
        <f t="shared" si="12"/>
        <v>42.26478635536332</v>
      </c>
      <c r="H39" s="17">
        <f t="shared" si="12"/>
        <v>68.234140404604403</v>
      </c>
      <c r="I39" s="17">
        <f t="shared" si="12"/>
        <v>95.670251392968396</v>
      </c>
      <c r="J39" s="17">
        <f t="shared" si="12"/>
        <v>124.54150585074096</v>
      </c>
      <c r="K39" s="17">
        <f t="shared" si="12"/>
        <v>154.7009636999795</v>
      </c>
      <c r="L39" s="17">
        <f t="shared" si="12"/>
        <v>185.69876003091289</v>
      </c>
      <c r="M39" s="17">
        <f t="shared" si="12"/>
        <v>217.88142983389966</v>
      </c>
      <c r="N39" s="17">
        <f t="shared" si="12"/>
        <v>251.13850815621623</v>
      </c>
      <c r="O39" s="17">
        <f t="shared" si="12"/>
        <v>285.1598478189959</v>
      </c>
      <c r="P39" s="1"/>
    </row>
    <row r="40" spans="2:16" ht="18" customHeight="1" x14ac:dyDescent="0.25">
      <c r="B40" s="1" t="s">
        <v>99</v>
      </c>
      <c r="C40" s="1"/>
      <c r="D40" s="17">
        <v>78.38</v>
      </c>
      <c r="E40" s="1"/>
      <c r="F40" s="1"/>
      <c r="G40" s="1"/>
      <c r="H40" s="1"/>
      <c r="I40" s="1"/>
      <c r="J40" s="1"/>
      <c r="K40" s="1"/>
      <c r="L40" s="1"/>
      <c r="M40" s="1"/>
      <c r="N40" s="1"/>
      <c r="O40" s="1"/>
      <c r="P40" s="1"/>
    </row>
    <row r="41" spans="2:16" ht="18" customHeight="1" x14ac:dyDescent="0.25">
      <c r="B41" s="6" t="s">
        <v>100</v>
      </c>
      <c r="C41" s="6"/>
      <c r="D41" s="139">
        <f>(6/12)+2+((D40-H39)/I38)</f>
        <v>2.8697994806807197</v>
      </c>
      <c r="E41" s="140"/>
      <c r="F41" s="140"/>
      <c r="G41" s="140"/>
      <c r="H41" s="140"/>
      <c r="I41" s="140"/>
      <c r="J41" s="140"/>
      <c r="K41" s="140"/>
      <c r="L41" s="140"/>
      <c r="M41" s="140"/>
      <c r="N41" s="140"/>
      <c r="O41" s="140"/>
      <c r="P41" s="1"/>
    </row>
    <row r="42" spans="2:16" ht="18" customHeight="1" x14ac:dyDescent="0.25">
      <c r="C42" s="1"/>
      <c r="D42" s="1"/>
      <c r="E42" s="1"/>
      <c r="F42" s="1"/>
      <c r="G42" s="1"/>
      <c r="H42" s="1"/>
      <c r="I42" s="1"/>
      <c r="J42" s="1"/>
      <c r="K42" s="1"/>
      <c r="L42" s="1"/>
      <c r="M42" s="1"/>
      <c r="N42" s="1"/>
      <c r="O42" s="1"/>
      <c r="P42" s="1"/>
    </row>
    <row r="43" spans="2:16" ht="18" customHeight="1" x14ac:dyDescent="0.25">
      <c r="C43" s="1"/>
      <c r="D43" s="1"/>
      <c r="E43" s="1"/>
      <c r="F43" s="1"/>
      <c r="G43" s="1"/>
      <c r="H43" s="1"/>
      <c r="I43" s="1"/>
      <c r="J43" s="1"/>
      <c r="K43" s="1"/>
      <c r="L43" s="1"/>
      <c r="M43" s="1"/>
      <c r="N43" s="1"/>
      <c r="O43" s="1"/>
      <c r="P43" s="1"/>
    </row>
    <row r="44" spans="2:16" ht="18" customHeight="1" x14ac:dyDescent="0.25">
      <c r="B44" s="164" t="s">
        <v>315</v>
      </c>
      <c r="C44" s="164"/>
      <c r="D44" s="164"/>
      <c r="E44" s="1"/>
      <c r="F44" s="1"/>
      <c r="G44" s="1"/>
      <c r="H44" s="1"/>
      <c r="I44" s="1"/>
      <c r="J44" s="1"/>
      <c r="K44" s="1"/>
      <c r="L44" s="1"/>
      <c r="M44" s="1"/>
      <c r="N44" s="1"/>
      <c r="O44" s="1"/>
      <c r="P44" s="1"/>
    </row>
    <row r="45" spans="2:16" ht="18" customHeight="1" x14ac:dyDescent="0.25">
      <c r="B45" s="141" t="s">
        <v>316</v>
      </c>
      <c r="C45" s="141"/>
      <c r="D45" s="142">
        <f>'[44]TPC and MoF'!D26</f>
        <v>13.894264735614158</v>
      </c>
      <c r="E45" s="1"/>
      <c r="F45" s="1"/>
      <c r="G45" s="1"/>
      <c r="H45" s="1"/>
      <c r="I45" s="1"/>
      <c r="J45" s="1"/>
      <c r="K45" s="1"/>
      <c r="L45" s="1"/>
      <c r="M45" s="1"/>
      <c r="N45" s="1"/>
      <c r="O45" s="1"/>
      <c r="P45" s="1"/>
    </row>
    <row r="46" spans="2:16" ht="18" customHeight="1" x14ac:dyDescent="0.25">
      <c r="B46" s="141" t="s">
        <v>41</v>
      </c>
      <c r="C46" s="141"/>
      <c r="D46" s="142">
        <f>'[44]TPC and MoF'!D25</f>
        <v>4.6314215785380526</v>
      </c>
      <c r="E46" s="1"/>
      <c r="F46" s="1"/>
      <c r="G46" s="1"/>
      <c r="H46" s="1"/>
      <c r="I46" s="1"/>
      <c r="J46" s="1"/>
      <c r="K46" s="1"/>
      <c r="L46" s="1"/>
      <c r="M46" s="1"/>
      <c r="N46" s="1"/>
      <c r="O46" s="1"/>
      <c r="P46" s="1"/>
    </row>
    <row r="47" spans="2:16" ht="18" customHeight="1" x14ac:dyDescent="0.25">
      <c r="B47" s="143" t="s">
        <v>317</v>
      </c>
      <c r="C47" s="143"/>
      <c r="D47" s="144">
        <f>SUM(D45:D46)</f>
        <v>18.52568631415221</v>
      </c>
      <c r="E47" s="1"/>
      <c r="F47" s="1"/>
      <c r="G47" s="1"/>
      <c r="H47" s="1"/>
      <c r="I47" s="1"/>
      <c r="J47" s="1"/>
      <c r="K47" s="1"/>
      <c r="L47" s="1"/>
      <c r="M47" s="1"/>
      <c r="N47" s="1"/>
      <c r="O47" s="1"/>
      <c r="P47" s="1"/>
    </row>
    <row r="48" spans="2:16" ht="18" customHeight="1" x14ac:dyDescent="0.25">
      <c r="B48" s="141" t="s">
        <v>318</v>
      </c>
      <c r="C48" s="141"/>
      <c r="D48" s="145">
        <f>D45/D47</f>
        <v>0.75</v>
      </c>
      <c r="E48" s="1"/>
      <c r="F48" s="1"/>
      <c r="G48" s="1"/>
      <c r="H48" s="1"/>
      <c r="I48" s="1"/>
      <c r="J48" s="1"/>
      <c r="K48" s="1"/>
      <c r="L48" s="1"/>
      <c r="M48" s="1"/>
      <c r="N48" s="1"/>
      <c r="O48" s="1"/>
      <c r="P48" s="1"/>
    </row>
    <row r="49" spans="2:16" ht="18" customHeight="1" x14ac:dyDescent="0.25">
      <c r="B49" s="141" t="s">
        <v>319</v>
      </c>
      <c r="C49" s="141"/>
      <c r="D49" s="145">
        <f>D46/D47</f>
        <v>0.25</v>
      </c>
      <c r="E49" s="1"/>
      <c r="F49" s="1"/>
      <c r="G49" s="1"/>
      <c r="H49" s="1"/>
      <c r="I49" s="1"/>
      <c r="J49" s="1"/>
      <c r="K49" s="1"/>
      <c r="L49" s="1"/>
      <c r="M49" s="1"/>
      <c r="N49" s="1"/>
      <c r="O49" s="1"/>
      <c r="P49" s="1"/>
    </row>
    <row r="50" spans="2:16" ht="18" customHeight="1" x14ac:dyDescent="0.25">
      <c r="B50" s="141" t="s">
        <v>320</v>
      </c>
      <c r="C50" s="141"/>
      <c r="D50" s="146">
        <v>9.5000000000000001E-2</v>
      </c>
      <c r="E50" s="1"/>
      <c r="F50" s="1"/>
      <c r="G50" s="1"/>
      <c r="H50" s="1"/>
      <c r="I50" s="1"/>
      <c r="J50" s="1"/>
      <c r="K50" s="1"/>
      <c r="L50" s="1"/>
      <c r="M50" s="1"/>
      <c r="N50" s="1"/>
      <c r="O50" s="1"/>
      <c r="P50" s="1"/>
    </row>
    <row r="51" spans="2:16" ht="18" customHeight="1" x14ac:dyDescent="0.25">
      <c r="B51" s="141" t="s">
        <v>321</v>
      </c>
      <c r="C51" s="141"/>
      <c r="D51" s="146">
        <f>'[44]Common Assumption'!D74</f>
        <v>0.25168000000000001</v>
      </c>
      <c r="E51" s="1"/>
      <c r="F51" s="1"/>
      <c r="G51" s="1"/>
      <c r="H51" s="1"/>
      <c r="I51" s="1"/>
      <c r="J51" s="1"/>
      <c r="K51" s="1"/>
      <c r="L51" s="1"/>
      <c r="M51" s="1"/>
      <c r="N51" s="1"/>
      <c r="O51" s="1"/>
      <c r="P51" s="1"/>
    </row>
    <row r="52" spans="2:16" ht="18" customHeight="1" x14ac:dyDescent="0.25">
      <c r="B52" s="141" t="s">
        <v>322</v>
      </c>
      <c r="C52" s="141"/>
      <c r="D52" s="145">
        <f>D50*(1-D51)</f>
        <v>7.1090399999999998E-2</v>
      </c>
      <c r="E52" s="1"/>
      <c r="F52" s="1"/>
      <c r="G52" s="1"/>
      <c r="H52" s="1"/>
      <c r="I52" s="1"/>
      <c r="J52" s="1"/>
      <c r="K52" s="1"/>
      <c r="L52" s="1"/>
      <c r="M52" s="1"/>
      <c r="N52" s="1"/>
      <c r="O52" s="1"/>
      <c r="P52" s="1"/>
    </row>
    <row r="53" spans="2:16" ht="18" customHeight="1" x14ac:dyDescent="0.25">
      <c r="B53" s="141" t="s">
        <v>323</v>
      </c>
      <c r="C53" s="141"/>
      <c r="D53" s="146">
        <v>0.1242</v>
      </c>
      <c r="E53" s="147" t="s">
        <v>324</v>
      </c>
      <c r="F53" s="1"/>
      <c r="G53" s="1"/>
      <c r="H53" s="1"/>
      <c r="I53" s="1"/>
      <c r="J53" s="1"/>
      <c r="K53" s="1"/>
      <c r="L53" s="1"/>
      <c r="M53" s="1"/>
      <c r="N53" s="1"/>
      <c r="O53" s="1"/>
      <c r="P53" s="1"/>
    </row>
    <row r="54" spans="2:16" ht="18" customHeight="1" x14ac:dyDescent="0.25">
      <c r="B54" s="148" t="s">
        <v>315</v>
      </c>
      <c r="C54" s="148"/>
      <c r="D54" s="149">
        <f>D48*D52+D49*D53</f>
        <v>8.4367799999999993E-2</v>
      </c>
      <c r="E54" s="1"/>
      <c r="F54" s="1"/>
      <c r="G54" s="1"/>
      <c r="H54" s="1"/>
      <c r="I54" s="1"/>
      <c r="J54" s="1"/>
      <c r="K54" s="1"/>
      <c r="L54" s="1"/>
      <c r="M54" s="1"/>
      <c r="N54" s="1"/>
      <c r="O54" s="1"/>
      <c r="P54" s="1"/>
    </row>
    <row r="55" spans="2:16" ht="18" customHeight="1" x14ac:dyDescent="0.25">
      <c r="C55" s="1"/>
      <c r="D55" s="1"/>
      <c r="E55" s="1"/>
      <c r="F55" s="1"/>
      <c r="G55" s="1"/>
      <c r="H55" s="1"/>
      <c r="I55" s="1"/>
      <c r="J55" s="1"/>
      <c r="K55" s="1"/>
      <c r="L55" s="1"/>
      <c r="M55" s="1"/>
      <c r="N55" s="1"/>
      <c r="O55" s="1"/>
      <c r="P55" s="1"/>
    </row>
    <row r="56" spans="2:16" ht="18" customHeight="1" x14ac:dyDescent="0.25">
      <c r="C56" s="1"/>
      <c r="D56" s="1"/>
      <c r="E56" s="1"/>
      <c r="F56" s="1"/>
      <c r="G56" s="1"/>
      <c r="H56" s="1"/>
      <c r="I56" s="1"/>
      <c r="J56" s="1"/>
      <c r="K56" s="1"/>
      <c r="L56" s="1"/>
      <c r="M56" s="1"/>
      <c r="N56" s="1"/>
      <c r="O56" s="1"/>
      <c r="P56" s="1"/>
    </row>
    <row r="57" spans="2:16" ht="18" customHeight="1" x14ac:dyDescent="0.25">
      <c r="C57" s="1"/>
      <c r="D57" s="1"/>
      <c r="E57" s="1"/>
      <c r="F57" s="1"/>
      <c r="G57" s="1"/>
      <c r="H57" s="1"/>
      <c r="I57" s="1"/>
      <c r="J57" s="1"/>
      <c r="K57" s="1"/>
      <c r="L57" s="1"/>
      <c r="M57" s="1"/>
      <c r="N57" s="1"/>
      <c r="O57" s="1"/>
      <c r="P57" s="1"/>
    </row>
    <row r="58" spans="2:16" ht="18" customHeight="1" x14ac:dyDescent="0.25">
      <c r="C58" s="1"/>
      <c r="D58" s="1"/>
      <c r="E58" s="1"/>
      <c r="F58" s="1"/>
      <c r="G58" s="1"/>
      <c r="H58" s="1"/>
      <c r="I58" s="1"/>
      <c r="J58" s="1"/>
      <c r="K58" s="1"/>
      <c r="L58" s="1"/>
      <c r="M58" s="1"/>
      <c r="N58" s="1"/>
      <c r="O58" s="1"/>
      <c r="P58" s="1"/>
    </row>
    <row r="59" spans="2:16" ht="18" customHeight="1" x14ac:dyDescent="0.25">
      <c r="C59" s="1"/>
      <c r="D59" s="1"/>
      <c r="E59" s="1"/>
      <c r="F59" s="1"/>
      <c r="G59" s="1"/>
      <c r="H59" s="1"/>
      <c r="I59" s="1"/>
      <c r="J59" s="1"/>
      <c r="K59" s="1"/>
      <c r="L59" s="1"/>
      <c r="M59" s="1"/>
      <c r="N59" s="1"/>
      <c r="O59" s="1"/>
      <c r="P59" s="1"/>
    </row>
    <row r="60" spans="2:16" ht="18" customHeight="1" x14ac:dyDescent="0.25">
      <c r="C60" s="1"/>
      <c r="D60" s="1"/>
      <c r="E60" s="1"/>
      <c r="F60" s="1"/>
      <c r="G60" s="1"/>
      <c r="H60" s="1"/>
      <c r="I60" s="1"/>
      <c r="J60" s="1"/>
      <c r="K60" s="1"/>
      <c r="L60" s="1"/>
      <c r="M60" s="1"/>
      <c r="N60" s="1"/>
      <c r="O60" s="1"/>
      <c r="P60" s="1"/>
    </row>
    <row r="61" spans="2:16" ht="18" customHeight="1" x14ac:dyDescent="0.25">
      <c r="C61" s="1"/>
      <c r="D61" s="1"/>
      <c r="E61" s="1"/>
      <c r="F61" s="1"/>
      <c r="G61" s="1"/>
      <c r="H61" s="1"/>
      <c r="I61" s="1"/>
      <c r="J61" s="1"/>
      <c r="K61" s="1"/>
      <c r="L61" s="1"/>
      <c r="M61" s="1"/>
      <c r="N61" s="1"/>
      <c r="O61" s="1"/>
      <c r="P61" s="1"/>
    </row>
    <row r="62" spans="2:16" ht="18" customHeight="1" x14ac:dyDescent="0.25">
      <c r="C62" s="1"/>
      <c r="D62" s="1"/>
      <c r="E62" s="1"/>
      <c r="F62" s="1"/>
      <c r="G62" s="1"/>
      <c r="H62" s="1"/>
      <c r="I62" s="1"/>
      <c r="J62" s="1"/>
      <c r="K62" s="1"/>
      <c r="L62" s="1"/>
      <c r="M62" s="1"/>
      <c r="N62" s="1"/>
      <c r="O62" s="1"/>
      <c r="P62" s="1"/>
    </row>
    <row r="63" spans="2:16" ht="18" customHeight="1" x14ac:dyDescent="0.25">
      <c r="C63" s="1"/>
      <c r="D63" s="1"/>
      <c r="E63" s="1"/>
      <c r="F63" s="1"/>
      <c r="G63" s="1"/>
      <c r="H63" s="1"/>
      <c r="I63" s="1"/>
      <c r="J63" s="1"/>
      <c r="K63" s="1"/>
      <c r="L63" s="1"/>
      <c r="M63" s="1"/>
      <c r="N63" s="1"/>
      <c r="O63" s="1"/>
      <c r="P63" s="1"/>
    </row>
    <row r="64" spans="2:16" ht="18" customHeight="1" x14ac:dyDescent="0.25">
      <c r="C64" s="1"/>
      <c r="D64" s="1"/>
      <c r="E64" s="1"/>
      <c r="F64" s="1"/>
      <c r="G64" s="1"/>
      <c r="H64" s="1"/>
      <c r="I64" s="1"/>
      <c r="J64" s="1"/>
      <c r="K64" s="1"/>
      <c r="L64" s="1"/>
      <c r="M64" s="1"/>
      <c r="N64" s="1"/>
      <c r="O64" s="1"/>
      <c r="P64" s="1"/>
    </row>
    <row r="65" s="1" customFormat="1" ht="18" customHeight="1" x14ac:dyDescent="0.25"/>
    <row r="66" s="1" customFormat="1" ht="18" customHeight="1" x14ac:dyDescent="0.25"/>
    <row r="67" s="1" customFormat="1" ht="18" customHeight="1" x14ac:dyDescent="0.25"/>
    <row r="68" s="1" customFormat="1" ht="18" customHeight="1" x14ac:dyDescent="0.25"/>
    <row r="69" s="1" customFormat="1" ht="18" customHeight="1" x14ac:dyDescent="0.25"/>
    <row r="70" s="1" customFormat="1" ht="18" customHeight="1" x14ac:dyDescent="0.25"/>
    <row r="71" s="1" customFormat="1" ht="18" customHeight="1" x14ac:dyDescent="0.25"/>
    <row r="72" s="1" customFormat="1" ht="18" customHeight="1" x14ac:dyDescent="0.25"/>
    <row r="73" s="1" customFormat="1" ht="18" customHeight="1" x14ac:dyDescent="0.25"/>
    <row r="74" s="1" customFormat="1" ht="18" customHeight="1" x14ac:dyDescent="0.25"/>
    <row r="75" s="1" customFormat="1" ht="18" customHeight="1" x14ac:dyDescent="0.25"/>
    <row r="76" s="1" customFormat="1" ht="18" customHeight="1" x14ac:dyDescent="0.25"/>
    <row r="77" s="1" customFormat="1" ht="18" customHeight="1" x14ac:dyDescent="0.25"/>
    <row r="78" s="1" customFormat="1" ht="18" customHeight="1" x14ac:dyDescent="0.25"/>
    <row r="79" s="1" customFormat="1" ht="18" customHeight="1" x14ac:dyDescent="0.25"/>
    <row r="80" s="1" customFormat="1" ht="18" customHeight="1" x14ac:dyDescent="0.25"/>
    <row r="81" s="1" customFormat="1" ht="18" customHeight="1" x14ac:dyDescent="0.25"/>
    <row r="82" s="1" customFormat="1" ht="18" customHeight="1" x14ac:dyDescent="0.25"/>
    <row r="83" s="1" customFormat="1" ht="18" customHeight="1" x14ac:dyDescent="0.25"/>
    <row r="84" s="1" customFormat="1" ht="18" customHeight="1" x14ac:dyDescent="0.25"/>
    <row r="85" s="1" customFormat="1" ht="18" customHeight="1" x14ac:dyDescent="0.25"/>
    <row r="86" s="1" customFormat="1" ht="18" customHeight="1" x14ac:dyDescent="0.25"/>
    <row r="87" s="1" customFormat="1" ht="18" customHeight="1" x14ac:dyDescent="0.25"/>
    <row r="88" s="1" customFormat="1" ht="18" customHeight="1" x14ac:dyDescent="0.25"/>
    <row r="89" s="1" customFormat="1" ht="18" customHeight="1" x14ac:dyDescent="0.25"/>
    <row r="90" s="1" customFormat="1" ht="18" customHeight="1" x14ac:dyDescent="0.25"/>
    <row r="91" s="1" customFormat="1" ht="18" customHeight="1" x14ac:dyDescent="0.25"/>
    <row r="92" s="1" customFormat="1" ht="18" customHeight="1" x14ac:dyDescent="0.25"/>
    <row r="93" s="1" customFormat="1" ht="18" customHeight="1" x14ac:dyDescent="0.25"/>
    <row r="94" s="1" customFormat="1" ht="18" customHeight="1" x14ac:dyDescent="0.25"/>
    <row r="95" s="1" customFormat="1" ht="18" customHeight="1" x14ac:dyDescent="0.25"/>
    <row r="96" s="1" customFormat="1" ht="18" customHeight="1" x14ac:dyDescent="0.25"/>
  </sheetData>
  <mergeCells count="3">
    <mergeCell ref="D6:E6"/>
    <mergeCell ref="F6:O6"/>
    <mergeCell ref="B44:D44"/>
  </mergeCells>
  <hyperlinks>
    <hyperlink ref="E53" r:id="rId1" xr:uid="{5CB4773E-F7A4-4FFD-8C31-46E2139A495C}"/>
  </hyperlinks>
  <pageMargins left="0.7" right="0.7" top="0.75" bottom="0.75" header="0.3" footer="0.3"/>
  <pageSetup orientation="portrait"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B2:P98"/>
  <sheetViews>
    <sheetView showGridLines="0" zoomScaleNormal="100" zoomScaleSheetLayoutView="100" workbookViewId="0"/>
  </sheetViews>
  <sheetFormatPr defaultColWidth="9.140625" defaultRowHeight="18" customHeight="1" x14ac:dyDescent="0.25"/>
  <cols>
    <col min="1" max="1" width="3.7109375" style="1" customWidth="1"/>
    <col min="2" max="2" width="43" style="1" customWidth="1"/>
    <col min="3" max="3" width="5.85546875" style="2" customWidth="1"/>
    <col min="4" max="15" width="11.85546875" style="2" customWidth="1"/>
    <col min="16" max="16" width="11" style="2" customWidth="1"/>
    <col min="17" max="16384" width="9.140625" style="1"/>
  </cols>
  <sheetData>
    <row r="2" spans="2:16" ht="18" customHeight="1" x14ac:dyDescent="0.25">
      <c r="B2" s="43" t="str">
        <f>"Financial Model of " &amp; B4</f>
        <v>Financial Model of Combined CRPL</v>
      </c>
      <c r="C2" s="44"/>
      <c r="D2" s="44"/>
      <c r="E2" s="44"/>
      <c r="F2" s="44"/>
      <c r="G2" s="44"/>
      <c r="H2" s="44"/>
      <c r="I2" s="44"/>
      <c r="J2" s="44"/>
      <c r="K2" s="44"/>
      <c r="L2" s="44"/>
      <c r="M2" s="44"/>
      <c r="N2" s="44"/>
      <c r="O2" s="44"/>
    </row>
    <row r="4" spans="2:16" ht="18" customHeight="1" x14ac:dyDescent="0.25">
      <c r="B4" s="3" t="s">
        <v>89</v>
      </c>
      <c r="C4" s="3" t="s">
        <v>101</v>
      </c>
      <c r="D4" s="4"/>
      <c r="E4" s="4"/>
      <c r="F4" s="4"/>
      <c r="G4" s="4"/>
      <c r="H4" s="4"/>
      <c r="I4" s="4"/>
      <c r="J4" s="4"/>
      <c r="K4" s="4"/>
      <c r="L4" s="4"/>
      <c r="M4" s="4"/>
      <c r="N4" s="4"/>
      <c r="O4" s="4"/>
    </row>
    <row r="5" spans="2:16" ht="18" customHeight="1" x14ac:dyDescent="0.25">
      <c r="E5" s="1"/>
      <c r="F5" s="5"/>
      <c r="G5" s="1"/>
      <c r="H5" s="1"/>
      <c r="I5" s="1"/>
      <c r="J5" s="1"/>
      <c r="K5" s="1"/>
      <c r="L5" s="1"/>
      <c r="M5" s="1"/>
      <c r="N5" s="1"/>
      <c r="O5" s="1"/>
    </row>
    <row r="6" spans="2:16" ht="18" customHeight="1" x14ac:dyDescent="0.25">
      <c r="D6" s="159" t="s">
        <v>1</v>
      </c>
      <c r="E6" s="159"/>
      <c r="F6" s="160" t="s">
        <v>2</v>
      </c>
      <c r="G6" s="160"/>
      <c r="H6" s="160"/>
      <c r="I6" s="160"/>
      <c r="J6" s="160"/>
      <c r="K6" s="160"/>
      <c r="L6" s="160"/>
      <c r="M6" s="160"/>
      <c r="N6" s="160"/>
      <c r="O6" s="160"/>
    </row>
    <row r="7" spans="2:16" ht="18" customHeight="1" x14ac:dyDescent="0.25">
      <c r="B7" s="6" t="s">
        <v>3</v>
      </c>
      <c r="C7" s="49" t="s">
        <v>4</v>
      </c>
      <c r="D7" s="8">
        <f>EOMONTH('[35]Common Assumption'!E9,1)</f>
        <v>45747</v>
      </c>
      <c r="E7" s="8">
        <v>45930</v>
      </c>
      <c r="F7" s="8">
        <f>DATE(YEAR(E7),MONTH(E7)+6,DAY(E7)+1)</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2:16" s="9" customFormat="1" ht="18" customHeight="1" x14ac:dyDescent="0.25">
      <c r="B8" s="10" t="s">
        <v>5</v>
      </c>
      <c r="C8" s="11"/>
      <c r="D8" s="47">
        <v>0</v>
      </c>
      <c r="E8" s="47">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c r="P8" s="13"/>
    </row>
    <row r="9" spans="2:16" s="9" customFormat="1" ht="18" customHeight="1" x14ac:dyDescent="0.25">
      <c r="B9" s="10" t="s">
        <v>6</v>
      </c>
      <c r="C9" s="11">
        <v>9</v>
      </c>
      <c r="D9" s="47">
        <v>3</v>
      </c>
      <c r="E9" s="47">
        <f>C9-D9</f>
        <v>6</v>
      </c>
      <c r="F9" s="11">
        <f>MONTH(F7-E7)</f>
        <v>6</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c r="P9" s="13"/>
    </row>
    <row r="10" spans="2:16" ht="18" customHeight="1" x14ac:dyDescent="0.25">
      <c r="C10" s="1"/>
      <c r="D10" s="1"/>
      <c r="E10" s="1"/>
      <c r="F10" s="1"/>
      <c r="G10" s="1"/>
      <c r="H10" s="1"/>
      <c r="I10" s="1"/>
      <c r="J10" s="1"/>
      <c r="K10" s="1"/>
      <c r="L10" s="1"/>
      <c r="M10" s="1"/>
      <c r="N10" s="1"/>
      <c r="O10" s="1"/>
      <c r="P10" s="1"/>
    </row>
    <row r="11" spans="2:16" ht="18" customHeight="1" x14ac:dyDescent="0.25">
      <c r="B11" s="1" t="s">
        <v>102</v>
      </c>
      <c r="C11" s="1"/>
      <c r="D11" s="1"/>
      <c r="E11" s="1"/>
      <c r="F11" s="17">
        <f>'P &amp; L Combined'!F11</f>
        <v>38.541980517199995</v>
      </c>
      <c r="G11" s="17">
        <f>'P &amp; L Combined'!G11</f>
        <v>66.281687616759996</v>
      </c>
      <c r="H11" s="17">
        <f>'P &amp; L Combined'!H11</f>
        <v>68.852851713598</v>
      </c>
      <c r="I11" s="17">
        <f>'P &amp; L Combined'!I11</f>
        <v>71.659080447277901</v>
      </c>
      <c r="J11" s="17">
        <f>'P &amp; L Combined'!J11</f>
        <v>74.538197114041793</v>
      </c>
      <c r="K11" s="17">
        <f>'P &amp; L Combined'!K11</f>
        <v>77.585419865393888</v>
      </c>
      <c r="L11" s="17">
        <f>'P &amp; L Combined'!L11</f>
        <v>80.909414971207326</v>
      </c>
      <c r="M11" s="17">
        <f>'P &amp; L Combined'!M11</f>
        <v>84.32414628477224</v>
      </c>
      <c r="N11" s="17">
        <f>'P &amp; L Combined'!N11</f>
        <v>87.939615945673722</v>
      </c>
      <c r="O11" s="17">
        <f>'P &amp; L Combined'!O11</f>
        <v>91.881328156222992</v>
      </c>
      <c r="P11" s="1"/>
    </row>
    <row r="12" spans="2:16" ht="18" customHeight="1" x14ac:dyDescent="0.25">
      <c r="B12" s="1" t="s">
        <v>103</v>
      </c>
      <c r="C12" s="1"/>
      <c r="D12" s="1"/>
      <c r="E12" s="1"/>
      <c r="F12" s="17">
        <f>'P &amp; L Combined'!F17+'PL existing'!E11</f>
        <v>2.4299172077579998</v>
      </c>
      <c r="G12" s="17">
        <f>'P &amp; L Combined'!G17+'PL existing'!F11</f>
        <v>2.9386021892513998</v>
      </c>
      <c r="H12" s="17">
        <f>'P &amp; L Combined'!H17+'PL existing'!G11</f>
        <v>3.0743884944539701</v>
      </c>
      <c r="I12" s="17">
        <f>'P &amp; L Combined'!I17+'PL existing'!H11</f>
        <v>3.218561711396668</v>
      </c>
      <c r="J12" s="17">
        <f>'P &amp; L Combined'!J17+'PL existing'!I11</f>
        <v>3.3689322366325016</v>
      </c>
      <c r="K12" s="17">
        <f>'P &amp; L Combined'!K17+'PL existing'!J11</f>
        <v>3.5271835418988773</v>
      </c>
      <c r="L12" s="17">
        <f>'P &amp; L Combined'!L17+'PL existing'!K11</f>
        <v>3.695213580681977</v>
      </c>
      <c r="M12" s="17">
        <f>'P &amp; L Combined'!M17+'PL existing'!L11</f>
        <v>3.870513168191144</v>
      </c>
      <c r="N12" s="17">
        <f>'P &amp; L Combined'!N17+'PL existing'!M11</f>
        <v>4.0550277618006447</v>
      </c>
      <c r="O12" s="17">
        <f>'P &amp; L Combined'!O17+'PL existing'!N11</f>
        <v>4.2509501210896614</v>
      </c>
      <c r="P12" s="1"/>
    </row>
    <row r="13" spans="2:16" ht="18" customHeight="1" x14ac:dyDescent="0.25">
      <c r="B13" s="26" t="s">
        <v>104</v>
      </c>
      <c r="C13" s="26"/>
      <c r="D13" s="26"/>
      <c r="E13" s="26"/>
      <c r="F13" s="27">
        <f>F11-F12</f>
        <v>36.112063309441993</v>
      </c>
      <c r="G13" s="27">
        <f t="shared" ref="G13:O13" si="3">G11-G12</f>
        <v>63.343085427508598</v>
      </c>
      <c r="H13" s="27">
        <f t="shared" si="3"/>
        <v>65.778463219144029</v>
      </c>
      <c r="I13" s="27">
        <f t="shared" si="3"/>
        <v>68.440518735881227</v>
      </c>
      <c r="J13" s="27">
        <f t="shared" si="3"/>
        <v>71.16926487740929</v>
      </c>
      <c r="K13" s="27">
        <f t="shared" si="3"/>
        <v>74.058236323495009</v>
      </c>
      <c r="L13" s="27">
        <f t="shared" si="3"/>
        <v>77.214201390525346</v>
      </c>
      <c r="M13" s="27">
        <f t="shared" si="3"/>
        <v>80.453633116581102</v>
      </c>
      <c r="N13" s="27">
        <f t="shared" si="3"/>
        <v>83.884588183873078</v>
      </c>
      <c r="O13" s="27">
        <f t="shared" si="3"/>
        <v>87.630378035133333</v>
      </c>
      <c r="P13" s="1"/>
    </row>
    <row r="14" spans="2:16" ht="18" customHeight="1" x14ac:dyDescent="0.25">
      <c r="B14" s="1" t="s">
        <v>105</v>
      </c>
      <c r="C14" s="1"/>
      <c r="D14" s="1"/>
      <c r="E14" s="1"/>
      <c r="F14" s="17">
        <f>'P &amp; L Combined'!F13+'P &amp; L Combined'!F14+'P &amp; L Combined'!F15+'P &amp; L Combined'!F16+'PL existing'!E8+'PL existing'!E9+'PL existing'!E10</f>
        <v>13.202499054999999</v>
      </c>
      <c r="G14" s="17">
        <f>'P &amp; L Combined'!G13+'P &amp; L Combined'!G14+'P &amp; L Combined'!G15+'P &amp; L Combined'!G16+'PL existing'!F8+'PL existing'!F9+'PL existing'!F10</f>
        <v>27.380312131499995</v>
      </c>
      <c r="H14" s="17">
        <f>'P &amp; L Combined'!H13+'P &amp; L Combined'!H14+'P &amp; L Combined'!H15+'P &amp; L Combined'!H16+'PL existing'!G8+'PL existing'!G9+'PL existing'!G10</f>
        <v>29.775771888075003</v>
      </c>
      <c r="I14" s="17">
        <f>'P &amp; L Combined'!I13+'P &amp; L Combined'!I14+'P &amp; L Combined'!I15+'P &amp; L Combined'!I16+'PL existing'!H8+'PL existing'!H9+'PL existing'!H10</f>
        <v>31.575639838728751</v>
      </c>
      <c r="J14" s="17">
        <f>'P &amp; L Combined'!J13+'P &amp; L Combined'!J14+'P &amp; L Combined'!J15+'P &amp; L Combined'!J16+'PL existing'!I8+'PL existing'!I9+'PL existing'!I10</f>
        <v>33.318189708633938</v>
      </c>
      <c r="K14" s="17">
        <f>'P &amp; L Combined'!K13+'P &amp; L Combined'!K14+'P &amp; L Combined'!K15+'P &amp; L Combined'!K16+'PL existing'!J8+'PL existing'!J9+'PL existing'!J10</f>
        <v>35.167754692132043</v>
      </c>
      <c r="L14" s="17">
        <f>'P &amp; L Combined'!L13+'P &amp; L Combined'!L14+'P &amp; L Combined'!L15+'P &amp; L Combined'!L16+'PL existing'!K8+'PL existing'!K9+'PL existing'!K10</f>
        <v>37.312780286410032</v>
      </c>
      <c r="M14" s="17">
        <f>'P &amp; L Combined'!M13+'P &amp; L Combined'!M14+'P &amp; L Combined'!M15+'P &amp; L Combined'!M16+'PL existing'!L8+'PL existing'!L9+'PL existing'!L10</f>
        <v>39.397356462877276</v>
      </c>
      <c r="N14" s="17">
        <f>'P &amp; L Combined'!N13+'P &amp; L Combined'!N14+'P &amp; L Combined'!N15+'P &amp; L Combined'!N16+'PL existing'!M8+'PL existing'!M9+'PL existing'!M10</f>
        <v>41.610867776466385</v>
      </c>
      <c r="O14" s="17">
        <f>'P &amp; L Combined'!O13+'P &amp; L Combined'!O14+'P &amp; L Combined'!O15+'P &amp; L Combined'!O16</f>
        <v>34.594690275001454</v>
      </c>
      <c r="P14" s="1"/>
    </row>
    <row r="15" spans="2:16" ht="18" customHeight="1" x14ac:dyDescent="0.25">
      <c r="B15" s="1" t="s">
        <v>106</v>
      </c>
      <c r="C15" s="1"/>
      <c r="D15" s="1"/>
      <c r="E15" s="1"/>
      <c r="F15" s="17">
        <f>F13-F14</f>
        <v>22.909564254441996</v>
      </c>
      <c r="G15" s="17">
        <f t="shared" ref="G15:O15" si="4">G13-G14</f>
        <v>35.962773296008606</v>
      </c>
      <c r="H15" s="17">
        <f t="shared" si="4"/>
        <v>36.00269133106903</v>
      </c>
      <c r="I15" s="17">
        <f t="shared" si="4"/>
        <v>36.864878897152479</v>
      </c>
      <c r="J15" s="17">
        <f t="shared" si="4"/>
        <v>37.851075168775353</v>
      </c>
      <c r="K15" s="17">
        <f t="shared" si="4"/>
        <v>38.890481631362967</v>
      </c>
      <c r="L15" s="17">
        <f t="shared" si="4"/>
        <v>39.901421104115315</v>
      </c>
      <c r="M15" s="17">
        <f t="shared" si="4"/>
        <v>41.056276653703826</v>
      </c>
      <c r="N15" s="17">
        <f t="shared" si="4"/>
        <v>42.273720407406692</v>
      </c>
      <c r="O15" s="17">
        <f t="shared" si="4"/>
        <v>53.035687760131879</v>
      </c>
      <c r="P15" s="1"/>
    </row>
    <row r="16" spans="2:16" ht="18" customHeight="1" x14ac:dyDescent="0.25">
      <c r="B16" s="26" t="s">
        <v>107</v>
      </c>
      <c r="C16" s="26"/>
      <c r="D16" s="26"/>
      <c r="E16" s="26"/>
      <c r="F16" s="50">
        <f>F13/F11</f>
        <v>0.93695401286725233</v>
      </c>
      <c r="G16" s="50">
        <f t="shared" ref="G16:O16" si="5">G13/G11</f>
        <v>0.95566494615764219</v>
      </c>
      <c r="H16" s="50">
        <f t="shared" si="5"/>
        <v>0.95534842177282253</v>
      </c>
      <c r="I16" s="50">
        <f t="shared" si="5"/>
        <v>0.95508508215138643</v>
      </c>
      <c r="J16" s="50">
        <f t="shared" si="5"/>
        <v>0.95480260635391934</v>
      </c>
      <c r="K16" s="50">
        <f t="shared" si="5"/>
        <v>0.95453806207379777</v>
      </c>
      <c r="L16" s="50">
        <f t="shared" si="5"/>
        <v>0.95432900383722996</v>
      </c>
      <c r="M16" s="50">
        <f t="shared" si="5"/>
        <v>0.95409958666975436</v>
      </c>
      <c r="N16" s="50">
        <f t="shared" si="5"/>
        <v>0.95388849816781429</v>
      </c>
      <c r="O16" s="50">
        <f t="shared" si="5"/>
        <v>0.95373434182555672</v>
      </c>
      <c r="P16" s="1"/>
    </row>
    <row r="17" spans="2:16" ht="18" customHeight="1" x14ac:dyDescent="0.25">
      <c r="B17" s="51" t="s">
        <v>108</v>
      </c>
      <c r="C17" s="26"/>
      <c r="D17" s="26"/>
      <c r="E17" s="26"/>
      <c r="F17" s="27">
        <f>(F14/F13)*F11</f>
        <v>14.090871989114934</v>
      </c>
      <c r="G17" s="27">
        <f t="shared" ref="G17:O17" si="6">(G14/G13)*G11</f>
        <v>28.650535149987036</v>
      </c>
      <c r="H17" s="27">
        <f t="shared" si="6"/>
        <v>31.167447613322736</v>
      </c>
      <c r="I17" s="27">
        <f t="shared" si="6"/>
        <v>33.06055180717798</v>
      </c>
      <c r="J17" s="27">
        <f t="shared" si="6"/>
        <v>34.895369458474008</v>
      </c>
      <c r="K17" s="27">
        <f t="shared" si="6"/>
        <v>36.842695005506371</v>
      </c>
      <c r="L17" s="27">
        <f t="shared" si="6"/>
        <v>39.098445228406881</v>
      </c>
      <c r="M17" s="27">
        <f t="shared" si="6"/>
        <v>41.292708867417225</v>
      </c>
      <c r="N17" s="27">
        <f t="shared" si="6"/>
        <v>43.622360324493535</v>
      </c>
      <c r="O17" s="27">
        <f t="shared" si="6"/>
        <v>36.272878890764545</v>
      </c>
      <c r="P17" s="1"/>
    </row>
    <row r="18" spans="2:16" ht="18" customHeight="1" x14ac:dyDescent="0.25">
      <c r="B18" s="52" t="s">
        <v>109</v>
      </c>
      <c r="C18" s="52"/>
      <c r="D18" s="52"/>
      <c r="E18" s="52"/>
      <c r="F18" s="53">
        <f>F17/F11</f>
        <v>0.36559802584163131</v>
      </c>
      <c r="G18" s="53">
        <f t="shared" ref="G18:O18" si="7">G17/G11</f>
        <v>0.43225415918261045</v>
      </c>
      <c r="H18" s="53">
        <f t="shared" si="7"/>
        <v>0.45266749070855644</v>
      </c>
      <c r="I18" s="53">
        <f t="shared" si="7"/>
        <v>0.46135886200077303</v>
      </c>
      <c r="J18" s="53">
        <f t="shared" si="7"/>
        <v>0.46815419220678045</v>
      </c>
      <c r="K18" s="53">
        <f t="shared" si="7"/>
        <v>0.47486621931577178</v>
      </c>
      <c r="L18" s="53">
        <f t="shared" si="7"/>
        <v>0.483237275196225</v>
      </c>
      <c r="M18" s="53">
        <f t="shared" si="7"/>
        <v>0.4896902095867896</v>
      </c>
      <c r="N18" s="53">
        <f t="shared" si="7"/>
        <v>0.49604902017586738</v>
      </c>
      <c r="O18" s="53">
        <f t="shared" si="7"/>
        <v>0.39477965347965899</v>
      </c>
      <c r="P18" s="1"/>
    </row>
    <row r="19" spans="2:16" ht="18" customHeight="1" x14ac:dyDescent="0.25">
      <c r="C19" s="1"/>
      <c r="D19" s="1"/>
      <c r="E19" s="1"/>
      <c r="F19" s="1"/>
      <c r="G19" s="1"/>
      <c r="H19" s="1"/>
      <c r="I19" s="1"/>
      <c r="J19" s="1"/>
      <c r="K19" s="1"/>
      <c r="L19" s="1"/>
      <c r="M19" s="1"/>
      <c r="N19" s="1"/>
      <c r="O19" s="1"/>
      <c r="P19" s="1"/>
    </row>
    <row r="20" spans="2:16" ht="18" customHeight="1" x14ac:dyDescent="0.25">
      <c r="B20" s="70" t="s">
        <v>110</v>
      </c>
      <c r="C20" s="70"/>
      <c r="D20" s="70"/>
      <c r="E20" s="70"/>
      <c r="F20" s="70"/>
      <c r="G20" s="70"/>
      <c r="H20" s="70"/>
      <c r="I20" s="70"/>
      <c r="J20" s="70"/>
      <c r="K20" s="70"/>
      <c r="L20" s="70"/>
      <c r="M20" s="70"/>
      <c r="N20" s="70"/>
      <c r="O20" s="70"/>
      <c r="P20" s="1"/>
    </row>
    <row r="21" spans="2:16" ht="18" customHeight="1" x14ac:dyDescent="0.25">
      <c r="C21" s="1"/>
      <c r="D21" s="1"/>
      <c r="E21" s="1"/>
      <c r="F21" s="1"/>
      <c r="G21" s="1"/>
      <c r="H21" s="1"/>
      <c r="I21" s="1"/>
      <c r="J21" s="1"/>
      <c r="K21" s="1"/>
      <c r="L21" s="1"/>
      <c r="M21" s="1"/>
      <c r="N21" s="1"/>
      <c r="O21" s="1"/>
      <c r="P21" s="1"/>
    </row>
    <row r="22" spans="2:16" ht="18" hidden="1" customHeight="1" x14ac:dyDescent="0.25">
      <c r="B22" s="1" t="s">
        <v>35</v>
      </c>
      <c r="C22" s="1"/>
      <c r="D22" s="1"/>
      <c r="E22" s="1"/>
      <c r="F22" s="54" t="e">
        <f>'P &amp; L Combined'!#REF!</f>
        <v>#REF!</v>
      </c>
      <c r="G22" s="54" t="e">
        <f>'P &amp; L Combined'!#REF!</f>
        <v>#REF!</v>
      </c>
      <c r="H22" s="54" t="e">
        <f>'P &amp; L Combined'!#REF!</f>
        <v>#REF!</v>
      </c>
      <c r="I22" s="54" t="e">
        <f>'P &amp; L Combined'!#REF!</f>
        <v>#REF!</v>
      </c>
      <c r="J22" s="54" t="e">
        <f>'P &amp; L Combined'!#REF!</f>
        <v>#REF!</v>
      </c>
      <c r="K22" s="54" t="e">
        <f>'P &amp; L Combined'!#REF!</f>
        <v>#REF!</v>
      </c>
      <c r="L22" s="54" t="e">
        <f>'P &amp; L Combined'!#REF!</f>
        <v>#REF!</v>
      </c>
      <c r="M22" s="54" t="e">
        <f>'P &amp; L Combined'!#REF!</f>
        <v>#REF!</v>
      </c>
      <c r="N22" s="54" t="e">
        <f>'P &amp; L Combined'!#REF!</f>
        <v>#REF!</v>
      </c>
      <c r="O22" s="54" t="e">
        <f>'P &amp; L Combined'!#REF!</f>
        <v>#REF!</v>
      </c>
      <c r="P22" s="1"/>
    </row>
    <row r="23" spans="2:16" ht="18" hidden="1" customHeight="1" x14ac:dyDescent="0.25">
      <c r="B23" s="29" t="s">
        <v>111</v>
      </c>
      <c r="C23" s="29"/>
      <c r="D23" s="29"/>
      <c r="E23" s="29"/>
      <c r="F23" s="165" t="e">
        <f>AVERAGE(F22:O22)</f>
        <v>#REF!</v>
      </c>
      <c r="G23" s="165"/>
      <c r="H23" s="165"/>
      <c r="I23" s="165"/>
      <c r="J23" s="165"/>
      <c r="K23" s="165"/>
      <c r="L23" s="165"/>
      <c r="M23" s="165"/>
      <c r="N23" s="165"/>
      <c r="O23" s="165"/>
      <c r="P23" s="1"/>
    </row>
    <row r="24" spans="2:16" ht="18" hidden="1" customHeight="1" x14ac:dyDescent="0.25">
      <c r="B24" s="1" t="s">
        <v>36</v>
      </c>
      <c r="C24" s="1"/>
      <c r="D24" s="1"/>
      <c r="E24" s="1"/>
      <c r="F24" s="54">
        <f>'P &amp; L Combined'!F51</f>
        <v>0.38199333096319948</v>
      </c>
      <c r="G24" s="54">
        <f>'P &amp; L Combined'!G51</f>
        <v>0.40131097918029274</v>
      </c>
      <c r="H24" s="54">
        <f>'P &amp; L Combined'!H51</f>
        <v>0.40502065175519347</v>
      </c>
      <c r="I24" s="54">
        <f>'P &amp; L Combined'!I51</f>
        <v>0.41522227876748025</v>
      </c>
      <c r="J24" s="54">
        <f>'P &amp; L Combined'!J51</f>
        <v>0.42023470162424192</v>
      </c>
      <c r="K24" s="54">
        <f>'P &amp; L Combined'!K51</f>
        <v>0.42265626469738271</v>
      </c>
      <c r="L24" s="54">
        <f>'P &amp; L Combined'!L51</f>
        <v>0.42440812165767433</v>
      </c>
      <c r="M24" s="54">
        <f>'P &amp; L Combined'!M51</f>
        <v>0.4260955884228651</v>
      </c>
      <c r="N24" s="54">
        <f>'P &amp; L Combined'!N51</f>
        <v>0.42648106999739305</v>
      </c>
      <c r="O24" s="54">
        <f>'P &amp; L Combined'!O51</f>
        <v>0.42428128042930036</v>
      </c>
      <c r="P24" s="1"/>
    </row>
    <row r="25" spans="2:16" ht="18" hidden="1" customHeight="1" x14ac:dyDescent="0.25">
      <c r="B25" s="29" t="s">
        <v>111</v>
      </c>
      <c r="C25" s="29"/>
      <c r="D25" s="29"/>
      <c r="E25" s="29"/>
      <c r="F25" s="165">
        <f>AVERAGE(F24:O24)</f>
        <v>0.41477042674950237</v>
      </c>
      <c r="G25" s="165"/>
      <c r="H25" s="165"/>
      <c r="I25" s="165"/>
      <c r="J25" s="165"/>
      <c r="K25" s="165"/>
      <c r="L25" s="165"/>
      <c r="M25" s="165"/>
      <c r="N25" s="165"/>
      <c r="O25" s="165"/>
      <c r="P25" s="1"/>
    </row>
    <row r="26" spans="2:16" ht="18" hidden="1" customHeight="1" x14ac:dyDescent="0.25">
      <c r="B26" s="1" t="s">
        <v>37</v>
      </c>
      <c r="C26" s="1"/>
      <c r="D26" s="1"/>
      <c r="E26" s="1"/>
      <c r="F26" s="54">
        <f>'P &amp; L Combined'!F52</f>
        <v>0.13398099311310846</v>
      </c>
      <c r="G26" s="54">
        <f>'P &amp; L Combined'!G52</f>
        <v>0.1999955708537344</v>
      </c>
      <c r="H26" s="54">
        <f>'P &amp; L Combined'!H52</f>
        <v>0.22635749238578867</v>
      </c>
      <c r="I26" s="54">
        <f>'P &amp; L Combined'!I52</f>
        <v>0.2563798769527828</v>
      </c>
      <c r="J26" s="54">
        <f>'P &amp; L Combined'!J52</f>
        <v>0.28007289383769779</v>
      </c>
      <c r="K26" s="54">
        <f>'P &amp; L Combined'!K52</f>
        <v>0.29686558576714966</v>
      </c>
      <c r="L26" s="54">
        <f>'P &amp; L Combined'!L52</f>
        <v>0.30376546341865107</v>
      </c>
      <c r="M26" s="54">
        <f>'P &amp; L Combined'!M52</f>
        <v>0.31235592288333058</v>
      </c>
      <c r="N26" s="54">
        <f>'P &amp; L Combined'!N52</f>
        <v>0.31709906921239078</v>
      </c>
      <c r="O26" s="54">
        <f>'P &amp; L Combined'!O52</f>
        <v>0.31602939032015059</v>
      </c>
      <c r="P26" s="1"/>
    </row>
    <row r="27" spans="2:16" ht="18" hidden="1" customHeight="1" x14ac:dyDescent="0.25">
      <c r="B27" s="29" t="s">
        <v>111</v>
      </c>
      <c r="C27" s="29"/>
      <c r="D27" s="29"/>
      <c r="E27" s="29"/>
      <c r="F27" s="165">
        <f>AVERAGE(F26:O26)</f>
        <v>0.26429022587447848</v>
      </c>
      <c r="G27" s="165"/>
      <c r="H27" s="165"/>
      <c r="I27" s="165"/>
      <c r="J27" s="165"/>
      <c r="K27" s="165"/>
      <c r="L27" s="165"/>
      <c r="M27" s="165"/>
      <c r="N27" s="165"/>
      <c r="O27" s="165"/>
      <c r="P27" s="1"/>
    </row>
    <row r="28" spans="2:16" ht="18" hidden="1" customHeight="1" x14ac:dyDescent="0.25">
      <c r="B28" s="1" t="s">
        <v>38</v>
      </c>
      <c r="C28" s="1"/>
      <c r="D28" s="1"/>
      <c r="E28" s="1"/>
      <c r="F28" s="54">
        <f>'P &amp; L Combined'!F53</f>
        <v>0</v>
      </c>
      <c r="G28" s="54">
        <f>'P &amp; L Combined'!G53</f>
        <v>0.71972708011672348</v>
      </c>
      <c r="H28" s="54">
        <f>'P &amp; L Combined'!H53</f>
        <v>3.879147000155525E-2</v>
      </c>
      <c r="I28" s="54">
        <f>'P &amp; L Combined'!I53</f>
        <v>4.0756899152888604E-2</v>
      </c>
      <c r="J28" s="54">
        <f>'P &amp; L Combined'!J53</f>
        <v>4.017797393984357E-2</v>
      </c>
      <c r="K28" s="54">
        <f>'P &amp; L Combined'!K53</f>
        <v>4.0881358408627833E-2</v>
      </c>
      <c r="L28" s="54">
        <f>'P &amp; L Combined'!L53</f>
        <v>4.2843038183983273E-2</v>
      </c>
      <c r="M28" s="54">
        <f>'P &amp; L Combined'!M53</f>
        <v>4.220437528537424E-2</v>
      </c>
      <c r="N28" s="54">
        <f>'P &amp; L Combined'!N53</f>
        <v>4.2875852530918301E-2</v>
      </c>
      <c r="O28" s="54">
        <f>'P &amp; L Combined'!O53</f>
        <v>4.4822940925558941E-2</v>
      </c>
      <c r="P28" s="1"/>
    </row>
    <row r="29" spans="2:16" ht="18" hidden="1" customHeight="1" x14ac:dyDescent="0.25">
      <c r="B29" s="29" t="s">
        <v>111</v>
      </c>
      <c r="C29" s="29"/>
      <c r="D29" s="29"/>
      <c r="E29" s="29"/>
      <c r="F29" s="165">
        <f>AVERAGE(F28:O28)</f>
        <v>0.10530809885454735</v>
      </c>
      <c r="G29" s="165"/>
      <c r="H29" s="165"/>
      <c r="I29" s="165"/>
      <c r="J29" s="165"/>
      <c r="K29" s="165"/>
      <c r="L29" s="165"/>
      <c r="M29" s="165"/>
      <c r="N29" s="165"/>
      <c r="O29" s="165"/>
      <c r="P29" s="1"/>
    </row>
    <row r="30" spans="2:16" ht="18" customHeight="1" x14ac:dyDescent="0.25">
      <c r="B30" s="1" t="s">
        <v>112</v>
      </c>
      <c r="C30" s="1"/>
      <c r="D30" s="1"/>
      <c r="E30" s="1"/>
      <c r="F30" s="54">
        <f>'P &amp; L Combined'!F47/('Balance Sheet Combined'!F11+'Balance Sheet Combined'!F12+'Balance Sheet Combined'!F14+'Balance Sheet Combined'!F13+'Balance Sheet Combined'!F15)</f>
        <v>0.10274053885536341</v>
      </c>
      <c r="G30" s="54">
        <f>'P &amp; L Combined'!G47/('Balance Sheet Combined'!G11+'Balance Sheet Combined'!G12+'Balance Sheet Combined'!G14+'Balance Sheet Combined'!G13+'Balance Sheet Combined'!G15)</f>
        <v>0.18912277917434675</v>
      </c>
      <c r="H30" s="54">
        <f>'P &amp; L Combined'!H47/('Balance Sheet Combined'!H11+'Balance Sheet Combined'!H12+'Balance Sheet Combined'!H14+'Balance Sheet Combined'!H13+'Balance Sheet Combined'!H15)</f>
        <v>0.19623443865575307</v>
      </c>
      <c r="I30" s="54">
        <f>'P &amp; L Combined'!I47/('Balance Sheet Combined'!I11+'Balance Sheet Combined'!I12+'Balance Sheet Combined'!I14+'Balance Sheet Combined'!I13+'Balance Sheet Combined'!I15)</f>
        <v>0.2049613242365233</v>
      </c>
      <c r="J30" s="54">
        <f>'P &amp; L Combined'!J47/('Balance Sheet Combined'!J11+'Balance Sheet Combined'!J12+'Balance Sheet Combined'!J14+'Balance Sheet Combined'!J13+'Balance Sheet Combined'!J15)</f>
        <v>0.20506179760618801</v>
      </c>
      <c r="K30" s="54">
        <f>'P &amp; L Combined'!K47/('Balance Sheet Combined'!K11+'Balance Sheet Combined'!K12+'Balance Sheet Combined'!K14+'Balance Sheet Combined'!K13+'Balance Sheet Combined'!K15)</f>
        <v>0.1976929078974696</v>
      </c>
      <c r="L30" s="54">
        <f>'P &amp; L Combined'!L47/('Balance Sheet Combined'!L11+'Balance Sheet Combined'!L12+'Balance Sheet Combined'!L14+'Balance Sheet Combined'!L13+'Balance Sheet Combined'!L15)</f>
        <v>0.19068609810154127</v>
      </c>
      <c r="M30" s="54">
        <f>'P &amp; L Combined'!M47/('Balance Sheet Combined'!M11+'Balance Sheet Combined'!M12+'Balance Sheet Combined'!M14+'Balance Sheet Combined'!M13+'Balance Sheet Combined'!M15)</f>
        <v>0.17506540835348794</v>
      </c>
      <c r="N30" s="54">
        <f>'P &amp; L Combined'!N47/('Balance Sheet Combined'!N11+'Balance Sheet Combined'!N12+'Balance Sheet Combined'!N14+'Balance Sheet Combined'!N13+'Balance Sheet Combined'!N15)</f>
        <v>0.16088488761072839</v>
      </c>
      <c r="O30" s="54">
        <f>'P &amp; L Combined'!O47/('Balance Sheet Combined'!O11+'Balance Sheet Combined'!O12+'Balance Sheet Combined'!O14+'Balance Sheet Combined'!O13+'Balance Sheet Combined'!O15)</f>
        <v>0.14870605362853451</v>
      </c>
      <c r="P30" s="1"/>
    </row>
    <row r="31" spans="2:16" ht="18" customHeight="1" x14ac:dyDescent="0.25">
      <c r="B31" s="29" t="s">
        <v>111</v>
      </c>
      <c r="C31" s="29"/>
      <c r="D31" s="29"/>
      <c r="E31" s="29"/>
      <c r="F31" s="165">
        <f>AVERAGE(F30:O30)</f>
        <v>0.17711562341199361</v>
      </c>
      <c r="G31" s="165"/>
      <c r="H31" s="165"/>
      <c r="I31" s="165"/>
      <c r="J31" s="165"/>
      <c r="K31" s="165"/>
      <c r="L31" s="165"/>
      <c r="M31" s="165"/>
      <c r="N31" s="165"/>
      <c r="O31" s="165"/>
      <c r="P31" s="1"/>
    </row>
    <row r="32" spans="2:16" ht="18" customHeight="1" x14ac:dyDescent="0.25">
      <c r="B32" s="1" t="s">
        <v>113</v>
      </c>
      <c r="C32" s="1"/>
      <c r="D32" s="1"/>
      <c r="E32" s="1"/>
      <c r="F32" s="54">
        <f>'P &amp; L Combined'!F48/('Balance Sheet Combined'!F11+'Balance Sheet Combined'!F14+'Balance Sheet Combined'!F19+'Balance Sheet Combined'!F13+'Balance Sheet Combined'!F15)</f>
        <v>3.4608794406056055E-2</v>
      </c>
      <c r="G32" s="54">
        <f>'P &amp; L Combined'!G48/('Balance Sheet Combined'!G11+'Balance Sheet Combined'!G14+'Balance Sheet Combined'!G19+'Balance Sheet Combined'!G13+'Balance Sheet Combined'!G15)</f>
        <v>9.9075057445063563E-2</v>
      </c>
      <c r="H32" s="54">
        <f>'P &amp; L Combined'!H48/('Balance Sheet Combined'!H11+'Balance Sheet Combined'!H14+'Balance Sheet Combined'!H19+'Balance Sheet Combined'!H13+'Balance Sheet Combined'!H15)</f>
        <v>0.13220428414356017</v>
      </c>
      <c r="I32" s="54">
        <f>'P &amp; L Combined'!I48/('Balance Sheet Combined'!I11+'Balance Sheet Combined'!I14+'Balance Sheet Combined'!I19+'Balance Sheet Combined'!I13+'Balance Sheet Combined'!I15)</f>
        <v>0.17705211578498409</v>
      </c>
      <c r="J32" s="54">
        <f>'P &amp; L Combined'!J48/('Balance Sheet Combined'!J11+'Balance Sheet Combined'!J14+'Balance Sheet Combined'!J19+'Balance Sheet Combined'!J13+'Balance Sheet Combined'!J15)</f>
        <v>0.23600822586275372</v>
      </c>
      <c r="K32" s="54">
        <f>'P &amp; L Combined'!K48/('Balance Sheet Combined'!K11+'Balance Sheet Combined'!K14+'Balance Sheet Combined'!K19+'Balance Sheet Combined'!K13+'Balance Sheet Combined'!K15)</f>
        <v>0.30644699806443881</v>
      </c>
      <c r="L32" s="54">
        <f>'P &amp; L Combined'!L48/('Balance Sheet Combined'!L11+'Balance Sheet Combined'!L14+'Balance Sheet Combined'!L19+'Balance Sheet Combined'!L13+'Balance Sheet Combined'!L15)</f>
        <v>0.37667377400124114</v>
      </c>
      <c r="M32" s="54">
        <f>'P &amp; L Combined'!M48/('Balance Sheet Combined'!M11+'Balance Sheet Combined'!M14+'Balance Sheet Combined'!M19+'Balance Sheet Combined'!M13+'Balance Sheet Combined'!M15)</f>
        <v>0.47996459400165431</v>
      </c>
      <c r="N32" s="54">
        <f>'P &amp; L Combined'!N48/('Balance Sheet Combined'!N11+'Balance Sheet Combined'!N14+'Balance Sheet Combined'!N19+'Balance Sheet Combined'!N13+'Balance Sheet Combined'!N15)</f>
        <v>0.5194036256610165</v>
      </c>
      <c r="O32" s="54">
        <f>'P &amp; L Combined'!O48/('Balance Sheet Combined'!O11+'Balance Sheet Combined'!O14+'Balance Sheet Combined'!O19+'Balance Sheet Combined'!O13+'Balance Sheet Combined'!O15)</f>
        <v>0.54085417025317017</v>
      </c>
      <c r="P32" s="1"/>
    </row>
    <row r="33" spans="2:16" ht="18" customHeight="1" x14ac:dyDescent="0.25">
      <c r="B33" s="29" t="s">
        <v>111</v>
      </c>
      <c r="C33" s="29"/>
      <c r="D33" s="29"/>
      <c r="E33" s="29"/>
      <c r="F33" s="165">
        <f>AVERAGE(F32:O32)</f>
        <v>0.29022916396239384</v>
      </c>
      <c r="G33" s="165"/>
      <c r="H33" s="165"/>
      <c r="I33" s="165"/>
      <c r="J33" s="165"/>
      <c r="K33" s="165"/>
      <c r="L33" s="165"/>
      <c r="M33" s="165"/>
      <c r="N33" s="165"/>
      <c r="O33" s="165"/>
      <c r="P33" s="1"/>
    </row>
    <row r="34" spans="2:16" ht="18" customHeight="1" x14ac:dyDescent="0.25">
      <c r="B34" s="1" t="s">
        <v>114</v>
      </c>
      <c r="C34" s="1"/>
      <c r="D34" s="1"/>
      <c r="E34" s="1"/>
      <c r="F34" s="54">
        <f>'P &amp; L Combined'!F48/('Balance Sheet Combined'!F11+'Balance Sheet Combined'!F12+'Balance Sheet Combined'!F13+'Balance Sheet Combined'!F15)</f>
        <v>8.1719755689088611E-2</v>
      </c>
      <c r="G34" s="54">
        <f>'P &amp; L Combined'!G48/('Balance Sheet Combined'!G11+'Balance Sheet Combined'!G12+'Balance Sheet Combined'!G13+'Balance Sheet Combined'!G15)</f>
        <v>0.17340332764397123</v>
      </c>
      <c r="H34" s="54">
        <f>'P &amp; L Combined'!H48/('Balance Sheet Combined'!H11+'Balance Sheet Combined'!H12+'Balance Sheet Combined'!H13+'Balance Sheet Combined'!H15)</f>
        <v>0.16934778674848672</v>
      </c>
      <c r="I34" s="54">
        <f>'P &amp; L Combined'!I48/('Balance Sheet Combined'!I11+'Balance Sheet Combined'!I12+'Balance Sheet Combined'!I13+'Balance Sheet Combined'!I15)</f>
        <v>0.16640711246431555</v>
      </c>
      <c r="J34" s="54">
        <f>'P &amp; L Combined'!J48/('Balance Sheet Combined'!J11+'Balance Sheet Combined'!J12+'Balance Sheet Combined'!J13+'Balance Sheet Combined'!J15)</f>
        <v>0.15902018487886632</v>
      </c>
      <c r="K34" s="54">
        <f>'P &amp; L Combined'!K48/('Balance Sheet Combined'!K11+'Balance Sheet Combined'!K12+'Balance Sheet Combined'!K13+'Balance Sheet Combined'!K15)</f>
        <v>0.14925873582941857</v>
      </c>
      <c r="L34" s="54">
        <f>'P &amp; L Combined'!L48/('Balance Sheet Combined'!L11+'Balance Sheet Combined'!L12+'Balance Sheet Combined'!L13+'Balance Sheet Combined'!L15)</f>
        <v>0.13738907508309853</v>
      </c>
      <c r="M34" s="54">
        <f>'P &amp; L Combined'!M48/('Balance Sheet Combined'!M11+'Balance Sheet Combined'!M12+'Balance Sheet Combined'!M13+'Balance Sheet Combined'!M15)</f>
        <v>0.12834039256358035</v>
      </c>
      <c r="N34" s="54">
        <f>'P &amp; L Combined'!N48/('Balance Sheet Combined'!N11+'Balance Sheet Combined'!N12+'Balance Sheet Combined'!N13+'Balance Sheet Combined'!N15)</f>
        <v>0.11962183482613641</v>
      </c>
      <c r="O34" s="54">
        <f>'P &amp; L Combined'!O48/('Balance Sheet Combined'!O11+'Balance Sheet Combined'!O12+'Balance Sheet Combined'!O13+'Balance Sheet Combined'!O15)</f>
        <v>0.11076492325466247</v>
      </c>
      <c r="P34" s="1"/>
    </row>
    <row r="35" spans="2:16" ht="18" customHeight="1" x14ac:dyDescent="0.25">
      <c r="B35" s="29" t="s">
        <v>111</v>
      </c>
      <c r="C35" s="29"/>
      <c r="D35" s="29"/>
      <c r="E35" s="29"/>
      <c r="F35" s="165">
        <f>AVERAGE(F34:O34)</f>
        <v>0.1395273128981625</v>
      </c>
      <c r="G35" s="165"/>
      <c r="H35" s="165"/>
      <c r="I35" s="165"/>
      <c r="J35" s="165"/>
      <c r="K35" s="165"/>
      <c r="L35" s="165"/>
      <c r="M35" s="165"/>
      <c r="N35" s="165"/>
      <c r="O35" s="165"/>
      <c r="P35" s="1"/>
    </row>
    <row r="36" spans="2:16" ht="18" customHeight="1" x14ac:dyDescent="0.25">
      <c r="B36" s="1" t="s">
        <v>95</v>
      </c>
      <c r="C36" s="1"/>
      <c r="D36" s="1"/>
      <c r="E36" s="1"/>
      <c r="F36" s="17">
        <f>DSCR!F18</f>
        <v>1.7705110409429743</v>
      </c>
      <c r="G36" s="17">
        <f>DSCR!G18</f>
        <v>1.0563096612407148</v>
      </c>
      <c r="H36" s="17">
        <f>DSCR!H18</f>
        <v>1.0475537568996791</v>
      </c>
      <c r="I36" s="17">
        <f>DSCR!I18</f>
        <v>1.2748851038914346</v>
      </c>
      <c r="J36" s="17">
        <f>DSCR!J18</f>
        <v>1.2574474120458334</v>
      </c>
      <c r="K36" s="17">
        <f>DSCR!K18</f>
        <v>1.578182795323785</v>
      </c>
      <c r="L36" s="17">
        <f>DSCR!L18</f>
        <v>2.5979040014559724</v>
      </c>
      <c r="M36" s="17">
        <f>DSCR!M18</f>
        <v>2.7306393365832453</v>
      </c>
      <c r="N36" s="17">
        <f>DSCR!N18</f>
        <v>12.881206814965044</v>
      </c>
      <c r="O36" s="17">
        <f>DSCR!O18</f>
        <v>189.48387624808694</v>
      </c>
      <c r="P36" s="1"/>
    </row>
    <row r="37" spans="2:16" ht="18" customHeight="1" x14ac:dyDescent="0.25">
      <c r="B37" s="29" t="s">
        <v>111</v>
      </c>
      <c r="C37" s="29"/>
      <c r="D37" s="29"/>
      <c r="E37" s="29"/>
      <c r="F37" s="166">
        <f>DSCR!F19</f>
        <v>1.6282992195013901</v>
      </c>
      <c r="G37" s="166"/>
      <c r="H37" s="166"/>
      <c r="I37" s="166"/>
      <c r="J37" s="166"/>
      <c r="K37" s="166"/>
      <c r="L37" s="166"/>
      <c r="M37" s="166"/>
      <c r="N37" s="166"/>
      <c r="O37" s="166"/>
      <c r="P37" s="1"/>
    </row>
    <row r="38" spans="2:16" ht="18" customHeight="1" x14ac:dyDescent="0.25">
      <c r="B38" s="1" t="s">
        <v>115</v>
      </c>
      <c r="C38" s="1"/>
      <c r="D38" s="1"/>
      <c r="E38" s="1"/>
      <c r="F38" s="17">
        <f>IFERROR('Balance Sheet Combined'!F32/'Balance Sheet Combined'!F14,0)</f>
        <v>1.3756998898502062</v>
      </c>
      <c r="G38" s="17">
        <f>IFERROR('Balance Sheet Combined'!G32/'Balance Sheet Combined'!G14,0)</f>
        <v>1.548027162487857</v>
      </c>
      <c r="H38" s="17">
        <f>IFERROR('Balance Sheet Combined'!H32/'Balance Sheet Combined'!H14,0)</f>
        <v>1.7933732415768988</v>
      </c>
      <c r="I38" s="17">
        <f>IFERROR('Balance Sheet Combined'!I32/'Balance Sheet Combined'!I14,0)</f>
        <v>2.3366204845726202</v>
      </c>
      <c r="J38" s="17">
        <f>IFERROR('Balance Sheet Combined'!J32/'Balance Sheet Combined'!J14,0)</f>
        <v>3.4221722409394983</v>
      </c>
      <c r="K38" s="17">
        <f>IFERROR('Balance Sheet Combined'!K32/'Balance Sheet Combined'!K14,0)</f>
        <v>5.7418781499378211</v>
      </c>
      <c r="L38" s="17"/>
      <c r="M38" s="17"/>
      <c r="N38" s="17"/>
      <c r="O38" s="17"/>
      <c r="P38" s="1"/>
    </row>
    <row r="39" spans="2:16" ht="18" customHeight="1" x14ac:dyDescent="0.25">
      <c r="B39" s="29" t="s">
        <v>111</v>
      </c>
      <c r="C39" s="29"/>
      <c r="D39" s="29"/>
      <c r="E39" s="29"/>
      <c r="F39" s="166">
        <f>AVERAGE(F38:O38)</f>
        <v>2.7029618615608171</v>
      </c>
      <c r="G39" s="166"/>
      <c r="H39" s="166"/>
      <c r="I39" s="166"/>
      <c r="J39" s="166"/>
      <c r="K39" s="166"/>
      <c r="L39" s="166"/>
      <c r="M39" s="166"/>
      <c r="N39" s="166"/>
      <c r="O39" s="166"/>
      <c r="P39" s="1"/>
    </row>
    <row r="40" spans="2:16" ht="18" customHeight="1" x14ac:dyDescent="0.25">
      <c r="B40" s="1" t="s">
        <v>116</v>
      </c>
      <c r="C40" s="1"/>
      <c r="D40" s="1"/>
      <c r="E40" s="1"/>
      <c r="F40" s="17">
        <f>('Balance Sheet Combined'!F14+'Balance Sheet Combined'!F18+'Balance Sheet Combined'!F19+'Balance Sheet Combined'!F20)/('Balance Sheet Combined'!F11+'Balance Sheet Combined'!F12+'Balance Sheet Combined'!F13+'Balance Sheet Combined'!F15-'Balance Sheet Combined'!F42)</f>
        <v>1.5848176391345166</v>
      </c>
      <c r="G40" s="17">
        <f>('Balance Sheet Combined'!G14+'Balance Sheet Combined'!G18+'Balance Sheet Combined'!G19+'Balance Sheet Combined'!G20)/('Balance Sheet Combined'!G11+'Balance Sheet Combined'!G12+'Balance Sheet Combined'!G13+'Balance Sheet Combined'!G15-'Balance Sheet Combined'!G42)</f>
        <v>1.1095303697082279</v>
      </c>
      <c r="H40" s="17">
        <f>('Balance Sheet Combined'!H14+'Balance Sheet Combined'!H18+'Balance Sheet Combined'!H19+'Balance Sheet Combined'!H20)/('Balance Sheet Combined'!H11+'Balance Sheet Combined'!H12+'Balance Sheet Combined'!H13+'Balance Sheet Combined'!H15-'Balance Sheet Combined'!H42)</f>
        <v>0.75038119837118356</v>
      </c>
      <c r="I40" s="17">
        <f>('Balance Sheet Combined'!I14+'Balance Sheet Combined'!I18+'Balance Sheet Combined'!I19+'Balance Sheet Combined'!I20)/('Balance Sheet Combined'!I11+'Balance Sheet Combined'!I12+'Balance Sheet Combined'!I13+'Balance Sheet Combined'!I15-'Balance Sheet Combined'!I42)</f>
        <v>0.4980168144647687</v>
      </c>
      <c r="J40" s="17">
        <f>('Balance Sheet Combined'!J14+'Balance Sheet Combined'!J18+'Balance Sheet Combined'!J19+'Balance Sheet Combined'!J20)/('Balance Sheet Combined'!J11+'Balance Sheet Combined'!J12+'Balance Sheet Combined'!J13+'Balance Sheet Combined'!J15-'Balance Sheet Combined'!J42)</f>
        <v>0.30256859884550424</v>
      </c>
      <c r="K40" s="17">
        <f>('Balance Sheet Combined'!K14+'Balance Sheet Combined'!K18+'Balance Sheet Combined'!K19+'Balance Sheet Combined'!K20)/('Balance Sheet Combined'!K11+'Balance Sheet Combined'!K12+'Balance Sheet Combined'!K13+'Balance Sheet Combined'!K15-'Balance Sheet Combined'!K42)</f>
        <v>0.17158133859800567</v>
      </c>
      <c r="L40" s="17">
        <f>('Balance Sheet Combined'!L14+'Balance Sheet Combined'!L18+'Balance Sheet Combined'!L19+'Balance Sheet Combined'!L20)/('Balance Sheet Combined'!L11+'Balance Sheet Combined'!L12+'Balance Sheet Combined'!L13+'Balance Sheet Combined'!L15-'Balance Sheet Combined'!L42)</f>
        <v>9.2908821576266787E-2</v>
      </c>
      <c r="M40" s="17">
        <f>('Balance Sheet Combined'!M14+'Balance Sheet Combined'!M18+'Balance Sheet Combined'!M19+'Balance Sheet Combined'!M20)/('Balance Sheet Combined'!M11+'Balance Sheet Combined'!M12+'Balance Sheet Combined'!M13+'Balance Sheet Combined'!M15-'Balance Sheet Combined'!M42)</f>
        <v>3.0725551202094168E-2</v>
      </c>
      <c r="N40" s="17">
        <f>('Balance Sheet Combined'!N14+'Balance Sheet Combined'!N18+'Balance Sheet Combined'!N19+'Balance Sheet Combined'!N20)/('Balance Sheet Combined'!N11+'Balance Sheet Combined'!N12+'Balance Sheet Combined'!N13+'Balance Sheet Combined'!N15-'Balance Sheet Combined'!N42)</f>
        <v>2.2203116781975642E-2</v>
      </c>
      <c r="O40" s="17">
        <f>('Balance Sheet Combined'!O14+'Balance Sheet Combined'!O18+'Balance Sheet Combined'!O19+'Balance Sheet Combined'!O20)/('Balance Sheet Combined'!O11+'Balance Sheet Combined'!O12+'Balance Sheet Combined'!O13+'Balance Sheet Combined'!O15-'Balance Sheet Combined'!O42)</f>
        <v>1.9983923687985988E-2</v>
      </c>
      <c r="P40" s="1"/>
    </row>
    <row r="41" spans="2:16" ht="18" customHeight="1" x14ac:dyDescent="0.25">
      <c r="B41" s="29" t="s">
        <v>111</v>
      </c>
      <c r="C41" s="29"/>
      <c r="D41" s="29"/>
      <c r="E41" s="29"/>
      <c r="F41" s="166">
        <f>AVERAGE(F40:O40)</f>
        <v>0.45827173723705295</v>
      </c>
      <c r="G41" s="166"/>
      <c r="H41" s="166"/>
      <c r="I41" s="166"/>
      <c r="J41" s="166"/>
      <c r="K41" s="166"/>
      <c r="L41" s="166"/>
      <c r="M41" s="166"/>
      <c r="N41" s="166"/>
      <c r="O41" s="166"/>
      <c r="P41" s="1"/>
    </row>
    <row r="42" spans="2:16" ht="18" customHeight="1" x14ac:dyDescent="0.25">
      <c r="B42" s="1" t="s">
        <v>117</v>
      </c>
      <c r="C42" s="1"/>
      <c r="D42" s="1"/>
      <c r="E42" s="1"/>
      <c r="F42" s="17">
        <f>('Balance Sheet Combined'!F14+'Balance Sheet Combined'!F19)/('Balance Sheet Combined'!F11+'Balance Sheet Combined'!F13+'Balance Sheet Combined'!F15+'Balance Sheet Combined'!F12)</f>
        <v>1.5116231353637275</v>
      </c>
      <c r="G42" s="17">
        <f>('Balance Sheet Combined'!G14+'Balance Sheet Combined'!G19)/('Balance Sheet Combined'!G11+'Balance Sheet Combined'!G13+'Balance Sheet Combined'!G15+'Balance Sheet Combined'!G12)</f>
        <v>1.0479292961156523</v>
      </c>
      <c r="H42" s="17">
        <f>('Balance Sheet Combined'!H14+'Balance Sheet Combined'!H19)/('Balance Sheet Combined'!H11+'Balance Sheet Combined'!H13+'Balance Sheet Combined'!H15+'Balance Sheet Combined'!H12)</f>
        <v>0.697594521010517</v>
      </c>
      <c r="I42" s="17">
        <f>('Balance Sheet Combined'!I14+'Balance Sheet Combined'!I19)/('Balance Sheet Combined'!I11+'Balance Sheet Combined'!I13+'Balance Sheet Combined'!I15+'Balance Sheet Combined'!I12)</f>
        <v>0.45359099253239488</v>
      </c>
      <c r="J42" s="17">
        <f>('Balance Sheet Combined'!J14+'Balance Sheet Combined'!J19)/('Balance Sheet Combined'!J11+'Balance Sheet Combined'!J13+'Balance Sheet Combined'!J15+'Balance Sheet Combined'!J12)</f>
        <v>0.2648346109002509</v>
      </c>
      <c r="K42" s="17">
        <f>('Balance Sheet Combined'!K14+'Balance Sheet Combined'!K19)/('Balance Sheet Combined'!K11+'Balance Sheet Combined'!K13+'Balance Sheet Combined'!K15+'Balance Sheet Combined'!K12)</f>
        <v>0.13914620260910754</v>
      </c>
      <c r="L42" s="17">
        <f>('Balance Sheet Combined'!L14+'Balance Sheet Combined'!L19)/('Balance Sheet Combined'!L11+'Balance Sheet Combined'!L13+'Balance Sheet Combined'!L15+'Balance Sheet Combined'!L12)</f>
        <v>6.4626771455189955E-2</v>
      </c>
      <c r="M42" s="17">
        <f>('Balance Sheet Combined'!M14+'Balance Sheet Combined'!M19)/('Balance Sheet Combined'!M11+'Balance Sheet Combined'!M13+'Balance Sheet Combined'!M15+'Balance Sheet Combined'!M12)</f>
        <v>5.7964570262672797E-3</v>
      </c>
      <c r="N42" s="17">
        <f>('Balance Sheet Combined'!N14+'Balance Sheet Combined'!N19)/('Balance Sheet Combined'!N11+'Balance Sheet Combined'!N13+'Balance Sheet Combined'!N15+'Balance Sheet Combined'!N12)</f>
        <v>4.7625676484932674E-17</v>
      </c>
      <c r="O42" s="17">
        <f>('Balance Sheet Combined'!O14+'Balance Sheet Combined'!O19)/('Balance Sheet Combined'!O11+'Balance Sheet Combined'!O13+'Balance Sheet Combined'!O15+'Balance Sheet Combined'!O12)</f>
        <v>4.2350422084127733E-17</v>
      </c>
      <c r="P42" s="1"/>
    </row>
    <row r="43" spans="2:16" ht="18" customHeight="1" x14ac:dyDescent="0.25">
      <c r="B43" s="29" t="s">
        <v>111</v>
      </c>
      <c r="C43" s="29"/>
      <c r="D43" s="29"/>
      <c r="E43" s="29"/>
      <c r="F43" s="166">
        <f>AVERAGE(F42:O42)</f>
        <v>0.41851419870131074</v>
      </c>
      <c r="G43" s="166"/>
      <c r="H43" s="166"/>
      <c r="I43" s="166"/>
      <c r="J43" s="166"/>
      <c r="K43" s="166"/>
      <c r="L43" s="166"/>
      <c r="M43" s="166"/>
      <c r="N43" s="166"/>
      <c r="O43" s="166"/>
      <c r="P43" s="1"/>
    </row>
    <row r="44" spans="2:16" ht="18" customHeight="1" x14ac:dyDescent="0.25">
      <c r="C44" s="1"/>
      <c r="D44" s="1"/>
      <c r="E44" s="1"/>
      <c r="F44" s="1"/>
      <c r="G44" s="1"/>
      <c r="H44" s="1"/>
      <c r="I44" s="1"/>
      <c r="J44" s="1"/>
      <c r="K44" s="1"/>
      <c r="L44" s="1"/>
      <c r="M44" s="1"/>
      <c r="N44" s="1"/>
      <c r="O44" s="1"/>
      <c r="P44" s="1"/>
    </row>
    <row r="45" spans="2:16" ht="18" customHeight="1" x14ac:dyDescent="0.25">
      <c r="C45" s="1"/>
      <c r="D45" s="1"/>
      <c r="E45" s="1"/>
      <c r="F45" s="1"/>
      <c r="G45" s="1"/>
      <c r="H45" s="1"/>
      <c r="I45" s="1"/>
      <c r="J45" s="1"/>
      <c r="K45" s="1"/>
      <c r="L45" s="1"/>
      <c r="M45" s="1"/>
      <c r="N45" s="1"/>
      <c r="O45" s="1"/>
      <c r="P45" s="1"/>
    </row>
    <row r="46" spans="2:16" ht="18" customHeight="1" x14ac:dyDescent="0.25">
      <c r="C46" s="1"/>
      <c r="D46" s="1"/>
      <c r="E46" s="1"/>
      <c r="F46" s="1"/>
      <c r="G46" s="1"/>
      <c r="H46" s="1"/>
      <c r="I46" s="1"/>
      <c r="J46" s="1"/>
      <c r="K46" s="1"/>
      <c r="L46" s="1"/>
      <c r="M46" s="1"/>
      <c r="N46" s="1"/>
      <c r="O46" s="1"/>
      <c r="P46" s="1"/>
    </row>
    <row r="47" spans="2:16" ht="18" customHeight="1" x14ac:dyDescent="0.25">
      <c r="C47" s="1"/>
      <c r="D47" s="1"/>
      <c r="E47" s="1"/>
      <c r="F47" s="1"/>
      <c r="G47" s="1"/>
      <c r="H47" s="1"/>
      <c r="I47" s="1"/>
      <c r="J47" s="1"/>
      <c r="K47" s="1"/>
      <c r="L47" s="1"/>
      <c r="M47" s="1"/>
      <c r="N47" s="1"/>
      <c r="O47" s="1"/>
      <c r="P47" s="1"/>
    </row>
    <row r="48" spans="2:16" ht="18" customHeight="1" x14ac:dyDescent="0.25">
      <c r="C48" s="1"/>
      <c r="D48" s="1"/>
      <c r="E48" s="1"/>
      <c r="F48" s="1"/>
      <c r="G48" s="1"/>
      <c r="H48" s="1"/>
      <c r="I48" s="1"/>
      <c r="J48" s="1"/>
      <c r="K48" s="1"/>
      <c r="L48" s="1"/>
      <c r="M48" s="1"/>
      <c r="N48" s="1"/>
      <c r="O48" s="1"/>
      <c r="P48" s="1"/>
    </row>
    <row r="49" s="1" customFormat="1" ht="18" customHeight="1" x14ac:dyDescent="0.25"/>
    <row r="50" s="1" customFormat="1" ht="18" customHeight="1" x14ac:dyDescent="0.25"/>
    <row r="51" s="1" customFormat="1" ht="18" customHeight="1" x14ac:dyDescent="0.25"/>
    <row r="52" s="1" customFormat="1" ht="18" customHeight="1" x14ac:dyDescent="0.25"/>
    <row r="53" s="1" customFormat="1" ht="18" customHeight="1" x14ac:dyDescent="0.25"/>
    <row r="54" s="1" customFormat="1" ht="18" customHeight="1" x14ac:dyDescent="0.25"/>
    <row r="55" s="1" customFormat="1" ht="18" customHeight="1" x14ac:dyDescent="0.25"/>
    <row r="56" s="1" customFormat="1" ht="18" customHeight="1" x14ac:dyDescent="0.25"/>
    <row r="57" s="1" customFormat="1" ht="18" customHeight="1" x14ac:dyDescent="0.25"/>
    <row r="58" s="1" customFormat="1" ht="18" customHeight="1" x14ac:dyDescent="0.25"/>
    <row r="59" s="1" customFormat="1" ht="18" customHeight="1" x14ac:dyDescent="0.25"/>
    <row r="60" s="1" customFormat="1" ht="18" customHeight="1" x14ac:dyDescent="0.25"/>
    <row r="61" s="1" customFormat="1" ht="18" customHeight="1" x14ac:dyDescent="0.25"/>
    <row r="62" s="1" customFormat="1" ht="18" customHeight="1" x14ac:dyDescent="0.25"/>
    <row r="63" s="1" customFormat="1" ht="18" customHeight="1" x14ac:dyDescent="0.25"/>
    <row r="64" s="1" customFormat="1" ht="18" customHeight="1" x14ac:dyDescent="0.25"/>
    <row r="65" s="1" customFormat="1" ht="18" customHeight="1" x14ac:dyDescent="0.25"/>
    <row r="66" s="1" customFormat="1" ht="18" customHeight="1" x14ac:dyDescent="0.25"/>
    <row r="67" s="1" customFormat="1" ht="18" customHeight="1" x14ac:dyDescent="0.25"/>
    <row r="68" s="1" customFormat="1" ht="18" customHeight="1" x14ac:dyDescent="0.25"/>
    <row r="69" s="1" customFormat="1" ht="18" customHeight="1" x14ac:dyDescent="0.25"/>
    <row r="70" s="1" customFormat="1" ht="18" customHeight="1" x14ac:dyDescent="0.25"/>
    <row r="71" s="1" customFormat="1" ht="18" customHeight="1" x14ac:dyDescent="0.25"/>
    <row r="72" s="1" customFormat="1" ht="18" customHeight="1" x14ac:dyDescent="0.25"/>
    <row r="73" s="1" customFormat="1" ht="18" customHeight="1" x14ac:dyDescent="0.25"/>
    <row r="74" s="1" customFormat="1" ht="18" customHeight="1" x14ac:dyDescent="0.25"/>
    <row r="75" s="1" customFormat="1" ht="18" customHeight="1" x14ac:dyDescent="0.25"/>
    <row r="76" s="1" customFormat="1" ht="18" customHeight="1" x14ac:dyDescent="0.25"/>
    <row r="77" s="1" customFormat="1" ht="18" customHeight="1" x14ac:dyDescent="0.25"/>
    <row r="78" s="1" customFormat="1" ht="18" customHeight="1" x14ac:dyDescent="0.25"/>
    <row r="79" s="1" customFormat="1" ht="18" customHeight="1" x14ac:dyDescent="0.25"/>
    <row r="80" s="1" customFormat="1" ht="18" customHeight="1" x14ac:dyDescent="0.25"/>
    <row r="81" s="1" customFormat="1" ht="18" customHeight="1" x14ac:dyDescent="0.25"/>
    <row r="82" s="1" customFormat="1" ht="18" customHeight="1" x14ac:dyDescent="0.25"/>
    <row r="83" s="1" customFormat="1" ht="18" customHeight="1" x14ac:dyDescent="0.25"/>
    <row r="84" s="1" customFormat="1" ht="18" customHeight="1" x14ac:dyDescent="0.25"/>
    <row r="85" s="1" customFormat="1" ht="18" customHeight="1" x14ac:dyDescent="0.25"/>
    <row r="86" s="1" customFormat="1" ht="18" customHeight="1" x14ac:dyDescent="0.25"/>
    <row r="87" s="1" customFormat="1" ht="18" customHeight="1" x14ac:dyDescent="0.25"/>
    <row r="88" s="1" customFormat="1" ht="18" customHeight="1" x14ac:dyDescent="0.25"/>
    <row r="89" s="1" customFormat="1" ht="18" customHeight="1" x14ac:dyDescent="0.25"/>
    <row r="90" s="1" customFormat="1" ht="18" customHeight="1" x14ac:dyDescent="0.25"/>
    <row r="91" s="1" customFormat="1" ht="18" customHeight="1" x14ac:dyDescent="0.25"/>
    <row r="92" s="1" customFormat="1" ht="18" customHeight="1" x14ac:dyDescent="0.25"/>
    <row r="93" s="1" customFormat="1" ht="18" customHeight="1" x14ac:dyDescent="0.25"/>
    <row r="94" s="1" customFormat="1" ht="18" customHeight="1" x14ac:dyDescent="0.25"/>
    <row r="95" s="1" customFormat="1" ht="18" customHeight="1" x14ac:dyDescent="0.25"/>
    <row r="96" s="1" customFormat="1" ht="18" customHeight="1" x14ac:dyDescent="0.25"/>
    <row r="97" s="1" customFormat="1" ht="18" customHeight="1" x14ac:dyDescent="0.25"/>
    <row r="98" s="1" customFormat="1" ht="18" customHeight="1" x14ac:dyDescent="0.25"/>
  </sheetData>
  <mergeCells count="13">
    <mergeCell ref="F41:O41"/>
    <mergeCell ref="F43:O43"/>
    <mergeCell ref="F31:O31"/>
    <mergeCell ref="F33:O33"/>
    <mergeCell ref="F35:O35"/>
    <mergeCell ref="F37:O37"/>
    <mergeCell ref="F39:O39"/>
    <mergeCell ref="F29:O29"/>
    <mergeCell ref="D6:E6"/>
    <mergeCell ref="F6:O6"/>
    <mergeCell ref="F23:O23"/>
    <mergeCell ref="F25:O25"/>
    <mergeCell ref="F27:O27"/>
  </mergeCells>
  <pageMargins left="0.70866141732283472" right="0.70866141732283472" top="0.74803149606299213" bottom="0.74803149606299213" header="0.31496062992125984" footer="0.31496062992125984"/>
  <pageSetup paperSize="9" scale="67" fitToHeight="10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37"/>
  <sheetViews>
    <sheetView showGridLines="0" zoomScaleNormal="100" workbookViewId="0">
      <selection activeCell="D16" sqref="D16"/>
    </sheetView>
  </sheetViews>
  <sheetFormatPr defaultColWidth="13.7109375" defaultRowHeight="18" customHeight="1" x14ac:dyDescent="0.25"/>
  <cols>
    <col min="1" max="1" width="4.85546875" style="55" customWidth="1"/>
    <col min="2" max="2" width="48" style="55" customWidth="1"/>
    <col min="3" max="3" width="19.7109375" style="55" customWidth="1"/>
    <col min="4" max="4" width="29.7109375" style="55" customWidth="1"/>
    <col min="5" max="5" width="31.28515625" style="55" customWidth="1"/>
    <col min="6" max="6" width="27.28515625" style="55" customWidth="1"/>
    <col min="7" max="13" width="12.7109375" style="55" customWidth="1"/>
    <col min="14" max="15" width="16.140625" style="55" bestFit="1" customWidth="1"/>
    <col min="16" max="16384" width="13.7109375" style="55"/>
  </cols>
  <sheetData>
    <row r="1" spans="1:16" ht="15.75" customHeight="1" x14ac:dyDescent="0.25">
      <c r="A1" s="55" t="s">
        <v>129</v>
      </c>
    </row>
    <row r="2" spans="1:16" ht="18" customHeight="1" x14ac:dyDescent="0.25">
      <c r="B2" s="68" t="str">
        <f>"Financial Model of " &amp; B4</f>
        <v>Financial Model of Combined CRPL</v>
      </c>
      <c r="C2" s="69"/>
      <c r="D2" s="69"/>
      <c r="E2" s="69"/>
      <c r="F2" s="69"/>
      <c r="G2" s="56"/>
      <c r="H2" s="56"/>
      <c r="I2" s="56"/>
      <c r="J2" s="56"/>
      <c r="K2" s="56"/>
      <c r="L2" s="56"/>
      <c r="M2" s="56"/>
      <c r="N2" s="56"/>
      <c r="O2" s="56"/>
      <c r="P2" s="56"/>
    </row>
    <row r="3" spans="1:16" ht="12" customHeight="1" x14ac:dyDescent="0.25">
      <c r="C3" s="57"/>
      <c r="D3" s="57"/>
      <c r="E3" s="57"/>
      <c r="F3" s="57"/>
      <c r="G3" s="57"/>
      <c r="H3" s="57"/>
      <c r="I3" s="57"/>
      <c r="J3" s="57"/>
      <c r="K3" s="57"/>
      <c r="L3" s="57"/>
      <c r="M3" s="57"/>
      <c r="N3" s="57"/>
      <c r="O3" s="57"/>
      <c r="P3" s="57"/>
    </row>
    <row r="4" spans="1:16" ht="18" customHeight="1" x14ac:dyDescent="0.25">
      <c r="B4" s="58" t="s">
        <v>89</v>
      </c>
      <c r="C4" s="58"/>
      <c r="D4" s="59"/>
      <c r="E4" s="59"/>
      <c r="F4" s="59"/>
      <c r="G4" s="57"/>
      <c r="H4" s="57"/>
      <c r="I4" s="57"/>
      <c r="J4" s="57"/>
      <c r="K4" s="57"/>
      <c r="L4" s="57"/>
      <c r="M4" s="57"/>
      <c r="N4" s="57"/>
      <c r="O4" s="57"/>
      <c r="P4" s="57"/>
    </row>
    <row r="5" spans="1:16" ht="13.5" customHeight="1" x14ac:dyDescent="0.25">
      <c r="C5" s="57"/>
      <c r="D5" s="57"/>
      <c r="F5" s="60"/>
    </row>
    <row r="6" spans="1:16" ht="18" customHeight="1" x14ac:dyDescent="0.25">
      <c r="B6" s="61" t="s">
        <v>118</v>
      </c>
      <c r="C6" s="62" t="s">
        <v>96</v>
      </c>
      <c r="D6" s="62" t="s">
        <v>97</v>
      </c>
      <c r="E6" s="62" t="s">
        <v>98</v>
      </c>
      <c r="F6" s="62" t="s">
        <v>100</v>
      </c>
      <c r="G6" s="57"/>
      <c r="H6" s="57"/>
      <c r="I6" s="57"/>
      <c r="J6" s="57"/>
      <c r="K6" s="57"/>
      <c r="L6" s="57"/>
      <c r="M6" s="57"/>
      <c r="N6" s="57"/>
      <c r="O6" s="57"/>
      <c r="P6" s="57"/>
    </row>
    <row r="7" spans="1:16" ht="27" customHeight="1" x14ac:dyDescent="0.25">
      <c r="B7" s="63" t="s">
        <v>119</v>
      </c>
      <c r="C7" s="64"/>
      <c r="D7" s="65"/>
      <c r="E7" s="66"/>
      <c r="F7" s="67"/>
    </row>
    <row r="8" spans="1:16" ht="27" hidden="1" customHeight="1" x14ac:dyDescent="0.25">
      <c r="B8" s="63" t="s">
        <v>120</v>
      </c>
      <c r="C8" s="64"/>
      <c r="D8" s="65"/>
      <c r="E8" s="66"/>
      <c r="F8" s="67"/>
    </row>
    <row r="9" spans="1:16" ht="27" hidden="1" customHeight="1" x14ac:dyDescent="0.25">
      <c r="B9" s="63" t="s">
        <v>121</v>
      </c>
      <c r="C9" s="64"/>
      <c r="D9" s="65"/>
      <c r="E9" s="66"/>
      <c r="F9" s="67"/>
    </row>
    <row r="10" spans="1:16" ht="27" hidden="1" customHeight="1" x14ac:dyDescent="0.25">
      <c r="B10" s="63" t="s">
        <v>122</v>
      </c>
      <c r="C10" s="64"/>
      <c r="D10" s="65"/>
      <c r="E10" s="66"/>
      <c r="F10" s="67"/>
    </row>
    <row r="11" spans="1:16" ht="27" hidden="1" customHeight="1" x14ac:dyDescent="0.25">
      <c r="B11" s="63" t="s">
        <v>123</v>
      </c>
      <c r="C11" s="64"/>
      <c r="D11" s="65"/>
      <c r="E11" s="66"/>
      <c r="F11" s="67"/>
    </row>
    <row r="13" spans="1:16" ht="18" customHeight="1" x14ac:dyDescent="0.25">
      <c r="F13" s="55" t="s">
        <v>127</v>
      </c>
    </row>
    <row r="17" spans="2:6" ht="43.5" customHeight="1" x14ac:dyDescent="0.25">
      <c r="B17" s="55" t="s">
        <v>99</v>
      </c>
      <c r="C17" s="55">
        <v>59.76</v>
      </c>
      <c r="D17" s="167" t="s">
        <v>126</v>
      </c>
      <c r="E17" s="168"/>
      <c r="F17" s="168"/>
    </row>
    <row r="18" spans="2:6" ht="71.25" customHeight="1" x14ac:dyDescent="0.25">
      <c r="B18" s="55" t="s">
        <v>125</v>
      </c>
      <c r="C18" s="55">
        <f>C17*75%</f>
        <v>44.82</v>
      </c>
      <c r="D18" s="168"/>
      <c r="E18" s="168"/>
      <c r="F18" s="168"/>
    </row>
    <row r="19" spans="2:6" ht="73.5" customHeight="1" x14ac:dyDescent="0.25">
      <c r="B19" s="55" t="s">
        <v>41</v>
      </c>
      <c r="C19" s="55">
        <f>C17*25%</f>
        <v>14.94</v>
      </c>
      <c r="D19" s="168"/>
      <c r="E19" s="168"/>
      <c r="F19" s="168"/>
    </row>
    <row r="21" spans="2:6" ht="18" customHeight="1" x14ac:dyDescent="0.25">
      <c r="C21" s="72">
        <f>C18/C19</f>
        <v>3</v>
      </c>
    </row>
    <row r="37" spans="4:4" ht="18" customHeight="1" x14ac:dyDescent="0.25">
      <c r="D37" s="55" t="s">
        <v>128</v>
      </c>
    </row>
  </sheetData>
  <mergeCells count="1">
    <mergeCell ref="D17:F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B1:O421"/>
  <sheetViews>
    <sheetView showGridLines="0" workbookViewId="0"/>
  </sheetViews>
  <sheetFormatPr defaultColWidth="9.140625" defaultRowHeight="15" customHeight="1" x14ac:dyDescent="0.25"/>
  <cols>
    <col min="1" max="1" width="4.85546875" style="1" customWidth="1"/>
    <col min="2" max="2" width="58.5703125" style="1" customWidth="1"/>
    <col min="3" max="3" width="12.28515625" style="1" customWidth="1"/>
    <col min="4" max="13" width="11.85546875" style="2" customWidth="1"/>
    <col min="14" max="15" width="11" style="2" customWidth="1"/>
    <col min="16" max="16384" width="9.140625" style="1"/>
  </cols>
  <sheetData>
    <row r="1" spans="2:15" ht="15.75" customHeight="1" x14ac:dyDescent="0.25"/>
    <row r="2" spans="2:15" ht="18" customHeight="1" x14ac:dyDescent="0.25">
      <c r="B2" s="43" t="str">
        <f>"Financial Model of " &amp; B4</f>
        <v>Financial Model of 68000 Sq. Ft. Noida Location Warehouse (Cold Storage)</v>
      </c>
      <c r="C2" s="43"/>
      <c r="D2" s="44"/>
      <c r="E2" s="44"/>
      <c r="F2" s="44"/>
      <c r="G2" s="44"/>
      <c r="H2" s="44"/>
      <c r="I2" s="44"/>
      <c r="J2" s="44"/>
      <c r="K2" s="44"/>
      <c r="L2" s="44"/>
      <c r="M2" s="44"/>
      <c r="N2" s="44"/>
      <c r="O2" s="45"/>
    </row>
    <row r="3" spans="2:15" ht="9.75" customHeight="1" x14ac:dyDescent="0.25"/>
    <row r="4" spans="2:15" ht="18" customHeight="1" x14ac:dyDescent="0.25">
      <c r="B4" s="3" t="str">
        <f>'[35]Common Assumption'!B4</f>
        <v>68000 Sq. Ft. Noida Location Warehouse (Cold Storage)</v>
      </c>
      <c r="C4" s="3"/>
      <c r="D4" s="3" t="s">
        <v>66</v>
      </c>
      <c r="E4" s="4"/>
      <c r="F4" s="4"/>
      <c r="G4" s="4"/>
      <c r="H4" s="4"/>
      <c r="I4" s="4"/>
      <c r="J4" s="4"/>
      <c r="K4" s="4"/>
      <c r="L4" s="4"/>
      <c r="M4" s="4"/>
      <c r="N4" s="4"/>
    </row>
    <row r="5" spans="2:15" x14ac:dyDescent="0.25">
      <c r="D5" s="1"/>
      <c r="E5" s="5"/>
      <c r="F5" s="1"/>
      <c r="G5" s="1"/>
      <c r="H5" s="1"/>
      <c r="I5" s="1"/>
      <c r="J5" s="1"/>
      <c r="K5" s="1"/>
      <c r="L5" s="1"/>
      <c r="M5" s="1"/>
      <c r="N5" s="1"/>
    </row>
    <row r="6" spans="2:15" ht="18" customHeight="1" x14ac:dyDescent="0.25">
      <c r="C6" s="2"/>
      <c r="D6" s="159" t="s">
        <v>1</v>
      </c>
      <c r="E6" s="159"/>
      <c r="F6" s="160" t="s">
        <v>2</v>
      </c>
      <c r="G6" s="160"/>
      <c r="H6" s="160"/>
      <c r="I6" s="160"/>
      <c r="J6" s="160"/>
      <c r="K6" s="160"/>
      <c r="L6" s="160"/>
      <c r="M6" s="160"/>
      <c r="N6" s="160"/>
      <c r="O6" s="160"/>
    </row>
    <row r="7" spans="2:15" ht="18" customHeight="1" x14ac:dyDescent="0.25">
      <c r="B7" s="6" t="s">
        <v>3</v>
      </c>
      <c r="C7" s="7" t="s">
        <v>4</v>
      </c>
      <c r="D7" s="8">
        <f>EOMONTH('[35]Common Assumption'!E9,1)</f>
        <v>45747</v>
      </c>
      <c r="E7" s="8">
        <f>'[35]Common Assumption'!E11</f>
        <v>45991</v>
      </c>
      <c r="F7" s="8">
        <f>DATE(YEAR(E7),MONTH(E7)+4,DAY(E7)+1)</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2:15" s="9" customFormat="1" ht="18" customHeight="1" x14ac:dyDescent="0.25">
      <c r="B8" s="10" t="s">
        <v>5</v>
      </c>
      <c r="C8" s="11"/>
      <c r="D8" s="47">
        <v>0</v>
      </c>
      <c r="E8" s="47">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row>
    <row r="9" spans="2:15" s="9" customFormat="1" ht="18" customHeight="1" x14ac:dyDescent="0.25">
      <c r="B9" s="10" t="s">
        <v>6</v>
      </c>
      <c r="C9" s="11">
        <v>9</v>
      </c>
      <c r="D9" s="47">
        <f>MONTH(D7-'[35]Common Assumption'!E9)</f>
        <v>1</v>
      </c>
      <c r="E9" s="47">
        <f>C9-D9</f>
        <v>8</v>
      </c>
      <c r="F9" s="11">
        <f>MONTH(F7-E7)</f>
        <v>4</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row>
    <row r="10" spans="2:15" ht="18" customHeight="1" x14ac:dyDescent="0.25">
      <c r="D10" s="1"/>
      <c r="E10" s="1"/>
      <c r="F10" s="1"/>
      <c r="G10" s="1"/>
      <c r="H10" s="1"/>
      <c r="I10" s="1"/>
      <c r="J10" s="1"/>
      <c r="K10" s="1"/>
      <c r="L10" s="1"/>
      <c r="M10" s="1"/>
      <c r="N10" s="1"/>
      <c r="O10" s="1"/>
    </row>
    <row r="11" spans="2:15" ht="18" customHeight="1" x14ac:dyDescent="0.25">
      <c r="B11" s="14" t="s">
        <v>67</v>
      </c>
      <c r="C11" s="14"/>
      <c r="D11" s="1"/>
      <c r="E11" s="1"/>
      <c r="F11" s="1"/>
      <c r="G11" s="1"/>
      <c r="H11" s="1"/>
      <c r="I11" s="1"/>
      <c r="J11" s="1"/>
      <c r="K11" s="1"/>
      <c r="L11" s="1"/>
      <c r="M11" s="1"/>
      <c r="N11" s="1"/>
      <c r="O11" s="1"/>
    </row>
    <row r="12" spans="2:15" ht="18" customHeight="1" x14ac:dyDescent="0.25">
      <c r="B12" s="1" t="s">
        <v>68</v>
      </c>
      <c r="D12" s="17">
        <f>'[36]Cash Flow Statement INDIRECT'!D12</f>
        <v>0</v>
      </c>
      <c r="E12" s="17">
        <f>'[36]Cash Flow Statement INDIRECT'!E12</f>
        <v>0</v>
      </c>
      <c r="F12" s="17">
        <f>'[36]Cash Flow Statement INDIRECT'!F12</f>
        <v>0.77340535990024972</v>
      </c>
      <c r="G12" s="17">
        <f>'[36]Cash Flow Statement INDIRECT'!G12</f>
        <v>2.3874235958616907</v>
      </c>
      <c r="H12" s="17">
        <f>'[36]Cash Flow Statement INDIRECT'!H12</f>
        <v>2.416359773048689</v>
      </c>
      <c r="I12" s="17">
        <f>'[36]Cash Flow Statement INDIRECT'!I12</f>
        <v>2.6494359082258399</v>
      </c>
      <c r="J12" s="17">
        <f>'[36]Cash Flow Statement INDIRECT'!J12</f>
        <v>2.9004766543143474</v>
      </c>
      <c r="K12" s="17">
        <f>'[36]Cash Flow Statement INDIRECT'!K12</f>
        <v>3.1632090790517271</v>
      </c>
      <c r="L12" s="17">
        <f>'[36]Cash Flow Statement INDIRECT'!L12</f>
        <v>3.4347041062633163</v>
      </c>
      <c r="M12" s="17">
        <f>'[36]Cash Flow Statement INDIRECT'!M12</f>
        <v>3.734379222190146</v>
      </c>
      <c r="N12" s="17">
        <f>'[36]Cash Flow Statement INDIRECT'!N12</f>
        <v>3.9222164603691878</v>
      </c>
      <c r="O12" s="17">
        <f>'[36]Cash Flow Statement INDIRECT'!O12</f>
        <v>4.0170081393443953</v>
      </c>
    </row>
    <row r="13" spans="2:15" ht="18" customHeight="1" x14ac:dyDescent="0.25">
      <c r="B13" s="1" t="s">
        <v>69</v>
      </c>
      <c r="D13" s="17">
        <f>'[36]Cash Flow Statement INDIRECT'!D13</f>
        <v>0</v>
      </c>
      <c r="E13" s="17">
        <f>'[36]Cash Flow Statement INDIRECT'!E13</f>
        <v>0</v>
      </c>
      <c r="F13" s="17">
        <f>'[36]Cash Flow Statement INDIRECT'!F13</f>
        <v>0.30418307758200092</v>
      </c>
      <c r="G13" s="17">
        <f>'[36]Cash Flow Statement INDIRECT'!G13</f>
        <v>0.91254923274600275</v>
      </c>
      <c r="H13" s="17">
        <f>'[36]Cash Flow Statement INDIRECT'!H13</f>
        <v>0.91254923274600275</v>
      </c>
      <c r="I13" s="17">
        <f>'[36]Cash Flow Statement INDIRECT'!I13</f>
        <v>0.91254923274600275</v>
      </c>
      <c r="J13" s="17">
        <f>'[36]Cash Flow Statement INDIRECT'!J13</f>
        <v>0.91254923274600275</v>
      </c>
      <c r="K13" s="17">
        <f>'[36]Cash Flow Statement INDIRECT'!K13</f>
        <v>0.91254923274600275</v>
      </c>
      <c r="L13" s="17">
        <f>'[36]Cash Flow Statement INDIRECT'!L13</f>
        <v>0.91254923274600275</v>
      </c>
      <c r="M13" s="17">
        <f>'[36]Cash Flow Statement INDIRECT'!M13</f>
        <v>0.91254923274600275</v>
      </c>
      <c r="N13" s="17">
        <f>'[36]Cash Flow Statement INDIRECT'!N13</f>
        <v>0.91254923274600275</v>
      </c>
      <c r="O13" s="17">
        <f>'[36]Cash Flow Statement INDIRECT'!O13</f>
        <v>0.91254923274600275</v>
      </c>
    </row>
    <row r="14" spans="2:15" ht="18" customHeight="1" x14ac:dyDescent="0.25">
      <c r="B14" s="1" t="s">
        <v>70</v>
      </c>
      <c r="D14" s="17">
        <f>'[36]Cash Flow Statement INDIRECT'!D14</f>
        <v>0</v>
      </c>
      <c r="E14" s="17">
        <f>'[36]Cash Flow Statement INDIRECT'!E14</f>
        <v>0</v>
      </c>
      <c r="F14" s="17">
        <f>'[36]Cash Flow Statement INDIRECT'!F14</f>
        <v>0.48912078834174921</v>
      </c>
      <c r="G14" s="17">
        <f>'[36]Cash Flow Statement INDIRECT'!G14</f>
        <v>1.2773591967379085</v>
      </c>
      <c r="H14" s="17">
        <f>'[36]Cash Flow Statement INDIRECT'!H14</f>
        <v>1.1115354848181898</v>
      </c>
      <c r="I14" s="17">
        <f>'[36]Cash Flow Statement INDIRECT'!I14</f>
        <v>0.93907882442168267</v>
      </c>
      <c r="J14" s="17">
        <f>'[36]Cash Flow Statement INDIRECT'!J14</f>
        <v>0.75335626707159864</v>
      </c>
      <c r="K14" s="17">
        <f>'[36]Cash Flow Statement INDIRECT'!K14</f>
        <v>0.56100076124472564</v>
      </c>
      <c r="L14" s="17">
        <f>'[36]Cash Flow Statement INDIRECT'!L14</f>
        <v>0.36532878117945833</v>
      </c>
      <c r="M14" s="17">
        <f>'[36]Cash Flow Statement INDIRECT'!M14</f>
        <v>0.14733969321832902</v>
      </c>
      <c r="N14" s="17">
        <f>'[36]Cash Flow Statement INDIRECT'!N14</f>
        <v>4.7500000000000001E-2</v>
      </c>
      <c r="O14" s="17">
        <f>'[36]Cash Flow Statement INDIRECT'!O14</f>
        <v>4.7500000000000001E-2</v>
      </c>
    </row>
    <row r="15" spans="2:15" ht="18" customHeight="1" x14ac:dyDescent="0.25">
      <c r="B15" s="1" t="s">
        <v>71</v>
      </c>
      <c r="D15" s="17">
        <f>'[36]Cash Flow Statement INDIRECT'!D15</f>
        <v>0</v>
      </c>
      <c r="E15" s="17">
        <f>'[36]Cash Flow Statement INDIRECT'!E15</f>
        <v>0</v>
      </c>
      <c r="F15" s="17">
        <f>'[36]Cash Flow Statement INDIRECT'!F15</f>
        <v>-0.30586658945753425</v>
      </c>
      <c r="G15" s="17">
        <f>'[36]Cash Flow Statement INDIRECT'!G15</f>
        <v>-0.63319911801863027</v>
      </c>
      <c r="H15" s="17">
        <f>'[36]Cash Flow Statement INDIRECT'!H15</f>
        <v>-3.9276770305315067E-2</v>
      </c>
      <c r="I15" s="17">
        <f>'[36]Cash Flow Statement INDIRECT'!I15</f>
        <v>-4.1884725258936939E-2</v>
      </c>
      <c r="J15" s="17">
        <f>'[36]Cash Flow Statement INDIRECT'!J15</f>
        <v>-4.4671386693116766E-2</v>
      </c>
      <c r="K15" s="17">
        <f>'[36]Cash Flow Statement INDIRECT'!K15</f>
        <v>-4.7649313086848055E-2</v>
      </c>
      <c r="L15" s="17">
        <f>'[36]Cash Flow Statement INDIRECT'!L15</f>
        <v>-5.0831962579696244E-2</v>
      </c>
      <c r="M15" s="17">
        <f>'[36]Cash Flow Statement INDIRECT'!M15</f>
        <v>-5.4233758335074933E-2</v>
      </c>
      <c r="N15" s="17">
        <f>'[36]Cash Flow Statement INDIRECT'!N15</f>
        <v>-5.7870158700202401E-2</v>
      </c>
      <c r="O15" s="17">
        <f>'[36]Cash Flow Statement INDIRECT'!O15</f>
        <v>-6.1757732517213393E-2</v>
      </c>
    </row>
    <row r="16" spans="2:15" ht="18" customHeight="1" x14ac:dyDescent="0.25">
      <c r="B16" s="1" t="s">
        <v>72</v>
      </c>
      <c r="D16" s="17">
        <f>'[36]Cash Flow Statement INDIRECT'!D16</f>
        <v>0</v>
      </c>
      <c r="E16" s="17">
        <f>'[36]Cash Flow Statement INDIRECT'!E16</f>
        <v>-2.1149999999999998</v>
      </c>
      <c r="F16" s="17">
        <f>'[36]Cash Flow Statement INDIRECT'!F16</f>
        <v>0.28200766064831995</v>
      </c>
      <c r="G16" s="17">
        <f>'[36]Cash Flow Statement INDIRECT'!G16</f>
        <v>0.82391976456220828</v>
      </c>
      <c r="H16" s="17">
        <f>'[36]Cash Flow Statement INDIRECT'!H16</f>
        <v>0.79928000831031842</v>
      </c>
      <c r="I16" s="17">
        <f>'[36]Cash Flow Statement INDIRECT'!I16</f>
        <v>0.8101915137708342</v>
      </c>
      <c r="J16" s="17">
        <f>'[36]Cash Flow Statement INDIRECT'!J16</f>
        <v>0.82194878774375102</v>
      </c>
      <c r="K16" s="17">
        <f>'[36]Cash Flow Statement INDIRECT'!K16</f>
        <v>0.83461663314764212</v>
      </c>
      <c r="L16" s="17">
        <f>'[36]Cash Flow Statement INDIRECT'!L16</f>
        <v>0.84826478163397967</v>
      </c>
      <c r="M16" s="17">
        <f>'[36]Cash Flow Statement INDIRECT'!M16</f>
        <v>0.86296826666780579</v>
      </c>
      <c r="N16" s="17">
        <f>'[36]Cash Flow Statement INDIRECT'!N16</f>
        <v>0.87880782476073427</v>
      </c>
      <c r="O16" s="17">
        <f>'[36]Cash Flow Statement INDIRECT'!O16</f>
        <v>0.89587032697627156</v>
      </c>
    </row>
    <row r="17" spans="2:15" ht="18" customHeight="1" x14ac:dyDescent="0.25">
      <c r="B17" s="1" t="s">
        <v>73</v>
      </c>
      <c r="D17" s="17">
        <f>'[36]Cash Flow Statement INDIRECT'!D17</f>
        <v>0</v>
      </c>
      <c r="E17" s="17">
        <f>'[36]Cash Flow Statement INDIRECT'!E17</f>
        <v>0</v>
      </c>
      <c r="F17" s="17">
        <f>'[36]Cash Flow Statement INDIRECT'!F17</f>
        <v>0</v>
      </c>
      <c r="G17" s="17">
        <f>'[36]Cash Flow Statement INDIRECT'!G17</f>
        <v>-0.40968188904986613</v>
      </c>
      <c r="H17" s="17">
        <f>'[36]Cash Flow Statement INDIRECT'!H17</f>
        <v>1.6374051811177182E-2</v>
      </c>
      <c r="I17" s="17">
        <f>'[36]Cash Flow Statement INDIRECT'!I17</f>
        <v>9.400026447467752E-2</v>
      </c>
      <c r="J17" s="17">
        <f>'[36]Cash Flow Statement INDIRECT'!J17</f>
        <v>0.16442669068601196</v>
      </c>
      <c r="K17" s="17">
        <f>'[36]Cash Flow Statement INDIRECT'!K17</f>
        <v>0.13488088207799948</v>
      </c>
      <c r="L17" s="17">
        <f>'[36]Cash Flow Statement INDIRECT'!L17</f>
        <v>0</v>
      </c>
      <c r="M17" s="17">
        <f>'[36]Cash Flow Statement INDIRECT'!M17</f>
        <v>0</v>
      </c>
      <c r="N17" s="17">
        <f>'[36]Cash Flow Statement INDIRECT'!N17</f>
        <v>0</v>
      </c>
      <c r="O17" s="17">
        <f>'[36]Cash Flow Statement INDIRECT'!O17</f>
        <v>0</v>
      </c>
    </row>
    <row r="18" spans="2:15" ht="18" customHeight="1" x14ac:dyDescent="0.25">
      <c r="B18" s="1" t="s">
        <v>74</v>
      </c>
      <c r="D18" s="17">
        <f>'[36]Cash Flow Statement INDIRECT'!D18</f>
        <v>0</v>
      </c>
      <c r="E18" s="17">
        <f>'[36]Cash Flow Statement INDIRECT'!E18</f>
        <v>0</v>
      </c>
      <c r="F18" s="17">
        <f>'[36]Cash Flow Statement INDIRECT'!F18</f>
        <v>6.8819982627945217E-3</v>
      </c>
      <c r="G18" s="17">
        <f>'[36]Cash Flow Statement INDIRECT'!G18</f>
        <v>1.424698015541918E-2</v>
      </c>
      <c r="H18" s="17">
        <f>'[36]Cash Flow Statement INDIRECT'!H18</f>
        <v>2.5886467057896979E-2</v>
      </c>
      <c r="I18" s="17">
        <f>'[36]Cash Flow Statement INDIRECT'!I18</f>
        <v>2.1925433046274534E-3</v>
      </c>
      <c r="J18" s="17">
        <f>'[36]Cash Flow Statement INDIRECT'!J18</f>
        <v>2.3177500362115688E-3</v>
      </c>
      <c r="K18" s="17">
        <f>'[36]Cash Flow Statement INDIRECT'!K18</f>
        <v>2.4503855718513434E-3</v>
      </c>
      <c r="L18" s="17">
        <f>'[36]Cash Flow Statement INDIRECT'!L18</f>
        <v>2.5909089868102891E-3</v>
      </c>
      <c r="M18" s="17">
        <f>'[36]Cash Flow Statement INDIRECT'!M18</f>
        <v>2.7398088827446654E-3</v>
      </c>
      <c r="N18" s="17">
        <f>'[36]Cash Flow Statement INDIRECT'!N18</f>
        <v>2.897605356970312E-3</v>
      </c>
      <c r="O18" s="17">
        <f>'[36]Cash Flow Statement INDIRECT'!O18</f>
        <v>3.0648521071638402E-3</v>
      </c>
    </row>
    <row r="19" spans="2:15" ht="18" customHeight="1" x14ac:dyDescent="0.25">
      <c r="B19" s="26" t="s">
        <v>75</v>
      </c>
      <c r="C19" s="26"/>
      <c r="D19" s="27">
        <f t="shared" ref="D19:O19" si="3">SUM(D12:D18)</f>
        <v>0</v>
      </c>
      <c r="E19" s="27">
        <f t="shared" si="3"/>
        <v>-2.1149999999999998</v>
      </c>
      <c r="F19" s="27">
        <f t="shared" si="3"/>
        <v>1.5497322952775801</v>
      </c>
      <c r="G19" s="27">
        <f t="shared" si="3"/>
        <v>4.3726177629947331</v>
      </c>
      <c r="H19" s="27">
        <f t="shared" si="3"/>
        <v>5.2427082474869593</v>
      </c>
      <c r="I19" s="27">
        <f t="shared" si="3"/>
        <v>5.365563561684727</v>
      </c>
      <c r="J19" s="27">
        <f t="shared" si="3"/>
        <v>5.5104039959048068</v>
      </c>
      <c r="K19" s="27">
        <f t="shared" si="3"/>
        <v>5.561057660753101</v>
      </c>
      <c r="L19" s="27">
        <f t="shared" si="3"/>
        <v>5.5126058482298701</v>
      </c>
      <c r="M19" s="27">
        <f t="shared" si="3"/>
        <v>5.6057424653699526</v>
      </c>
      <c r="N19" s="27">
        <f t="shared" si="3"/>
        <v>5.7061009645326939</v>
      </c>
      <c r="O19" s="27">
        <f t="shared" si="3"/>
        <v>5.8142348186566206</v>
      </c>
    </row>
    <row r="20" spans="2:15" ht="18" customHeight="1" x14ac:dyDescent="0.25">
      <c r="B20" s="1" t="s">
        <v>76</v>
      </c>
      <c r="D20" s="17">
        <f>'[36]Cash Flow Statement INDIRECT'!D20</f>
        <v>0</v>
      </c>
      <c r="E20" s="17">
        <f>'[36]Cash Flow Statement INDIRECT'!E20</f>
        <v>0</v>
      </c>
      <c r="F20" s="17">
        <f>'[36]Cash Flow Statement INDIRECT'!F20</f>
        <v>0</v>
      </c>
      <c r="G20" s="17">
        <f>'[36]Cash Flow Statement INDIRECT'!G20</f>
        <v>0</v>
      </c>
      <c r="H20" s="17">
        <f>'[36]Cash Flow Statement INDIRECT'!H20</f>
        <v>0</v>
      </c>
      <c r="I20" s="17">
        <f>'[36]Cash Flow Statement INDIRECT'!I20</f>
        <v>0.60039894729168108</v>
      </c>
      <c r="J20" s="17">
        <f>'[36]Cash Flow Statement INDIRECT'!J20</f>
        <v>0.82194878774375102</v>
      </c>
      <c r="K20" s="17">
        <f>'[36]Cash Flow Statement INDIRECT'!K20</f>
        <v>0.83461663314764212</v>
      </c>
      <c r="L20" s="17">
        <f>'[36]Cash Flow Statement INDIRECT'!L20</f>
        <v>0.84826478163397967</v>
      </c>
      <c r="M20" s="17">
        <f>'[36]Cash Flow Statement INDIRECT'!M20</f>
        <v>0.86296826666780579</v>
      </c>
      <c r="N20" s="17">
        <f>'[36]Cash Flow Statement INDIRECT'!N20</f>
        <v>0.87880782476073427</v>
      </c>
      <c r="O20" s="17">
        <f>'[36]Cash Flow Statement INDIRECT'!O20</f>
        <v>0.89587032697627156</v>
      </c>
    </row>
    <row r="21" spans="2:15" ht="18" customHeight="1" x14ac:dyDescent="0.25">
      <c r="B21" s="1" t="s">
        <v>77</v>
      </c>
      <c r="D21" s="17">
        <f>'[36]Cash Flow Statement INDIRECT'!D21</f>
        <v>0</v>
      </c>
      <c r="E21" s="17">
        <f>'[36]Cash Flow Statement INDIRECT'!E21</f>
        <v>0</v>
      </c>
      <c r="F21" s="17">
        <f>'[36]Cash Flow Statement INDIRECT'!F21</f>
        <v>0</v>
      </c>
      <c r="G21" s="17">
        <f>'[36]Cash Flow Statement INDIRECT'!G21</f>
        <v>0.40968188904986613</v>
      </c>
      <c r="H21" s="17">
        <f>'[36]Cash Flow Statement INDIRECT'!H21</f>
        <v>0.41464733705515505</v>
      </c>
      <c r="I21" s="17">
        <f>'[36]Cash Flow Statement INDIRECT'!I21</f>
        <v>0.4546432018515541</v>
      </c>
      <c r="J21" s="17">
        <f>'[36]Cash Flow Statement INDIRECT'!J21</f>
        <v>0.49772179388034204</v>
      </c>
      <c r="K21" s="17">
        <f>'[36]Cash Flow Statement INDIRECT'!K21</f>
        <v>0.63635196590398668</v>
      </c>
      <c r="L21" s="17">
        <f>'[36]Cash Flow Statement INDIRECT'!L21</f>
        <v>0.8762453245592301</v>
      </c>
      <c r="M21" s="17">
        <f>'[36]Cash Flow Statement INDIRECT'!M21</f>
        <v>0.98299782389113699</v>
      </c>
      <c r="N21" s="17">
        <f>'[36]Cash Flow Statement INDIRECT'!N21</f>
        <v>1.0570384705496598</v>
      </c>
      <c r="O21" s="17">
        <f>'[36]Cash Flow Statement INDIRECT'!O21</f>
        <v>1.1037680851740639</v>
      </c>
    </row>
    <row r="22" spans="2:15" ht="18" customHeight="1" x14ac:dyDescent="0.25">
      <c r="B22" s="38" t="s">
        <v>78</v>
      </c>
      <c r="C22" s="38"/>
      <c r="D22" s="39">
        <f>+D19-D21-D20</f>
        <v>0</v>
      </c>
      <c r="E22" s="39">
        <f t="shared" ref="E22:O22" si="4">+E19-E21-E20</f>
        <v>-2.1149999999999998</v>
      </c>
      <c r="F22" s="39">
        <f t="shared" si="4"/>
        <v>1.5497322952775801</v>
      </c>
      <c r="G22" s="39">
        <f t="shared" si="4"/>
        <v>3.962935873944867</v>
      </c>
      <c r="H22" s="39">
        <f t="shared" si="4"/>
        <v>4.8280609104318044</v>
      </c>
      <c r="I22" s="39">
        <f t="shared" si="4"/>
        <v>4.3105214125414921</v>
      </c>
      <c r="J22" s="39">
        <f t="shared" si="4"/>
        <v>4.1907334142807136</v>
      </c>
      <c r="K22" s="39">
        <f t="shared" si="4"/>
        <v>4.0900890617014722</v>
      </c>
      <c r="L22" s="39">
        <f t="shared" si="4"/>
        <v>3.7880957420366603</v>
      </c>
      <c r="M22" s="39">
        <f t="shared" si="4"/>
        <v>3.7597763748110102</v>
      </c>
      <c r="N22" s="39">
        <f t="shared" si="4"/>
        <v>3.7702546692222993</v>
      </c>
      <c r="O22" s="39">
        <f t="shared" si="4"/>
        <v>3.8145964065062854</v>
      </c>
    </row>
    <row r="23" spans="2:15" ht="18" customHeight="1" x14ac:dyDescent="0.25">
      <c r="D23" s="1"/>
      <c r="E23" s="34"/>
      <c r="F23" s="1"/>
      <c r="G23" s="1"/>
      <c r="H23" s="1"/>
      <c r="I23" s="1"/>
      <c r="J23" s="1"/>
      <c r="K23" s="1"/>
      <c r="L23" s="1"/>
      <c r="M23" s="1"/>
      <c r="N23" s="1"/>
      <c r="O23" s="1"/>
    </row>
    <row r="24" spans="2:15" ht="18" customHeight="1" x14ac:dyDescent="0.25">
      <c r="B24" s="14" t="s">
        <v>79</v>
      </c>
      <c r="C24" s="14"/>
      <c r="D24" s="1"/>
      <c r="E24" s="1"/>
      <c r="F24" s="1"/>
      <c r="G24" s="1"/>
      <c r="H24" s="1"/>
      <c r="I24" s="1"/>
      <c r="J24" s="1"/>
      <c r="K24" s="1"/>
      <c r="L24" s="1"/>
      <c r="M24" s="1"/>
      <c r="N24" s="1"/>
      <c r="O24" s="1"/>
    </row>
    <row r="25" spans="2:15" ht="18" customHeight="1" x14ac:dyDescent="0.25">
      <c r="B25" s="1" t="s">
        <v>80</v>
      </c>
      <c r="D25" s="17">
        <f>'[36]Cash Flow Statement INDIRECT'!D25</f>
        <v>-7.0662420173006115</v>
      </c>
      <c r="E25" s="17">
        <f>'[36]Cash Flow Statement INDIRECT'!E25</f>
        <v>-8.3580765422979795</v>
      </c>
      <c r="F25" s="17">
        <f>'[36]Cash Flow Statement INDIRECT'!F25</f>
        <v>0</v>
      </c>
      <c r="G25" s="17">
        <f>'[36]Cash Flow Statement INDIRECT'!G25</f>
        <v>0</v>
      </c>
      <c r="H25" s="17">
        <f>'[36]Cash Flow Statement INDIRECT'!H25</f>
        <v>0</v>
      </c>
      <c r="I25" s="17">
        <f>'[36]Cash Flow Statement INDIRECT'!I25</f>
        <v>0</v>
      </c>
      <c r="J25" s="17">
        <f>'[36]Cash Flow Statement INDIRECT'!J25</f>
        <v>0</v>
      </c>
      <c r="K25" s="17">
        <f>'[36]Cash Flow Statement INDIRECT'!K25</f>
        <v>0</v>
      </c>
      <c r="L25" s="17">
        <f>'[36]Cash Flow Statement INDIRECT'!L25</f>
        <v>0</v>
      </c>
      <c r="M25" s="17">
        <f>'[36]Cash Flow Statement INDIRECT'!M25</f>
        <v>0</v>
      </c>
      <c r="N25" s="17">
        <f>'[36]Cash Flow Statement INDIRECT'!N25</f>
        <v>0</v>
      </c>
      <c r="O25" s="17">
        <f>'[36]Cash Flow Statement INDIRECT'!O25</f>
        <v>0</v>
      </c>
    </row>
    <row r="26" spans="2:15" ht="18" customHeight="1" x14ac:dyDescent="0.25">
      <c r="B26" s="1" t="s">
        <v>81</v>
      </c>
      <c r="D26" s="17">
        <f>'[36]Cash Flow Statement INDIRECT'!D26</f>
        <v>-0.85000000000000009</v>
      </c>
      <c r="E26" s="17">
        <f>'[36]Cash Flow Statement INDIRECT'!E26</f>
        <v>0</v>
      </c>
      <c r="F26" s="17">
        <f>'[36]Cash Flow Statement INDIRECT'!F26</f>
        <v>0</v>
      </c>
      <c r="G26" s="17">
        <f>'[36]Cash Flow Statement INDIRECT'!G26</f>
        <v>0</v>
      </c>
      <c r="H26" s="17">
        <f>'[36]Cash Flow Statement INDIRECT'!H26</f>
        <v>0</v>
      </c>
      <c r="I26" s="17">
        <f>'[36]Cash Flow Statement INDIRECT'!I26</f>
        <v>0</v>
      </c>
      <c r="J26" s="17">
        <f>'[36]Cash Flow Statement INDIRECT'!J26</f>
        <v>0</v>
      </c>
      <c r="K26" s="17">
        <f>'[36]Cash Flow Statement INDIRECT'!K26</f>
        <v>0</v>
      </c>
      <c r="L26" s="17">
        <f>'[36]Cash Flow Statement INDIRECT'!L26</f>
        <v>0</v>
      </c>
      <c r="M26" s="17">
        <f>'[36]Cash Flow Statement INDIRECT'!M26</f>
        <v>0</v>
      </c>
      <c r="N26" s="17">
        <f>'[36]Cash Flow Statement INDIRECT'!N26</f>
        <v>0</v>
      </c>
      <c r="O26" s="17">
        <f>'[36]Cash Flow Statement INDIRECT'!O26</f>
        <v>0</v>
      </c>
    </row>
    <row r="27" spans="2:15" ht="18" customHeight="1" x14ac:dyDescent="0.25">
      <c r="B27" s="38" t="s">
        <v>82</v>
      </c>
      <c r="C27" s="38"/>
      <c r="D27" s="39">
        <f>SUM(D25:D26)</f>
        <v>-7.9162420173006112</v>
      </c>
      <c r="E27" s="39">
        <f t="shared" ref="E27:O27" si="5">SUM(E25:E26)</f>
        <v>-8.3580765422979795</v>
      </c>
      <c r="F27" s="39">
        <f t="shared" si="5"/>
        <v>0</v>
      </c>
      <c r="G27" s="39">
        <f t="shared" si="5"/>
        <v>0</v>
      </c>
      <c r="H27" s="39">
        <f t="shared" si="5"/>
        <v>0</v>
      </c>
      <c r="I27" s="39">
        <f t="shared" si="5"/>
        <v>0</v>
      </c>
      <c r="J27" s="39">
        <f t="shared" si="5"/>
        <v>0</v>
      </c>
      <c r="K27" s="39">
        <f t="shared" si="5"/>
        <v>0</v>
      </c>
      <c r="L27" s="39">
        <f t="shared" si="5"/>
        <v>0</v>
      </c>
      <c r="M27" s="39">
        <f t="shared" si="5"/>
        <v>0</v>
      </c>
      <c r="N27" s="39">
        <f t="shared" si="5"/>
        <v>0</v>
      </c>
      <c r="O27" s="39">
        <f t="shared" si="5"/>
        <v>0</v>
      </c>
    </row>
    <row r="28" spans="2:15" ht="18" customHeight="1" x14ac:dyDescent="0.25"/>
    <row r="29" spans="2:15" ht="18" customHeight="1" x14ac:dyDescent="0.25">
      <c r="B29" s="14" t="s">
        <v>83</v>
      </c>
      <c r="C29" s="14"/>
    </row>
    <row r="30" spans="2:15" ht="18" customHeight="1" x14ac:dyDescent="0.25">
      <c r="B30" s="1" t="str">
        <f>+'[35]Fund Flow Statement'!B12</f>
        <v>Increase in Equity / Share Capital/USL</v>
      </c>
      <c r="D30" s="17">
        <f>'[36]Cash Flow Statement INDIRECT'!D30</f>
        <v>4.4252165032012831</v>
      </c>
      <c r="E30" s="17">
        <f>'[36]Cash Flow Statement INDIRECT'!E30</f>
        <v>0</v>
      </c>
      <c r="F30" s="17">
        <f>'[36]Cash Flow Statement INDIRECT'!F30</f>
        <v>0.2294841822644873</v>
      </c>
      <c r="G30" s="17">
        <f>'[36]Cash Flow Statement INDIRECT'!G30</f>
        <v>0</v>
      </c>
      <c r="H30" s="17">
        <f>'[36]Cash Flow Statement INDIRECT'!H30</f>
        <v>0</v>
      </c>
      <c r="I30" s="17">
        <f>'[36]Cash Flow Statement INDIRECT'!I30</f>
        <v>0</v>
      </c>
      <c r="J30" s="17">
        <f>'[36]Cash Flow Statement INDIRECT'!J30</f>
        <v>0</v>
      </c>
      <c r="K30" s="17">
        <f>'[36]Cash Flow Statement INDIRECT'!K30</f>
        <v>0</v>
      </c>
      <c r="L30" s="17">
        <f>'[36]Cash Flow Statement INDIRECT'!L30</f>
        <v>0</v>
      </c>
      <c r="M30" s="17">
        <f>'[36]Cash Flow Statement INDIRECT'!M30</f>
        <v>0</v>
      </c>
      <c r="N30" s="17">
        <f>'[36]Cash Flow Statement INDIRECT'!N30</f>
        <v>0</v>
      </c>
      <c r="O30" s="17">
        <f>'[36]Cash Flow Statement INDIRECT'!O30</f>
        <v>0</v>
      </c>
    </row>
    <row r="31" spans="2:15" ht="18" customHeight="1" x14ac:dyDescent="0.25">
      <c r="B31" s="1" t="str">
        <f>+'[35]Fund Flow Statement'!B13</f>
        <v>Increase in TL</v>
      </c>
      <c r="D31" s="17">
        <f>'[36]Cash Flow Statement INDIRECT'!D31</f>
        <v>3.491025514099328</v>
      </c>
      <c r="E31" s="17">
        <f>'[36]Cash Flow Statement INDIRECT'!E31</f>
        <v>10.473076542297985</v>
      </c>
      <c r="F31" s="17">
        <f>'[36]Cash Flow Statement INDIRECT'!F31</f>
        <v>-0.14545939642080533</v>
      </c>
      <c r="G31" s="17">
        <f>'[36]Cash Flow Statement INDIRECT'!G31</f>
        <v>-1.7455127570496638</v>
      </c>
      <c r="H31" s="17">
        <f>'[36]Cash Flow Statement INDIRECT'!H31</f>
        <v>-1.7455127570496638</v>
      </c>
      <c r="I31" s="17">
        <f>'[36]Cash Flow Statement INDIRECT'!I31</f>
        <v>-1.8851537776136371</v>
      </c>
      <c r="J31" s="17">
        <f>'[36]Cash Flow Statement INDIRECT'!J31</f>
        <v>-2.0247947981776098</v>
      </c>
      <c r="K31" s="17">
        <f>'[36]Cash Flow Statement INDIRECT'!K31</f>
        <v>-2.0247947981776098</v>
      </c>
      <c r="L31" s="17">
        <f>'[36]Cash Flow Statement INDIRECT'!L31</f>
        <v>-2.0946153084595962</v>
      </c>
      <c r="M31" s="17">
        <f>'[36]Cash Flow Statement INDIRECT'!M31</f>
        <v>-2.2982584634487093</v>
      </c>
      <c r="N31" s="17">
        <f>'[36]Cash Flow Statement INDIRECT'!N31</f>
        <v>0</v>
      </c>
      <c r="O31" s="17">
        <f>'[36]Cash Flow Statement INDIRECT'!O31</f>
        <v>0</v>
      </c>
    </row>
    <row r="32" spans="2:15" ht="18" customHeight="1" x14ac:dyDescent="0.25">
      <c r="B32" s="1" t="str">
        <f>+'[35]Fund Flow Statement'!B14</f>
        <v>Increase in CC Limit</v>
      </c>
      <c r="D32" s="17">
        <f>'[36]Cash Flow Statement INDIRECT'!D32</f>
        <v>0</v>
      </c>
      <c r="E32" s="17">
        <f>'[36]Cash Flow Statement INDIRECT'!E32</f>
        <v>0</v>
      </c>
      <c r="F32" s="17">
        <f>'[36]Cash Flow Statement INDIRECT'!F32</f>
        <v>0.5</v>
      </c>
      <c r="G32" s="17">
        <f>'[36]Cash Flow Statement INDIRECT'!G32</f>
        <v>0</v>
      </c>
      <c r="H32" s="17">
        <f>'[36]Cash Flow Statement INDIRECT'!H32</f>
        <v>0</v>
      </c>
      <c r="I32" s="17">
        <f>'[36]Cash Flow Statement INDIRECT'!I32</f>
        <v>0</v>
      </c>
      <c r="J32" s="17">
        <f>'[36]Cash Flow Statement INDIRECT'!J32</f>
        <v>0</v>
      </c>
      <c r="K32" s="17">
        <f>'[36]Cash Flow Statement INDIRECT'!K32</f>
        <v>0</v>
      </c>
      <c r="L32" s="17">
        <f>'[36]Cash Flow Statement INDIRECT'!L32</f>
        <v>0</v>
      </c>
      <c r="M32" s="17">
        <f>'[36]Cash Flow Statement INDIRECT'!M32</f>
        <v>0</v>
      </c>
      <c r="N32" s="17">
        <f>'[36]Cash Flow Statement INDIRECT'!N32</f>
        <v>0</v>
      </c>
      <c r="O32" s="17">
        <f>'[36]Cash Flow Statement INDIRECT'!O32</f>
        <v>0</v>
      </c>
    </row>
    <row r="33" spans="2:15" ht="18" customHeight="1" x14ac:dyDescent="0.25">
      <c r="B33" s="1" t="s">
        <v>84</v>
      </c>
      <c r="D33" s="17">
        <f>'[36]Cash Flow Statement INDIRECT'!D33</f>
        <v>0</v>
      </c>
      <c r="E33" s="17">
        <f>'[36]Cash Flow Statement INDIRECT'!E33</f>
        <v>0</v>
      </c>
      <c r="F33" s="17">
        <f>'[36]Cash Flow Statement INDIRECT'!F33</f>
        <v>-0.48912078834174921</v>
      </c>
      <c r="G33" s="17">
        <f>'[36]Cash Flow Statement INDIRECT'!G33</f>
        <v>-1.2773591967379085</v>
      </c>
      <c r="H33" s="17">
        <f>'[36]Cash Flow Statement INDIRECT'!H33</f>
        <v>-1.1115354848181898</v>
      </c>
      <c r="I33" s="17">
        <f>'[36]Cash Flow Statement INDIRECT'!I33</f>
        <v>-0.93907882442168267</v>
      </c>
      <c r="J33" s="17">
        <f>'[36]Cash Flow Statement INDIRECT'!J33</f>
        <v>-0.75335626707159864</v>
      </c>
      <c r="K33" s="17">
        <f>'[36]Cash Flow Statement INDIRECT'!K33</f>
        <v>-0.56100076124472564</v>
      </c>
      <c r="L33" s="17">
        <f>'[36]Cash Flow Statement INDIRECT'!L33</f>
        <v>-0.36532878117945833</v>
      </c>
      <c r="M33" s="17">
        <f>'[36]Cash Flow Statement INDIRECT'!M33</f>
        <v>-0.14733969321832902</v>
      </c>
      <c r="N33" s="17">
        <f>'[36]Cash Flow Statement INDIRECT'!N33</f>
        <v>-4.7500000000000001E-2</v>
      </c>
      <c r="O33" s="17">
        <f>'[36]Cash Flow Statement INDIRECT'!O33</f>
        <v>-4.7500000000000001E-2</v>
      </c>
    </row>
    <row r="34" spans="2:15" ht="18" customHeight="1" x14ac:dyDescent="0.25">
      <c r="B34" s="38" t="s">
        <v>85</v>
      </c>
      <c r="C34" s="38"/>
      <c r="D34" s="39">
        <f>SUM(D30:D33)</f>
        <v>7.9162420173006112</v>
      </c>
      <c r="E34" s="39">
        <f t="shared" ref="E34:O34" si="6">SUM(E30:E33)</f>
        <v>10.473076542297985</v>
      </c>
      <c r="F34" s="39">
        <f t="shared" si="6"/>
        <v>9.4903997501932791E-2</v>
      </c>
      <c r="G34" s="39">
        <f t="shared" si="6"/>
        <v>-3.0228719537875723</v>
      </c>
      <c r="H34" s="39">
        <f t="shared" si="6"/>
        <v>-2.8570482418678536</v>
      </c>
      <c r="I34" s="39">
        <f t="shared" si="6"/>
        <v>-2.8242326020353197</v>
      </c>
      <c r="J34" s="39">
        <f t="shared" si="6"/>
        <v>-2.7781510652492085</v>
      </c>
      <c r="K34" s="39">
        <f t="shared" si="6"/>
        <v>-2.5857955594223352</v>
      </c>
      <c r="L34" s="39">
        <f t="shared" si="6"/>
        <v>-2.4599440896390545</v>
      </c>
      <c r="M34" s="39">
        <f t="shared" si="6"/>
        <v>-2.4455981566670384</v>
      </c>
      <c r="N34" s="39">
        <f t="shared" si="6"/>
        <v>-4.7500000000000001E-2</v>
      </c>
      <c r="O34" s="39">
        <f t="shared" si="6"/>
        <v>-4.7500000000000001E-2</v>
      </c>
    </row>
    <row r="35" spans="2:15" ht="18" customHeight="1" x14ac:dyDescent="0.25"/>
    <row r="36" spans="2:15" ht="18" customHeight="1" x14ac:dyDescent="0.25">
      <c r="B36" s="1" t="s">
        <v>86</v>
      </c>
      <c r="D36" s="17">
        <f>+D22+D27+D34</f>
        <v>0</v>
      </c>
      <c r="E36" s="17">
        <f t="shared" ref="E36:O36" si="7">+E22+E27+E34</f>
        <v>0</v>
      </c>
      <c r="F36" s="17">
        <f t="shared" si="7"/>
        <v>1.6446362927795128</v>
      </c>
      <c r="G36" s="17">
        <f t="shared" si="7"/>
        <v>0.94006392015729467</v>
      </c>
      <c r="H36" s="17">
        <f t="shared" si="7"/>
        <v>1.9710126685639509</v>
      </c>
      <c r="I36" s="17">
        <f t="shared" si="7"/>
        <v>1.4862888105061725</v>
      </c>
      <c r="J36" s="17">
        <f t="shared" si="7"/>
        <v>1.412582349031505</v>
      </c>
      <c r="K36" s="17">
        <f t="shared" si="7"/>
        <v>1.5042935022791371</v>
      </c>
      <c r="L36" s="17">
        <f t="shared" si="7"/>
        <v>1.3281516523976058</v>
      </c>
      <c r="M36" s="17">
        <f t="shared" si="7"/>
        <v>1.3141782181439718</v>
      </c>
      <c r="N36" s="17">
        <f t="shared" si="7"/>
        <v>3.7227546692222995</v>
      </c>
      <c r="O36" s="17">
        <f t="shared" si="7"/>
        <v>3.7670964065062855</v>
      </c>
    </row>
    <row r="37" spans="2:15" ht="18" customHeight="1" x14ac:dyDescent="0.25">
      <c r="B37" s="1" t="s">
        <v>87</v>
      </c>
      <c r="D37" s="17">
        <v>0</v>
      </c>
      <c r="E37" s="17">
        <f>+D38</f>
        <v>0</v>
      </c>
      <c r="F37" s="17">
        <f t="shared" ref="F37:O37" si="8">+E38</f>
        <v>0</v>
      </c>
      <c r="G37" s="17">
        <f t="shared" si="8"/>
        <v>1.6446362927795128</v>
      </c>
      <c r="H37" s="17">
        <f t="shared" si="8"/>
        <v>2.5847002129368075</v>
      </c>
      <c r="I37" s="17">
        <f t="shared" si="8"/>
        <v>4.5557128815007584</v>
      </c>
      <c r="J37" s="17">
        <f t="shared" si="8"/>
        <v>6.0420016920069308</v>
      </c>
      <c r="K37" s="17">
        <f t="shared" si="8"/>
        <v>7.4545840410384354</v>
      </c>
      <c r="L37" s="17">
        <f t="shared" si="8"/>
        <v>8.9588775433175734</v>
      </c>
      <c r="M37" s="17">
        <f t="shared" si="8"/>
        <v>10.28702919571518</v>
      </c>
      <c r="N37" s="17">
        <f t="shared" si="8"/>
        <v>11.601207413859152</v>
      </c>
      <c r="O37" s="17">
        <f t="shared" si="8"/>
        <v>15.323962083081451</v>
      </c>
    </row>
    <row r="38" spans="2:15" ht="18" customHeight="1" x14ac:dyDescent="0.25">
      <c r="B38" s="38" t="s">
        <v>88</v>
      </c>
      <c r="C38" s="38"/>
      <c r="D38" s="39">
        <f>SUM(D36:D37)</f>
        <v>0</v>
      </c>
      <c r="E38" s="39">
        <f t="shared" ref="E38:O38" si="9">SUM(E36:E37)</f>
        <v>0</v>
      </c>
      <c r="F38" s="39">
        <f t="shared" si="9"/>
        <v>1.6446362927795128</v>
      </c>
      <c r="G38" s="39">
        <f t="shared" si="9"/>
        <v>2.5847002129368075</v>
      </c>
      <c r="H38" s="39">
        <f t="shared" si="9"/>
        <v>4.5557128815007584</v>
      </c>
      <c r="I38" s="39">
        <f t="shared" si="9"/>
        <v>6.0420016920069308</v>
      </c>
      <c r="J38" s="39">
        <f t="shared" si="9"/>
        <v>7.4545840410384354</v>
      </c>
      <c r="K38" s="39">
        <f t="shared" si="9"/>
        <v>8.9588775433175734</v>
      </c>
      <c r="L38" s="39">
        <f t="shared" si="9"/>
        <v>10.28702919571518</v>
      </c>
      <c r="M38" s="39">
        <f t="shared" si="9"/>
        <v>11.601207413859152</v>
      </c>
      <c r="N38" s="39">
        <f t="shared" si="9"/>
        <v>15.323962083081451</v>
      </c>
      <c r="O38" s="39">
        <f t="shared" si="9"/>
        <v>19.091058489587738</v>
      </c>
    </row>
    <row r="39" spans="2:15" ht="18" customHeight="1" x14ac:dyDescent="0.25"/>
    <row r="40" spans="2:15" ht="18" customHeight="1" x14ac:dyDescent="0.25"/>
    <row r="41" spans="2:15" ht="18" customHeight="1" x14ac:dyDescent="0.25"/>
    <row r="42" spans="2:15" ht="18" customHeight="1" x14ac:dyDescent="0.25"/>
    <row r="43" spans="2:15" ht="18" customHeight="1" x14ac:dyDescent="0.25"/>
    <row r="44" spans="2:15" ht="18" customHeight="1" x14ac:dyDescent="0.25"/>
    <row r="45" spans="2:15" ht="18" customHeight="1" x14ac:dyDescent="0.25"/>
    <row r="46" spans="2:15" ht="18" customHeight="1" x14ac:dyDescent="0.25"/>
    <row r="47" spans="2:15" ht="18" customHeight="1" x14ac:dyDescent="0.25"/>
    <row r="48" spans="2:15"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sheetData>
  <mergeCells count="2">
    <mergeCell ref="D6:E6"/>
    <mergeCell ref="F6:O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pageSetUpPr fitToPage="1"/>
  </sheetPr>
  <dimension ref="A1:P419"/>
  <sheetViews>
    <sheetView showGridLines="0" zoomScaleNormal="100" zoomScaleSheetLayoutView="100" workbookViewId="0"/>
  </sheetViews>
  <sheetFormatPr defaultColWidth="9.140625" defaultRowHeight="15" customHeight="1" x14ac:dyDescent="0.25"/>
  <cols>
    <col min="1" max="1" width="4.7109375" style="1" customWidth="1"/>
    <col min="2" max="2" width="43" style="1" customWidth="1"/>
    <col min="3" max="3" width="7" style="2" customWidth="1"/>
    <col min="4" max="14" width="11.85546875" style="2" customWidth="1"/>
    <col min="15" max="16" width="11" style="2" customWidth="1"/>
    <col min="17" max="16384" width="9.140625" style="1"/>
  </cols>
  <sheetData>
    <row r="1" spans="1:16" ht="15.75" customHeight="1" x14ac:dyDescent="0.25"/>
    <row r="2" spans="1:16" ht="18" customHeight="1" x14ac:dyDescent="0.25">
      <c r="B2" s="43" t="str">
        <f>"Financial Model of " &amp; B4</f>
        <v>Financial Model of 27800 Sq. Ft. Pune Location Warehouse (Cold Storage)</v>
      </c>
      <c r="C2" s="44"/>
      <c r="D2" s="44"/>
      <c r="E2" s="44"/>
      <c r="F2" s="44"/>
      <c r="G2" s="44"/>
      <c r="H2" s="44"/>
      <c r="I2" s="44"/>
      <c r="J2" s="44"/>
      <c r="K2" s="44"/>
      <c r="L2" s="44"/>
      <c r="M2" s="44"/>
      <c r="N2" s="44"/>
      <c r="O2" s="44"/>
    </row>
    <row r="3" spans="1:16" ht="9.75" customHeight="1" x14ac:dyDescent="0.25"/>
    <row r="4" spans="1:16" ht="18" customHeight="1" x14ac:dyDescent="0.25">
      <c r="B4" s="3" t="str">
        <f>'[37]Common Assumption'!B4</f>
        <v>27800 Sq. Ft. Pune Location Warehouse (Cold Storage)</v>
      </c>
      <c r="C4" s="3" t="s">
        <v>0</v>
      </c>
      <c r="D4" s="4"/>
      <c r="E4" s="4"/>
      <c r="F4" s="4"/>
      <c r="G4" s="4"/>
      <c r="H4" s="4"/>
      <c r="I4" s="4"/>
      <c r="J4" s="4"/>
      <c r="K4" s="4"/>
      <c r="L4" s="4"/>
      <c r="M4" s="4"/>
      <c r="N4" s="4"/>
      <c r="O4" s="4"/>
    </row>
    <row r="5" spans="1:16" x14ac:dyDescent="0.25">
      <c r="E5" s="1"/>
      <c r="F5" s="5"/>
      <c r="G5" s="1"/>
      <c r="H5" s="1"/>
      <c r="I5" s="1"/>
      <c r="J5" s="1"/>
      <c r="K5" s="1"/>
      <c r="L5" s="1"/>
      <c r="M5" s="1"/>
      <c r="N5" s="1"/>
      <c r="O5" s="1"/>
    </row>
    <row r="6" spans="1:16" ht="18" customHeight="1" x14ac:dyDescent="0.25">
      <c r="D6" s="159" t="s">
        <v>1</v>
      </c>
      <c r="E6" s="159"/>
      <c r="F6" s="160" t="s">
        <v>2</v>
      </c>
      <c r="G6" s="160"/>
      <c r="H6" s="160"/>
      <c r="I6" s="160"/>
      <c r="J6" s="160"/>
      <c r="K6" s="160"/>
      <c r="L6" s="160"/>
      <c r="M6" s="160"/>
      <c r="N6" s="160"/>
      <c r="O6" s="160"/>
    </row>
    <row r="7" spans="1:16" ht="18" customHeight="1" x14ac:dyDescent="0.25">
      <c r="B7" s="6" t="s">
        <v>3</v>
      </c>
      <c r="C7" s="7" t="s">
        <v>4</v>
      </c>
      <c r="D7" s="8">
        <f>EOMONTH('[37]Common Assumption'!E9,3)</f>
        <v>45747</v>
      </c>
      <c r="E7" s="8">
        <f>'[37]Common Assumption'!E11</f>
        <v>45930</v>
      </c>
      <c r="F7" s="8">
        <f>DATE(YEAR(E7),MONTH(E7)+6,DAY(E7)+1)</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1:16" s="9" customFormat="1" ht="18" customHeight="1" x14ac:dyDescent="0.25">
      <c r="B8" s="10" t="s">
        <v>5</v>
      </c>
      <c r="C8" s="11"/>
      <c r="D8" s="47">
        <v>0</v>
      </c>
      <c r="E8" s="47">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c r="P8" s="13"/>
    </row>
    <row r="9" spans="1:16" s="9" customFormat="1" ht="18" customHeight="1" x14ac:dyDescent="0.25">
      <c r="B9" s="10" t="s">
        <v>6</v>
      </c>
      <c r="C9" s="11">
        <v>9</v>
      </c>
      <c r="D9" s="47">
        <f>MONTH(D7-'[37]Common Assumption'!E9)</f>
        <v>3</v>
      </c>
      <c r="E9" s="47">
        <f>C9-D9</f>
        <v>6</v>
      </c>
      <c r="F9" s="11">
        <f>MONTH(F7-E7)</f>
        <v>6</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c r="P9" s="13"/>
    </row>
    <row r="10" spans="1:16" ht="18" customHeight="1" x14ac:dyDescent="0.25">
      <c r="B10" s="14" t="s">
        <v>7</v>
      </c>
      <c r="C10" s="1"/>
      <c r="D10" s="1"/>
      <c r="E10" s="1"/>
      <c r="F10" s="1"/>
      <c r="G10" s="1"/>
      <c r="H10" s="1"/>
      <c r="I10" s="1"/>
      <c r="J10" s="1"/>
      <c r="K10" s="1"/>
      <c r="L10" s="1"/>
      <c r="M10" s="1"/>
      <c r="N10" s="1"/>
      <c r="O10" s="1"/>
      <c r="P10" s="1"/>
    </row>
    <row r="11" spans="1:16" ht="18" customHeight="1" x14ac:dyDescent="0.25">
      <c r="A11" s="46">
        <v>0</v>
      </c>
      <c r="B11" s="15" t="s">
        <v>7</v>
      </c>
      <c r="C11" s="15"/>
      <c r="D11" s="15"/>
      <c r="E11" s="15"/>
      <c r="F11" s="16">
        <f>'[38]P &amp; L Account '!F11</f>
        <v>2.5321381403999998</v>
      </c>
      <c r="G11" s="16">
        <f>'[38]P &amp; L Account '!G11</f>
        <v>5.1982791548399998</v>
      </c>
      <c r="H11" s="16">
        <f>'[38]P &amp; L Account '!H11</f>
        <v>5.3857641725820002</v>
      </c>
      <c r="I11" s="16">
        <f>'[38]P &amp; L Account '!I11</f>
        <v>5.5852356912111008</v>
      </c>
      <c r="J11" s="16">
        <f>'[38]P &amp; L Account '!J11</f>
        <v>5.7974889545216541</v>
      </c>
      <c r="K11" s="16">
        <f>'[38]P &amp; L Account '!K11</f>
        <v>6.023373662403988</v>
      </c>
      <c r="L11" s="16">
        <f>'[38]P &amp; L Account '!L11</f>
        <v>6.263797795692156</v>
      </c>
      <c r="M11" s="16">
        <f>'[38]P &amp; L Account '!M11</f>
        <v>6.5197317149073308</v>
      </c>
      <c r="N11" s="16">
        <f>'[38]P &amp; L Account '!N11</f>
        <v>6.7922125527905557</v>
      </c>
      <c r="O11" s="16">
        <f>'[38]P &amp; L Account '!O11</f>
        <v>7.0823489219782809</v>
      </c>
      <c r="P11" s="1"/>
    </row>
    <row r="12" spans="1:16" ht="18" customHeight="1" x14ac:dyDescent="0.25">
      <c r="B12" s="14" t="s">
        <v>8</v>
      </c>
      <c r="C12" s="1"/>
      <c r="D12" s="1"/>
      <c r="E12" s="1"/>
      <c r="F12" s="17"/>
      <c r="G12" s="17"/>
      <c r="H12" s="17"/>
      <c r="I12" s="17"/>
      <c r="J12" s="17"/>
      <c r="K12" s="17"/>
      <c r="L12" s="17"/>
      <c r="M12" s="17"/>
      <c r="N12" s="17"/>
      <c r="O12" s="1"/>
      <c r="P12" s="1"/>
    </row>
    <row r="13" spans="1:16" ht="18" customHeight="1" x14ac:dyDescent="0.25">
      <c r="B13" s="1" t="s">
        <v>9</v>
      </c>
      <c r="C13" s="1"/>
      <c r="D13" s="1"/>
      <c r="E13" s="1"/>
      <c r="F13" s="18">
        <f>'[38]P &amp; L Account '!F13</f>
        <v>0.38363999999999998</v>
      </c>
      <c r="G13" s="18">
        <f>'[38]P &amp; L Account '!G13</f>
        <v>0.80564400000000014</v>
      </c>
      <c r="H13" s="18">
        <f>'[38]P &amp; L Account '!H13</f>
        <v>0.84592619999999996</v>
      </c>
      <c r="I13" s="18">
        <f>'[38]P &amp; L Account '!I13</f>
        <v>0.88822251000000019</v>
      </c>
      <c r="J13" s="18">
        <f>'[38]P &amp; L Account '!J13</f>
        <v>0.9326336355</v>
      </c>
      <c r="K13" s="18">
        <f>'[38]P &amp; L Account '!K13</f>
        <v>0.97926531727500021</v>
      </c>
      <c r="L13" s="18">
        <f>'[38]P &amp; L Account '!L13</f>
        <v>1.0282285831387501</v>
      </c>
      <c r="M13" s="18">
        <f>'[38]P &amp; L Account '!M13</f>
        <v>1.0796400122956877</v>
      </c>
      <c r="N13" s="18">
        <f>'[38]P &amp; L Account '!N13</f>
        <v>1.1336220129104722</v>
      </c>
      <c r="O13" s="18">
        <f>'[38]P &amp; L Account '!O13</f>
        <v>1.1903031135559958</v>
      </c>
      <c r="P13" s="1"/>
    </row>
    <row r="14" spans="1:16" ht="18" customHeight="1" x14ac:dyDescent="0.25">
      <c r="B14" s="1" t="s">
        <v>10</v>
      </c>
      <c r="C14" s="19"/>
      <c r="D14" s="1"/>
      <c r="E14" s="1"/>
      <c r="F14" s="18">
        <f>'[38]P &amp; L Account '!F14</f>
        <v>0.51</v>
      </c>
      <c r="G14" s="18">
        <f>'[38]P &amp; L Account '!G14</f>
        <v>1.0965</v>
      </c>
      <c r="H14" s="18">
        <f>'[38]P &amp; L Account '!H14</f>
        <v>1.1787375</v>
      </c>
      <c r="I14" s="18">
        <f>'[38]P &amp; L Account '!I14</f>
        <v>1.2671428124999999</v>
      </c>
      <c r="J14" s="18">
        <f>'[38]P &amp; L Account '!J14</f>
        <v>1.3621785234374999</v>
      </c>
      <c r="K14" s="18">
        <f>'[38]P &amp; L Account '!K14</f>
        <v>1.4643419126953126</v>
      </c>
      <c r="L14" s="18">
        <f>'[38]P &amp; L Account '!L14</f>
        <v>1.5741675561474608</v>
      </c>
      <c r="M14" s="18">
        <f>'[38]P &amp; L Account '!M14</f>
        <v>1.6922301228585201</v>
      </c>
      <c r="N14" s="18">
        <f>'[38]P &amp; L Account '!N14</f>
        <v>1.8191473820729092</v>
      </c>
      <c r="O14" s="18">
        <f>'[38]P &amp; L Account '!O14</f>
        <v>1.9555834357283775</v>
      </c>
      <c r="P14" s="1"/>
    </row>
    <row r="15" spans="1:16" ht="18" customHeight="1" x14ac:dyDescent="0.25">
      <c r="B15" s="1" t="s">
        <v>11</v>
      </c>
      <c r="C15" s="1"/>
      <c r="D15" s="1"/>
      <c r="E15" s="1"/>
      <c r="F15" s="18">
        <f>'[38]P &amp; L Account '!F15</f>
        <v>0</v>
      </c>
      <c r="G15" s="18">
        <f>'[38]P &amp; L Account '!G15</f>
        <v>0</v>
      </c>
      <c r="H15" s="18">
        <f>'[38]P &amp; L Account '!H15</f>
        <v>0.12979499999999999</v>
      </c>
      <c r="I15" s="18">
        <f>'[38]P &amp; L Account '!I15</f>
        <v>0.13628475000000001</v>
      </c>
      <c r="J15" s="18">
        <f>'[38]P &amp; L Account '!J15</f>
        <v>0.14309898750000002</v>
      </c>
      <c r="K15" s="18">
        <f>'[38]P &amp; L Account '!K15</f>
        <v>0.15025393687500002</v>
      </c>
      <c r="L15" s="18">
        <f>'[38]P &amp; L Account '!L15</f>
        <v>0.15776663371875002</v>
      </c>
      <c r="M15" s="18">
        <f>'[38]P &amp; L Account '!M15</f>
        <v>0.16565496540468752</v>
      </c>
      <c r="N15" s="18">
        <f>'[38]P &amp; L Account '!N15</f>
        <v>0.17393771367492192</v>
      </c>
      <c r="O15" s="18">
        <f>'[38]P &amp; L Account '!O15</f>
        <v>0.18263459935866802</v>
      </c>
      <c r="P15" s="1"/>
    </row>
    <row r="16" spans="1:16" ht="18" customHeight="1" x14ac:dyDescent="0.25">
      <c r="B16" s="1" t="s">
        <v>12</v>
      </c>
      <c r="C16" s="1"/>
      <c r="D16" s="1"/>
      <c r="E16" s="1"/>
      <c r="F16" s="18">
        <f>'[38]P &amp; L Account '!F16</f>
        <v>0.46944763499999997</v>
      </c>
      <c r="G16" s="18">
        <f>'[38]P &amp; L Account '!G16</f>
        <v>0.9765340334999999</v>
      </c>
      <c r="H16" s="18">
        <f>'[38]P &amp; L Account '!H16</f>
        <v>1.016054735175</v>
      </c>
      <c r="I16" s="18">
        <f>'[38]P &amp; L Account '!I16</f>
        <v>1.05755147193375</v>
      </c>
      <c r="J16" s="18">
        <f>'[38]P &amp; L Account '!J16</f>
        <v>1.1011230455304375</v>
      </c>
      <c r="K16" s="18">
        <f>'[38]P &amp; L Account '!K16</f>
        <v>1.1468731978069595</v>
      </c>
      <c r="L16" s="18">
        <f>'[38]P &amp; L Account '!L16</f>
        <v>1.1949108576973075</v>
      </c>
      <c r="M16" s="18">
        <f>'[38]P &amp; L Account '!M16</f>
        <v>1.2453504005821729</v>
      </c>
      <c r="N16" s="18">
        <f>'[38]P &amp; L Account '!N16</f>
        <v>1.2983119206112816</v>
      </c>
      <c r="O16" s="18">
        <f>'[38]P &amp; L Account '!O16</f>
        <v>1.3539215166418457</v>
      </c>
      <c r="P16" s="1"/>
    </row>
    <row r="17" spans="1:16" ht="18" customHeight="1" x14ac:dyDescent="0.25">
      <c r="B17" s="1" t="s">
        <v>13</v>
      </c>
      <c r="C17" s="1"/>
      <c r="D17" s="1"/>
      <c r="E17" s="1"/>
      <c r="F17" s="18">
        <f>'[38]P &amp; L Account '!F17</f>
        <v>3.7982072105999999E-2</v>
      </c>
      <c r="G17" s="18">
        <f>'[38]P &amp; L Account '!G17</f>
        <v>7.7974187322599989E-2</v>
      </c>
      <c r="H17" s="18">
        <f>'[38]P &amp; L Account '!H17</f>
        <v>8.0786462588729999E-2</v>
      </c>
      <c r="I17" s="18">
        <f>'[38]P &amp; L Account '!I17</f>
        <v>8.3778535368166512E-2</v>
      </c>
      <c r="J17" s="18">
        <f>'[38]P &amp; L Account '!J17</f>
        <v>8.696233431782481E-2</v>
      </c>
      <c r="K17" s="18">
        <f>'[38]P &amp; L Account '!K17</f>
        <v>9.0350604936059814E-2</v>
      </c>
      <c r="L17" s="18">
        <f>'[38]P &amp; L Account '!L17</f>
        <v>9.395696693538233E-2</v>
      </c>
      <c r="M17" s="18">
        <f>'[38]P &amp; L Account '!M17</f>
        <v>9.7795975723609957E-2</v>
      </c>
      <c r="N17" s="18">
        <f>'[38]P &amp; L Account '!N17</f>
        <v>0.10188318829185833</v>
      </c>
      <c r="O17" s="18">
        <f>'[38]P &amp; L Account '!O17</f>
        <v>0.10623523382967422</v>
      </c>
      <c r="P17" s="1"/>
    </row>
    <row r="18" spans="1:16" ht="18" customHeight="1" x14ac:dyDescent="0.25">
      <c r="A18" s="46">
        <v>0</v>
      </c>
      <c r="B18" s="15" t="s">
        <v>14</v>
      </c>
      <c r="C18" s="15"/>
      <c r="D18" s="15"/>
      <c r="E18" s="15"/>
      <c r="F18" s="20">
        <f t="shared" ref="F18:O18" si="3">SUM(F13:F17)*(1+$A$18)</f>
        <v>1.4010697071059999</v>
      </c>
      <c r="G18" s="20">
        <f t="shared" si="3"/>
        <v>2.9566522208225998</v>
      </c>
      <c r="H18" s="20">
        <f t="shared" si="3"/>
        <v>3.25129989776373</v>
      </c>
      <c r="I18" s="20">
        <f t="shared" si="3"/>
        <v>3.4329800798019168</v>
      </c>
      <c r="J18" s="20">
        <f t="shared" si="3"/>
        <v>3.6259965262857623</v>
      </c>
      <c r="K18" s="20">
        <f t="shared" si="3"/>
        <v>3.831084969588332</v>
      </c>
      <c r="L18" s="20">
        <f t="shared" si="3"/>
        <v>4.0490305976376506</v>
      </c>
      <c r="M18" s="20">
        <f t="shared" si="3"/>
        <v>4.2806714768646783</v>
      </c>
      <c r="N18" s="20">
        <f t="shared" si="3"/>
        <v>4.5269022175614433</v>
      </c>
      <c r="O18" s="20">
        <f t="shared" si="3"/>
        <v>4.7886778991145622</v>
      </c>
      <c r="P18" s="1"/>
    </row>
    <row r="19" spans="1:16" ht="18" customHeight="1" x14ac:dyDescent="0.25">
      <c r="B19" s="1" t="s">
        <v>15</v>
      </c>
      <c r="C19" s="1"/>
      <c r="D19" s="1"/>
      <c r="E19" s="1"/>
      <c r="F19" s="17">
        <f>+F11-F18</f>
        <v>1.131068433294</v>
      </c>
      <c r="G19" s="17">
        <f t="shared" ref="G19:O19" si="4">+G11-G18</f>
        <v>2.2416269340174</v>
      </c>
      <c r="H19" s="17">
        <f t="shared" si="4"/>
        <v>2.1344642748182703</v>
      </c>
      <c r="I19" s="17">
        <f t="shared" si="4"/>
        <v>2.152255611409184</v>
      </c>
      <c r="J19" s="17">
        <f t="shared" si="4"/>
        <v>2.1714924282358918</v>
      </c>
      <c r="K19" s="17">
        <f t="shared" si="4"/>
        <v>2.192288692815656</v>
      </c>
      <c r="L19" s="17">
        <f t="shared" si="4"/>
        <v>2.2147671980545054</v>
      </c>
      <c r="M19" s="17">
        <f t="shared" si="4"/>
        <v>2.2390602380426525</v>
      </c>
      <c r="N19" s="17">
        <f t="shared" si="4"/>
        <v>2.2653103352291124</v>
      </c>
      <c r="O19" s="17">
        <f t="shared" si="4"/>
        <v>2.2936710228637187</v>
      </c>
      <c r="P19" s="1"/>
    </row>
    <row r="20" spans="1:16" ht="18" customHeight="1" x14ac:dyDescent="0.25">
      <c r="B20" s="1" t="s">
        <v>16</v>
      </c>
      <c r="C20" s="1"/>
      <c r="D20" s="1"/>
      <c r="E20" s="1"/>
      <c r="F20" s="18">
        <f>'[38]P &amp; L Account '!F20</f>
        <v>0.27689883028696394</v>
      </c>
      <c r="G20" s="18">
        <f>'[38]P &amp; L Account '!G20</f>
        <v>0.55379766057392787</v>
      </c>
      <c r="H20" s="18">
        <f>'[38]P &amp; L Account '!H20</f>
        <v>0.55379766057392787</v>
      </c>
      <c r="I20" s="18">
        <f>'[38]P &amp; L Account '!I20</f>
        <v>0.55379766057392787</v>
      </c>
      <c r="J20" s="18">
        <f>'[38]P &amp; L Account '!J20</f>
        <v>0.55379766057392787</v>
      </c>
      <c r="K20" s="18">
        <f>'[38]P &amp; L Account '!K20</f>
        <v>0.55379766057392787</v>
      </c>
      <c r="L20" s="18">
        <f>'[38]P &amp; L Account '!L20</f>
        <v>0.55379766057392787</v>
      </c>
      <c r="M20" s="18">
        <f>'[38]P &amp; L Account '!M20</f>
        <v>0.55379766057392787</v>
      </c>
      <c r="N20" s="18">
        <f>'[38]P &amp; L Account '!N20</f>
        <v>0.55379766057392787</v>
      </c>
      <c r="O20" s="18">
        <f>'[38]P &amp; L Account '!O20</f>
        <v>0.55379766057392787</v>
      </c>
      <c r="P20" s="1"/>
    </row>
    <row r="21" spans="1:16" ht="18" customHeight="1" x14ac:dyDescent="0.25">
      <c r="B21" s="1" t="s">
        <v>17</v>
      </c>
      <c r="C21" s="1"/>
      <c r="D21" s="1"/>
      <c r="E21" s="1"/>
      <c r="F21" s="17">
        <f>F19-F20</f>
        <v>0.85416960300703604</v>
      </c>
      <c r="G21" s="17">
        <f t="shared" ref="G21:O21" si="5">G19-G20</f>
        <v>1.6878292734434721</v>
      </c>
      <c r="H21" s="17">
        <f t="shared" si="5"/>
        <v>1.5806666142443424</v>
      </c>
      <c r="I21" s="17">
        <f t="shared" si="5"/>
        <v>1.5984579508352561</v>
      </c>
      <c r="J21" s="17">
        <f t="shared" si="5"/>
        <v>1.617694767661964</v>
      </c>
      <c r="K21" s="17">
        <f t="shared" si="5"/>
        <v>1.6384910322417281</v>
      </c>
      <c r="L21" s="17">
        <f t="shared" si="5"/>
        <v>1.6609695374805775</v>
      </c>
      <c r="M21" s="17">
        <f t="shared" si="5"/>
        <v>1.6852625774687247</v>
      </c>
      <c r="N21" s="17">
        <f t="shared" si="5"/>
        <v>1.7115126746551845</v>
      </c>
      <c r="O21" s="17">
        <f t="shared" si="5"/>
        <v>1.7398733622897908</v>
      </c>
      <c r="P21" s="1"/>
    </row>
    <row r="22" spans="1:16" ht="18" customHeight="1" x14ac:dyDescent="0.25">
      <c r="B22" s="14" t="s">
        <v>18</v>
      </c>
      <c r="C22" s="1"/>
      <c r="D22" s="1"/>
      <c r="E22" s="1"/>
      <c r="F22" s="1"/>
      <c r="G22" s="1"/>
      <c r="H22" s="1"/>
      <c r="I22" s="1"/>
      <c r="J22" s="1"/>
      <c r="K22" s="1"/>
      <c r="L22" s="1"/>
      <c r="M22" s="1"/>
      <c r="N22" s="1"/>
      <c r="O22" s="1"/>
      <c r="P22" s="1"/>
    </row>
    <row r="23" spans="1:16" ht="18" customHeight="1" x14ac:dyDescent="0.25">
      <c r="B23" s="1" t="s">
        <v>19</v>
      </c>
      <c r="C23" s="1"/>
      <c r="D23" s="1"/>
      <c r="E23" s="1"/>
      <c r="F23" s="21">
        <f>'[38]P &amp; L Account '!F23</f>
        <v>0.39416964075001315</v>
      </c>
      <c r="G23" s="21">
        <f>'[38]P &amp; L Account '!G23</f>
        <v>0.72005792640947264</v>
      </c>
      <c r="H23" s="21">
        <f>'[38]P &amp; L Account '!H23</f>
        <v>0.6207395917323042</v>
      </c>
      <c r="I23" s="21">
        <f>'[38]P &amp; L Account '!I23</f>
        <v>0.51744852366804917</v>
      </c>
      <c r="J23" s="21">
        <f>'[38]P &amp; L Account '!J23</f>
        <v>0.40621198882962023</v>
      </c>
      <c r="K23" s="21">
        <f>'[38]P &amp; L Account '!K23</f>
        <v>0.29100272060410448</v>
      </c>
      <c r="L23" s="21">
        <f>'[38]P &amp; L Account '!L23</f>
        <v>0.17380708568504555</v>
      </c>
      <c r="M23" s="21">
        <f>'[38]P &amp; L Account '!M23</f>
        <v>4.1175726251576499E-2</v>
      </c>
      <c r="N23" s="21">
        <f>'[38]P &amp; L Account '!N23</f>
        <v>0</v>
      </c>
      <c r="O23" s="21">
        <f>'[38]P &amp; L Account '!O23</f>
        <v>0</v>
      </c>
      <c r="P23" s="1"/>
    </row>
    <row r="24" spans="1:16" ht="18" customHeight="1" x14ac:dyDescent="0.25">
      <c r="B24" s="1" t="s">
        <v>20</v>
      </c>
      <c r="C24" s="1"/>
      <c r="D24" s="1"/>
      <c r="E24" s="1"/>
      <c r="F24" s="21">
        <f>'[38]P &amp; L Account '!F24</f>
        <v>2.8499999999999998E-2</v>
      </c>
      <c r="G24" s="21">
        <f>'[38]P &amp; L Account '!G24</f>
        <v>2.8499999999999998E-2</v>
      </c>
      <c r="H24" s="21">
        <f>'[38]P &amp; L Account '!H24</f>
        <v>2.8499999999999998E-2</v>
      </c>
      <c r="I24" s="21">
        <f>'[38]P &amp; L Account '!I24</f>
        <v>2.8499999999999998E-2</v>
      </c>
      <c r="J24" s="21">
        <f>'[38]P &amp; L Account '!J24</f>
        <v>2.8499999999999998E-2</v>
      </c>
      <c r="K24" s="21">
        <f>'[38]P &amp; L Account '!K24</f>
        <v>2.8499999999999998E-2</v>
      </c>
      <c r="L24" s="21">
        <f>'[38]P &amp; L Account '!L24</f>
        <v>2.8499999999999998E-2</v>
      </c>
      <c r="M24" s="21">
        <f>'[38]P &amp; L Account '!M24</f>
        <v>2.8499999999999998E-2</v>
      </c>
      <c r="N24" s="21">
        <f>'[38]P &amp; L Account '!N24</f>
        <v>2.8499999999999998E-2</v>
      </c>
      <c r="O24" s="21">
        <f>'[38]P &amp; L Account '!O24</f>
        <v>2.8499999999999998E-2</v>
      </c>
      <c r="P24" s="1"/>
    </row>
    <row r="25" spans="1:16" ht="18" customHeight="1" x14ac:dyDescent="0.25">
      <c r="B25" s="1" t="s">
        <v>21</v>
      </c>
      <c r="C25" s="1"/>
      <c r="D25" s="1"/>
      <c r="E25" s="1"/>
      <c r="F25" s="17">
        <f>F23+F24</f>
        <v>0.42266964075001312</v>
      </c>
      <c r="G25" s="17">
        <f t="shared" ref="G25:O25" si="6">G23+G24</f>
        <v>0.74855792640947261</v>
      </c>
      <c r="H25" s="17">
        <f t="shared" si="6"/>
        <v>0.64923959173230417</v>
      </c>
      <c r="I25" s="17">
        <f t="shared" si="6"/>
        <v>0.54594852366804913</v>
      </c>
      <c r="J25" s="17">
        <f t="shared" si="6"/>
        <v>0.43471198882962026</v>
      </c>
      <c r="K25" s="17">
        <f t="shared" si="6"/>
        <v>0.31950272060410445</v>
      </c>
      <c r="L25" s="17">
        <f t="shared" si="6"/>
        <v>0.20230708568504555</v>
      </c>
      <c r="M25" s="17">
        <f t="shared" si="6"/>
        <v>6.9675726251576503E-2</v>
      </c>
      <c r="N25" s="17">
        <f t="shared" si="6"/>
        <v>2.8499999999999998E-2</v>
      </c>
      <c r="O25" s="17">
        <f t="shared" si="6"/>
        <v>2.8499999999999998E-2</v>
      </c>
      <c r="P25" s="1"/>
    </row>
    <row r="26" spans="1:16" ht="18" customHeight="1" x14ac:dyDescent="0.25">
      <c r="B26" s="15" t="s">
        <v>22</v>
      </c>
      <c r="C26" s="15"/>
      <c r="D26" s="15"/>
      <c r="E26" s="15"/>
      <c r="F26" s="20">
        <f>F21-F25</f>
        <v>0.43149996225702292</v>
      </c>
      <c r="G26" s="20">
        <f t="shared" ref="G26:O26" si="7">G21-G25</f>
        <v>0.9392713470339995</v>
      </c>
      <c r="H26" s="20">
        <f t="shared" si="7"/>
        <v>0.93142702251203824</v>
      </c>
      <c r="I26" s="20">
        <f t="shared" si="7"/>
        <v>1.0525094271672071</v>
      </c>
      <c r="J26" s="20">
        <f t="shared" si="7"/>
        <v>1.1829827788323437</v>
      </c>
      <c r="K26" s="20">
        <f t="shared" si="7"/>
        <v>1.3189883116376238</v>
      </c>
      <c r="L26" s="20">
        <f t="shared" si="7"/>
        <v>1.458662451795532</v>
      </c>
      <c r="M26" s="20">
        <f t="shared" si="7"/>
        <v>1.6155868512171481</v>
      </c>
      <c r="N26" s="20">
        <f t="shared" si="7"/>
        <v>1.6830126746551846</v>
      </c>
      <c r="O26" s="20">
        <f t="shared" si="7"/>
        <v>1.7113733622897909</v>
      </c>
      <c r="P26" s="1"/>
    </row>
    <row r="27" spans="1:16" ht="18" customHeight="1" x14ac:dyDescent="0.25">
      <c r="B27" s="22" t="s">
        <v>23</v>
      </c>
      <c r="C27" s="23"/>
      <c r="D27" s="1"/>
      <c r="E27" s="1"/>
      <c r="F27" s="17">
        <f>'[38]P &amp; L Account '!F27</f>
        <v>0</v>
      </c>
      <c r="G27" s="17">
        <f>'[38]P &amp; L Account '!G27</f>
        <v>0.11291696627097812</v>
      </c>
      <c r="H27" s="17">
        <f>'[38]P &amp; L Account '!H27</f>
        <v>0.15983287706306576</v>
      </c>
      <c r="I27" s="17">
        <f>'[38]P &amp; L Account '!I27</f>
        <v>0.18061061770189274</v>
      </c>
      <c r="J27" s="17">
        <f>'[38]P &amp; L Account '!J27</f>
        <v>0.20299984484763017</v>
      </c>
      <c r="K27" s="17">
        <f>'[38]P &amp; L Account '!K27</f>
        <v>0.22633839427701624</v>
      </c>
      <c r="L27" s="17">
        <f>'[38]P &amp; L Account '!L27</f>
        <v>0.26207522991139837</v>
      </c>
      <c r="M27" s="17">
        <f>'[38]P &amp; L Account '!M27</f>
        <v>0.43367567964066023</v>
      </c>
      <c r="N27" s="17">
        <f>'[38]P &amp; L Account '!N27</f>
        <v>0.46684479749495988</v>
      </c>
      <c r="O27" s="17">
        <f>'[38]P &amp; L Account '!O27</f>
        <v>0.48781688053170247</v>
      </c>
      <c r="P27" s="1"/>
    </row>
    <row r="28" spans="1:16" ht="18" customHeight="1" x14ac:dyDescent="0.25">
      <c r="B28" s="22" t="s">
        <v>24</v>
      </c>
      <c r="C28" s="23"/>
      <c r="D28" s="1"/>
      <c r="E28" s="1"/>
      <c r="F28" s="17">
        <f>'[38]P &amp; L Account '!F28</f>
        <v>-0.26733450896001487</v>
      </c>
      <c r="G28" s="17">
        <f>'[38]P &amp; L Account '!G28</f>
        <v>-0.14844547625309851</v>
      </c>
      <c r="H28" s="17">
        <f>'[38]P &amp; L Account '!H28</f>
        <v>-0.10649075882937925</v>
      </c>
      <c r="I28" s="17">
        <f>'[38]P &amp; L Account '!I28</f>
        <v>-7.0707341689594583E-2</v>
      </c>
      <c r="J28" s="17">
        <f>'[38]P &amp; L Account '!J28</f>
        <v>-4.0181720524115949E-2</v>
      </c>
      <c r="K28" s="17">
        <f>'[38]P &amp; L Account '!K28</f>
        <v>-1.413619759646545E-2</v>
      </c>
      <c r="L28" s="17">
        <f>'[38]P &amp; L Account '!L28</f>
        <v>8.0913673353334437E-3</v>
      </c>
      <c r="M28" s="17">
        <f>'[38]P &amp; L Account '!M28</f>
        <v>2.7064780926328469E-2</v>
      </c>
      <c r="N28" s="17">
        <f>'[38]P &amp; L Account '!N28</f>
        <v>4.3264167537742981E-2</v>
      </c>
      <c r="O28" s="17">
        <f>'[38]P &amp; L Account '!O28</f>
        <v>5.7098432710607772E-2</v>
      </c>
      <c r="P28" s="1"/>
    </row>
    <row r="29" spans="1:16" ht="20.25" customHeight="1" x14ac:dyDescent="0.25">
      <c r="B29" s="24" t="s">
        <v>25</v>
      </c>
      <c r="C29" s="25"/>
      <c r="D29" s="26"/>
      <c r="E29" s="26"/>
      <c r="F29" s="27">
        <f>F27-F28</f>
        <v>0.26733450896001487</v>
      </c>
      <c r="G29" s="27">
        <f t="shared" ref="G29:O29" si="8">G27-G28</f>
        <v>0.26136244252407664</v>
      </c>
      <c r="H29" s="27">
        <f t="shared" si="8"/>
        <v>0.26632363589244501</v>
      </c>
      <c r="I29" s="27">
        <f t="shared" si="8"/>
        <v>0.25131795939148732</v>
      </c>
      <c r="J29" s="27">
        <f t="shared" si="8"/>
        <v>0.24318156537174612</v>
      </c>
      <c r="K29" s="27">
        <f t="shared" si="8"/>
        <v>0.24047459187348169</v>
      </c>
      <c r="L29" s="27">
        <f t="shared" si="8"/>
        <v>0.25398386257606492</v>
      </c>
      <c r="M29" s="27">
        <f t="shared" si="8"/>
        <v>0.40661089871433176</v>
      </c>
      <c r="N29" s="27">
        <f t="shared" si="8"/>
        <v>0.4235806299572169</v>
      </c>
      <c r="O29" s="27">
        <f t="shared" si="8"/>
        <v>0.4307184478210947</v>
      </c>
      <c r="P29" s="1"/>
    </row>
    <row r="30" spans="1:16" ht="18" customHeight="1" x14ac:dyDescent="0.25">
      <c r="B30" s="6" t="s">
        <v>26</v>
      </c>
      <c r="C30" s="6"/>
      <c r="D30" s="6"/>
      <c r="E30" s="6"/>
      <c r="F30" s="28">
        <f>F26-F29</f>
        <v>0.16416545329700805</v>
      </c>
      <c r="G30" s="28">
        <f t="shared" ref="G30:O30" si="9">G26-G29</f>
        <v>0.67790890450992292</v>
      </c>
      <c r="H30" s="28">
        <f t="shared" si="9"/>
        <v>0.66510338661959323</v>
      </c>
      <c r="I30" s="28">
        <f t="shared" si="9"/>
        <v>0.8011914677757197</v>
      </c>
      <c r="J30" s="28">
        <f t="shared" si="9"/>
        <v>0.93980121346059753</v>
      </c>
      <c r="K30" s="28">
        <f t="shared" si="9"/>
        <v>1.0785137197641421</v>
      </c>
      <c r="L30" s="28">
        <f t="shared" si="9"/>
        <v>1.2046785892194671</v>
      </c>
      <c r="M30" s="28">
        <f t="shared" si="9"/>
        <v>1.2089759525028163</v>
      </c>
      <c r="N30" s="28">
        <f t="shared" si="9"/>
        <v>1.2594320446979677</v>
      </c>
      <c r="O30" s="28">
        <f t="shared" si="9"/>
        <v>1.2806549144686961</v>
      </c>
      <c r="P30" s="1"/>
    </row>
    <row r="31" spans="1:16" ht="18" customHeight="1" x14ac:dyDescent="0.25">
      <c r="C31" s="1"/>
      <c r="D31" s="1"/>
      <c r="E31" s="1"/>
      <c r="F31" s="17"/>
      <c r="G31" s="1"/>
      <c r="H31" s="1"/>
      <c r="I31" s="1"/>
      <c r="J31" s="1"/>
      <c r="K31" s="1"/>
      <c r="L31" s="1"/>
      <c r="M31" s="1"/>
      <c r="N31" s="1"/>
      <c r="O31" s="1"/>
      <c r="P31" s="1"/>
    </row>
    <row r="32" spans="1:16" ht="18" customHeight="1" x14ac:dyDescent="0.25">
      <c r="B32" s="14" t="s">
        <v>27</v>
      </c>
      <c r="C32" s="1"/>
      <c r="D32" s="1"/>
      <c r="E32" s="1"/>
      <c r="F32" s="1"/>
      <c r="G32" s="1"/>
      <c r="H32" s="1"/>
      <c r="I32" s="1"/>
      <c r="J32" s="1"/>
      <c r="K32" s="1"/>
      <c r="L32" s="1"/>
      <c r="M32" s="1"/>
      <c r="N32" s="1"/>
      <c r="O32" s="1"/>
      <c r="P32" s="1"/>
    </row>
    <row r="33" spans="2:16" ht="18" customHeight="1" x14ac:dyDescent="0.25">
      <c r="B33" s="1" t="s">
        <v>28</v>
      </c>
      <c r="C33" s="1"/>
      <c r="D33" s="1"/>
      <c r="E33" s="1"/>
      <c r="F33" s="17">
        <f>F30</f>
        <v>0.16416545329700805</v>
      </c>
      <c r="G33" s="17">
        <f t="shared" ref="G33:O33" si="10">G30</f>
        <v>0.67790890450992292</v>
      </c>
      <c r="H33" s="17">
        <f t="shared" si="10"/>
        <v>0.66510338661959323</v>
      </c>
      <c r="I33" s="17">
        <f t="shared" si="10"/>
        <v>0.8011914677757197</v>
      </c>
      <c r="J33" s="17">
        <f t="shared" si="10"/>
        <v>0.93980121346059753</v>
      </c>
      <c r="K33" s="17">
        <f t="shared" si="10"/>
        <v>1.0785137197641421</v>
      </c>
      <c r="L33" s="17">
        <f t="shared" si="10"/>
        <v>1.2046785892194671</v>
      </c>
      <c r="M33" s="17">
        <f t="shared" si="10"/>
        <v>1.2089759525028163</v>
      </c>
      <c r="N33" s="17">
        <f t="shared" si="10"/>
        <v>1.2594320446979677</v>
      </c>
      <c r="O33" s="17">
        <f t="shared" si="10"/>
        <v>1.2806549144686961</v>
      </c>
      <c r="P33" s="1"/>
    </row>
    <row r="34" spans="2:16" ht="18" customHeight="1" x14ac:dyDescent="0.25">
      <c r="B34" s="1" t="s">
        <v>29</v>
      </c>
      <c r="C34" s="1"/>
      <c r="D34" s="1"/>
      <c r="E34" s="1"/>
      <c r="F34" s="17">
        <f t="shared" ref="F34:O34" si="11">F20</f>
        <v>0.27689883028696394</v>
      </c>
      <c r="G34" s="17">
        <f t="shared" si="11"/>
        <v>0.55379766057392787</v>
      </c>
      <c r="H34" s="17">
        <f t="shared" si="11"/>
        <v>0.55379766057392787</v>
      </c>
      <c r="I34" s="17">
        <f t="shared" si="11"/>
        <v>0.55379766057392787</v>
      </c>
      <c r="J34" s="17">
        <f t="shared" si="11"/>
        <v>0.55379766057392787</v>
      </c>
      <c r="K34" s="17">
        <f t="shared" si="11"/>
        <v>0.55379766057392787</v>
      </c>
      <c r="L34" s="17">
        <f t="shared" si="11"/>
        <v>0.55379766057392787</v>
      </c>
      <c r="M34" s="17">
        <f t="shared" si="11"/>
        <v>0.55379766057392787</v>
      </c>
      <c r="N34" s="17">
        <f t="shared" si="11"/>
        <v>0.55379766057392787</v>
      </c>
      <c r="O34" s="17">
        <f t="shared" si="11"/>
        <v>0.55379766057392787</v>
      </c>
      <c r="P34" s="1"/>
    </row>
    <row r="35" spans="2:16" ht="18" customHeight="1" x14ac:dyDescent="0.25">
      <c r="B35" s="1" t="s">
        <v>30</v>
      </c>
      <c r="C35" s="1"/>
      <c r="D35" s="1"/>
      <c r="E35" s="1"/>
      <c r="F35" s="17">
        <f>-F28</f>
        <v>0.26733450896001487</v>
      </c>
      <c r="G35" s="17">
        <f t="shared" ref="G35:O35" si="12">-G28</f>
        <v>0.14844547625309851</v>
      </c>
      <c r="H35" s="17">
        <f t="shared" si="12"/>
        <v>0.10649075882937925</v>
      </c>
      <c r="I35" s="17">
        <f t="shared" si="12"/>
        <v>7.0707341689594583E-2</v>
      </c>
      <c r="J35" s="17">
        <f t="shared" si="12"/>
        <v>4.0181720524115949E-2</v>
      </c>
      <c r="K35" s="17">
        <f t="shared" si="12"/>
        <v>1.413619759646545E-2</v>
      </c>
      <c r="L35" s="17">
        <f t="shared" si="12"/>
        <v>-8.0913673353334437E-3</v>
      </c>
      <c r="M35" s="17">
        <f t="shared" si="12"/>
        <v>-2.7064780926328469E-2</v>
      </c>
      <c r="N35" s="17">
        <f t="shared" si="12"/>
        <v>-4.3264167537742981E-2</v>
      </c>
      <c r="O35" s="17">
        <f t="shared" si="12"/>
        <v>-5.7098432710607772E-2</v>
      </c>
      <c r="P35" s="1"/>
    </row>
    <row r="36" spans="2:16" ht="18" customHeight="1" x14ac:dyDescent="0.25">
      <c r="B36" s="15" t="s">
        <v>27</v>
      </c>
      <c r="C36" s="15"/>
      <c r="D36" s="15"/>
      <c r="E36" s="15"/>
      <c r="F36" s="20">
        <f>SUM(F33:F35)</f>
        <v>0.70839879254398685</v>
      </c>
      <c r="G36" s="20">
        <f t="shared" ref="G36:O36" si="13">SUM(G33:G35)</f>
        <v>1.3801520413369492</v>
      </c>
      <c r="H36" s="20">
        <f t="shared" si="13"/>
        <v>1.3253918060229004</v>
      </c>
      <c r="I36" s="20">
        <f t="shared" si="13"/>
        <v>1.425696470039242</v>
      </c>
      <c r="J36" s="20">
        <f t="shared" si="13"/>
        <v>1.5337805945586414</v>
      </c>
      <c r="K36" s="20">
        <f t="shared" si="13"/>
        <v>1.6464475779345356</v>
      </c>
      <c r="L36" s="20">
        <f t="shared" si="13"/>
        <v>1.7503848824580617</v>
      </c>
      <c r="M36" s="20">
        <f t="shared" si="13"/>
        <v>1.7357088321504157</v>
      </c>
      <c r="N36" s="20">
        <f t="shared" si="13"/>
        <v>1.7699655377341525</v>
      </c>
      <c r="O36" s="20">
        <f t="shared" si="13"/>
        <v>1.7773541423320163</v>
      </c>
      <c r="P36" s="1"/>
    </row>
    <row r="37" spans="2:16" ht="18" customHeight="1" x14ac:dyDescent="0.25">
      <c r="B37" s="1" t="s">
        <v>31</v>
      </c>
      <c r="C37" s="1"/>
      <c r="D37" s="1"/>
      <c r="E37" s="1"/>
      <c r="F37" s="17">
        <f>'[38]P &amp; L Account '!F37</f>
        <v>0.26136403862412805</v>
      </c>
      <c r="G37" s="17">
        <f>'[38]P &amp; L Account '!G37</f>
        <v>1.0454561544965122</v>
      </c>
      <c r="H37" s="17">
        <f>'[38]P &amp; L Account '!H37</f>
        <v>1.0454561544965122</v>
      </c>
      <c r="I37" s="17">
        <f>'[38]P &amp; L Account '!I37</f>
        <v>1.1290926468562332</v>
      </c>
      <c r="J37" s="17">
        <f>'[38]P &amp; L Account '!J37</f>
        <v>1.212729139215954</v>
      </c>
      <c r="K37" s="17">
        <f>'[38]P &amp; L Account '!K37</f>
        <v>1.212729139215954</v>
      </c>
      <c r="L37" s="17">
        <f>'[38]P &amp; L Account '!L37</f>
        <v>1.2545473853958145</v>
      </c>
      <c r="M37" s="17">
        <f>'[38]P &amp; L Account '!M37</f>
        <v>1.2022745776709938</v>
      </c>
      <c r="N37" s="17">
        <f>'[38]P &amp; L Account '!N37</f>
        <v>0</v>
      </c>
      <c r="O37" s="17">
        <f>'[38]P &amp; L Account '!O37</f>
        <v>0</v>
      </c>
      <c r="P37" s="1"/>
    </row>
    <row r="38" spans="2:16" ht="18" customHeight="1" x14ac:dyDescent="0.25">
      <c r="B38" s="15" t="s">
        <v>32</v>
      </c>
      <c r="C38" s="15"/>
      <c r="D38" s="15"/>
      <c r="E38" s="15"/>
      <c r="F38" s="20">
        <f>F36-F37</f>
        <v>0.44703475391985881</v>
      </c>
      <c r="G38" s="20">
        <f t="shared" ref="G38:O38" si="14">G36-G37</f>
        <v>0.33469588684043705</v>
      </c>
      <c r="H38" s="20">
        <f t="shared" si="14"/>
        <v>0.27993565152638822</v>
      </c>
      <c r="I38" s="20">
        <f t="shared" si="14"/>
        <v>0.29660382318300882</v>
      </c>
      <c r="J38" s="20">
        <f t="shared" si="14"/>
        <v>0.32105145534268731</v>
      </c>
      <c r="K38" s="20">
        <f t="shared" si="14"/>
        <v>0.43371843871858151</v>
      </c>
      <c r="L38" s="20">
        <f t="shared" si="14"/>
        <v>0.49583749706224722</v>
      </c>
      <c r="M38" s="20">
        <f t="shared" si="14"/>
        <v>0.53343425447942194</v>
      </c>
      <c r="N38" s="20">
        <f t="shared" si="14"/>
        <v>1.7699655377341525</v>
      </c>
      <c r="O38" s="20">
        <f t="shared" si="14"/>
        <v>1.7773541423320163</v>
      </c>
      <c r="P38" s="1"/>
    </row>
    <row r="39" spans="2:16" ht="18" customHeight="1" x14ac:dyDescent="0.25">
      <c r="B39" s="29" t="s">
        <v>33</v>
      </c>
      <c r="C39" s="29"/>
      <c r="D39" s="29"/>
      <c r="E39" s="29"/>
      <c r="F39" s="30">
        <f>E39+F38</f>
        <v>0.44703475391985881</v>
      </c>
      <c r="G39" s="30">
        <f t="shared" ref="G39:O39" si="15">F39+G38</f>
        <v>0.78173064076029586</v>
      </c>
      <c r="H39" s="30">
        <f t="shared" si="15"/>
        <v>1.061666292286684</v>
      </c>
      <c r="I39" s="30">
        <f t="shared" si="15"/>
        <v>1.3582701154696928</v>
      </c>
      <c r="J39" s="30">
        <f t="shared" si="15"/>
        <v>1.6793215708123801</v>
      </c>
      <c r="K39" s="30">
        <f t="shared" si="15"/>
        <v>2.1130400095309616</v>
      </c>
      <c r="L39" s="30">
        <f t="shared" si="15"/>
        <v>2.6088775065932088</v>
      </c>
      <c r="M39" s="30">
        <f t="shared" si="15"/>
        <v>3.142311761072631</v>
      </c>
      <c r="N39" s="30">
        <f t="shared" si="15"/>
        <v>4.9122772988067833</v>
      </c>
      <c r="O39" s="30">
        <f t="shared" si="15"/>
        <v>6.6896314411387996</v>
      </c>
      <c r="P39" s="1"/>
    </row>
    <row r="40" spans="2:16" ht="18" customHeight="1" x14ac:dyDescent="0.25">
      <c r="C40" s="1"/>
      <c r="D40" s="1"/>
      <c r="E40" s="1"/>
      <c r="F40" s="1"/>
      <c r="G40" s="1"/>
      <c r="H40" s="1"/>
      <c r="I40" s="1"/>
      <c r="J40" s="1"/>
      <c r="K40" s="1"/>
      <c r="L40" s="1"/>
      <c r="M40" s="1"/>
      <c r="N40" s="1"/>
      <c r="O40" s="1"/>
      <c r="P40" s="1"/>
    </row>
    <row r="41" spans="2:16" ht="18" customHeight="1" x14ac:dyDescent="0.25">
      <c r="B41" s="14" t="s">
        <v>34</v>
      </c>
      <c r="O41" s="1"/>
      <c r="P41" s="1"/>
    </row>
    <row r="42" spans="2:16" ht="18" customHeight="1" x14ac:dyDescent="0.25">
      <c r="B42" s="1" t="s">
        <v>7</v>
      </c>
      <c r="F42" s="17">
        <f t="shared" ref="F42:O42" si="16">F11</f>
        <v>2.5321381403999998</v>
      </c>
      <c r="G42" s="17">
        <f t="shared" si="16"/>
        <v>5.1982791548399998</v>
      </c>
      <c r="H42" s="17">
        <f t="shared" si="16"/>
        <v>5.3857641725820002</v>
      </c>
      <c r="I42" s="17">
        <f t="shared" si="16"/>
        <v>5.5852356912111008</v>
      </c>
      <c r="J42" s="17">
        <f t="shared" si="16"/>
        <v>5.7974889545216541</v>
      </c>
      <c r="K42" s="17">
        <f t="shared" si="16"/>
        <v>6.023373662403988</v>
      </c>
      <c r="L42" s="17">
        <f t="shared" si="16"/>
        <v>6.263797795692156</v>
      </c>
      <c r="M42" s="17">
        <f t="shared" si="16"/>
        <v>6.5197317149073308</v>
      </c>
      <c r="N42" s="17">
        <f t="shared" si="16"/>
        <v>6.7922125527905557</v>
      </c>
      <c r="O42" s="17">
        <f t="shared" si="16"/>
        <v>7.0823489219782809</v>
      </c>
      <c r="P42" s="1"/>
    </row>
    <row r="43" spans="2:16" ht="18" customHeight="1" x14ac:dyDescent="0.25">
      <c r="B43" s="1" t="s">
        <v>17</v>
      </c>
      <c r="F43" s="17">
        <f t="shared" ref="F43:O43" si="17">F21</f>
        <v>0.85416960300703604</v>
      </c>
      <c r="G43" s="17">
        <f t="shared" si="17"/>
        <v>1.6878292734434721</v>
      </c>
      <c r="H43" s="17">
        <f t="shared" si="17"/>
        <v>1.5806666142443424</v>
      </c>
      <c r="I43" s="17">
        <f t="shared" si="17"/>
        <v>1.5984579508352561</v>
      </c>
      <c r="J43" s="17">
        <f t="shared" si="17"/>
        <v>1.617694767661964</v>
      </c>
      <c r="K43" s="17">
        <f t="shared" si="17"/>
        <v>1.6384910322417281</v>
      </c>
      <c r="L43" s="17">
        <f t="shared" si="17"/>
        <v>1.6609695374805775</v>
      </c>
      <c r="M43" s="17">
        <f t="shared" si="17"/>
        <v>1.6852625774687247</v>
      </c>
      <c r="N43" s="17">
        <f t="shared" si="17"/>
        <v>1.7115126746551845</v>
      </c>
      <c r="O43" s="17">
        <f t="shared" si="17"/>
        <v>1.7398733622897908</v>
      </c>
      <c r="P43" s="1"/>
    </row>
    <row r="44" spans="2:16" ht="18" customHeight="1" x14ac:dyDescent="0.25">
      <c r="B44" s="1" t="s">
        <v>28</v>
      </c>
      <c r="F44" s="17">
        <f t="shared" ref="F44:O44" si="18">F30</f>
        <v>0.16416545329700805</v>
      </c>
      <c r="G44" s="17">
        <f t="shared" si="18"/>
        <v>0.67790890450992292</v>
      </c>
      <c r="H44" s="17">
        <f t="shared" si="18"/>
        <v>0.66510338661959323</v>
      </c>
      <c r="I44" s="17">
        <f t="shared" si="18"/>
        <v>0.8011914677757197</v>
      </c>
      <c r="J44" s="17">
        <f t="shared" si="18"/>
        <v>0.93980121346059753</v>
      </c>
      <c r="K44" s="17">
        <f t="shared" si="18"/>
        <v>1.0785137197641421</v>
      </c>
      <c r="L44" s="17">
        <f t="shared" si="18"/>
        <v>1.2046785892194671</v>
      </c>
      <c r="M44" s="17">
        <f t="shared" si="18"/>
        <v>1.2089759525028163</v>
      </c>
      <c r="N44" s="17">
        <f t="shared" si="18"/>
        <v>1.2594320446979677</v>
      </c>
      <c r="O44" s="17">
        <f t="shared" si="18"/>
        <v>1.2806549144686961</v>
      </c>
      <c r="P44" s="1"/>
    </row>
    <row r="45" spans="2:16" ht="18" customHeight="1" x14ac:dyDescent="0.25">
      <c r="O45" s="1"/>
      <c r="P45" s="1"/>
    </row>
    <row r="46" spans="2:16" ht="18" customHeight="1" x14ac:dyDescent="0.25">
      <c r="B46" s="31" t="s">
        <v>36</v>
      </c>
      <c r="C46" s="32"/>
      <c r="D46" s="32"/>
      <c r="E46" s="32"/>
      <c r="F46" s="33">
        <f t="shared" ref="F46:O46" si="19">F43/F42</f>
        <v>0.33733136015719251</v>
      </c>
      <c r="G46" s="33">
        <f t="shared" si="19"/>
        <v>0.3246900028198702</v>
      </c>
      <c r="H46" s="33">
        <f t="shared" si="19"/>
        <v>0.2934897562524636</v>
      </c>
      <c r="I46" s="33">
        <f t="shared" si="19"/>
        <v>0.28619346419893821</v>
      </c>
      <c r="J46" s="33">
        <f t="shared" si="19"/>
        <v>0.2790336955105831</v>
      </c>
      <c r="K46" s="33">
        <f t="shared" si="19"/>
        <v>0.2720221464042113</v>
      </c>
      <c r="L46" s="33">
        <f t="shared" si="19"/>
        <v>0.26516972476711931</v>
      </c>
      <c r="M46" s="33">
        <f t="shared" si="19"/>
        <v>0.25848649164740645</v>
      </c>
      <c r="N46" s="33">
        <f t="shared" si="19"/>
        <v>0.25198161296527977</v>
      </c>
      <c r="O46" s="33">
        <f t="shared" si="19"/>
        <v>0.24566332179575809</v>
      </c>
      <c r="P46" s="1"/>
    </row>
    <row r="47" spans="2:16" ht="18" customHeight="1" x14ac:dyDescent="0.25">
      <c r="B47" s="31" t="s">
        <v>37</v>
      </c>
      <c r="C47" s="32"/>
      <c r="D47" s="32"/>
      <c r="E47" s="32"/>
      <c r="F47" s="33">
        <f t="shared" ref="F47:O47" si="20">F44/F42</f>
        <v>6.4832739840597703E-2</v>
      </c>
      <c r="G47" s="33">
        <f t="shared" si="20"/>
        <v>0.13041025391619018</v>
      </c>
      <c r="H47" s="33">
        <f t="shared" si="20"/>
        <v>0.12349285362428608</v>
      </c>
      <c r="I47" s="33">
        <f t="shared" si="20"/>
        <v>0.14344810354851642</v>
      </c>
      <c r="J47" s="33">
        <f t="shared" si="20"/>
        <v>0.16210487347761401</v>
      </c>
      <c r="K47" s="33">
        <f t="shared" si="20"/>
        <v>0.17905475904572998</v>
      </c>
      <c r="L47" s="33">
        <f t="shared" si="20"/>
        <v>0.19232399073417869</v>
      </c>
      <c r="M47" s="33">
        <f t="shared" si="20"/>
        <v>0.18543338980321836</v>
      </c>
      <c r="N47" s="33">
        <f t="shared" si="20"/>
        <v>0.18542294354150249</v>
      </c>
      <c r="O47" s="33">
        <f t="shared" si="20"/>
        <v>0.1808234709383644</v>
      </c>
      <c r="P47" s="1"/>
    </row>
    <row r="48" spans="2:16" ht="18" customHeight="1" x14ac:dyDescent="0.25">
      <c r="B48" s="31" t="s">
        <v>38</v>
      </c>
      <c r="C48" s="32"/>
      <c r="D48" s="32"/>
      <c r="E48" s="32"/>
      <c r="F48" s="32"/>
      <c r="G48" s="33">
        <f>G42/F42-1</f>
        <v>1.0529208386785847</v>
      </c>
      <c r="H48" s="33">
        <f t="shared" ref="H48:O48" si="21">H42/G42-1</f>
        <v>3.6066746736261202E-2</v>
      </c>
      <c r="I48" s="33">
        <f t="shared" si="21"/>
        <v>3.7036808935039467E-2</v>
      </c>
      <c r="J48" s="33">
        <f t="shared" si="21"/>
        <v>3.8002561582952454E-2</v>
      </c>
      <c r="K48" s="33">
        <f t="shared" si="21"/>
        <v>3.8962507674319635E-2</v>
      </c>
      <c r="L48" s="33">
        <f t="shared" si="21"/>
        <v>3.9915194833224366E-2</v>
      </c>
      <c r="M48" s="33">
        <f t="shared" si="21"/>
        <v>4.0859224317743692E-2</v>
      </c>
      <c r="N48" s="33">
        <f t="shared" si="21"/>
        <v>4.1793259262524307E-2</v>
      </c>
      <c r="O48" s="33">
        <f t="shared" si="21"/>
        <v>4.271603206359087E-2</v>
      </c>
      <c r="P48" s="1"/>
    </row>
    <row r="49" s="1" customFormat="1" ht="18" customHeight="1" x14ac:dyDescent="0.25"/>
    <row r="50" s="1" customFormat="1" ht="18" customHeight="1" x14ac:dyDescent="0.25"/>
    <row r="51" s="1" customFormat="1" ht="18" customHeight="1" x14ac:dyDescent="0.25"/>
    <row r="52" s="1" customFormat="1" ht="18" customHeight="1" x14ac:dyDescent="0.25"/>
    <row r="53" s="1" customFormat="1" ht="18" customHeight="1" x14ac:dyDescent="0.25"/>
    <row r="54" s="1" customFormat="1" ht="18" customHeight="1" x14ac:dyDescent="0.25"/>
    <row r="55" s="1" customFormat="1" ht="18" customHeight="1" x14ac:dyDescent="0.25"/>
    <row r="56" s="1" customFormat="1" ht="18" customHeight="1" x14ac:dyDescent="0.25"/>
    <row r="57" s="1" customFormat="1" ht="18" customHeight="1" x14ac:dyDescent="0.25"/>
    <row r="58" s="1" customFormat="1" ht="18" customHeight="1" x14ac:dyDescent="0.25"/>
    <row r="59" s="1" customFormat="1" ht="18" customHeight="1" x14ac:dyDescent="0.25"/>
    <row r="60" s="1" customFormat="1" ht="18" customHeight="1" x14ac:dyDescent="0.25"/>
    <row r="61" s="1" customFormat="1" ht="18" customHeight="1" x14ac:dyDescent="0.25"/>
    <row r="62" s="1" customFormat="1" ht="18" customHeight="1" x14ac:dyDescent="0.25"/>
    <row r="63" s="1" customFormat="1" ht="18" customHeight="1" x14ac:dyDescent="0.25"/>
    <row r="64" s="1" customFormat="1" ht="18" customHeight="1" x14ac:dyDescent="0.25"/>
    <row r="65" s="1" customFormat="1" ht="18" customHeight="1" x14ac:dyDescent="0.25"/>
    <row r="66" s="1" customFormat="1" ht="18" customHeight="1" x14ac:dyDescent="0.25"/>
    <row r="67" s="1" customFormat="1" ht="18" customHeight="1" x14ac:dyDescent="0.25"/>
    <row r="68" s="1" customFormat="1" ht="18" customHeight="1" x14ac:dyDescent="0.25"/>
    <row r="69" s="1" customFormat="1" ht="18" customHeight="1" x14ac:dyDescent="0.25"/>
    <row r="70" s="1" customFormat="1" ht="18" customHeight="1" x14ac:dyDescent="0.25"/>
    <row r="71" s="1" customFormat="1" ht="18" customHeight="1" x14ac:dyDescent="0.25"/>
    <row r="72" s="1" customFormat="1" ht="18" customHeight="1" x14ac:dyDescent="0.25"/>
    <row r="73" s="1" customFormat="1" ht="18" customHeight="1" x14ac:dyDescent="0.25"/>
    <row r="74" s="1" customFormat="1" ht="18" customHeight="1" x14ac:dyDescent="0.25"/>
    <row r="75" s="1" customFormat="1" ht="18" customHeight="1" x14ac:dyDescent="0.25"/>
    <row r="76" s="1" customFormat="1" ht="18" customHeight="1" x14ac:dyDescent="0.25"/>
    <row r="77" s="1" customFormat="1" ht="18" customHeight="1" x14ac:dyDescent="0.25"/>
    <row r="78" s="1" customFormat="1" ht="18" customHeight="1" x14ac:dyDescent="0.25"/>
    <row r="79" s="1" customFormat="1" ht="18" customHeight="1" x14ac:dyDescent="0.25"/>
    <row r="80" s="1" customFormat="1" ht="18" customHeight="1" x14ac:dyDescent="0.25"/>
    <row r="81" s="1" customFormat="1" ht="18" customHeight="1" x14ac:dyDescent="0.25"/>
    <row r="82" s="1" customFormat="1" ht="18" customHeight="1" x14ac:dyDescent="0.25"/>
    <row r="83" s="1" customFormat="1" ht="18" customHeight="1" x14ac:dyDescent="0.25"/>
    <row r="84" s="1" customFormat="1" ht="18" customHeight="1" x14ac:dyDescent="0.25"/>
    <row r="85" s="1" customFormat="1" ht="18" customHeight="1" x14ac:dyDescent="0.25"/>
    <row r="86" s="1" customFormat="1" ht="18" customHeight="1" x14ac:dyDescent="0.25"/>
    <row r="87" s="1" customFormat="1" ht="18" customHeight="1" x14ac:dyDescent="0.25"/>
    <row r="88" s="1" customFormat="1" ht="18" customHeight="1" x14ac:dyDescent="0.25"/>
    <row r="89" s="1" customFormat="1" ht="18" customHeight="1" x14ac:dyDescent="0.25"/>
    <row r="90" s="1" customFormat="1" ht="18" customHeight="1" x14ac:dyDescent="0.25"/>
    <row r="91" s="1" customFormat="1" ht="18" customHeight="1" x14ac:dyDescent="0.25"/>
    <row r="92" s="1" customFormat="1" ht="18" customHeight="1" x14ac:dyDescent="0.25"/>
    <row r="93" s="1" customFormat="1" ht="18" customHeight="1" x14ac:dyDescent="0.25"/>
    <row r="94" s="1" customFormat="1" ht="18" customHeight="1" x14ac:dyDescent="0.25"/>
    <row r="95" s="1" customFormat="1" ht="18" customHeight="1" x14ac:dyDescent="0.25"/>
    <row r="96" s="1" customFormat="1" ht="18" customHeight="1" x14ac:dyDescent="0.25"/>
    <row r="97" spans="3:16" ht="18" customHeight="1" x14ac:dyDescent="0.25">
      <c r="C97" s="1"/>
      <c r="D97" s="1"/>
      <c r="E97" s="1"/>
      <c r="F97" s="1"/>
      <c r="G97" s="1"/>
      <c r="H97" s="1"/>
      <c r="I97" s="1"/>
      <c r="J97" s="1"/>
      <c r="K97" s="1"/>
      <c r="L97" s="1"/>
      <c r="M97" s="1"/>
      <c r="N97" s="1"/>
      <c r="O97" s="1"/>
      <c r="P97" s="1"/>
    </row>
    <row r="98" spans="3:16" ht="18" customHeight="1" x14ac:dyDescent="0.25">
      <c r="C98" s="1"/>
      <c r="D98" s="1"/>
      <c r="E98" s="1"/>
      <c r="F98" s="1"/>
      <c r="G98" s="1"/>
      <c r="H98" s="1"/>
      <c r="I98" s="1"/>
      <c r="J98" s="1"/>
      <c r="K98" s="1"/>
      <c r="L98" s="1"/>
      <c r="M98" s="1"/>
      <c r="N98" s="1"/>
      <c r="O98" s="1"/>
      <c r="P98" s="1"/>
    </row>
    <row r="99" spans="3:16" ht="18" customHeight="1" x14ac:dyDescent="0.25">
      <c r="C99" s="1"/>
      <c r="D99" s="1"/>
      <c r="E99" s="1"/>
      <c r="F99" s="1"/>
      <c r="G99" s="1"/>
      <c r="H99" s="1"/>
      <c r="I99" s="1"/>
      <c r="J99" s="1"/>
      <c r="K99" s="1"/>
      <c r="L99" s="1"/>
      <c r="M99" s="1"/>
      <c r="N99" s="1"/>
      <c r="O99" s="1"/>
      <c r="P99" s="1"/>
    </row>
    <row r="100" spans="3:16" ht="18" customHeight="1" x14ac:dyDescent="0.25">
      <c r="C100" s="1"/>
      <c r="D100" s="1"/>
      <c r="E100" s="1"/>
      <c r="F100" s="1"/>
      <c r="G100" s="1"/>
      <c r="H100" s="1"/>
      <c r="I100" s="1"/>
      <c r="J100" s="1"/>
      <c r="K100" s="1"/>
      <c r="L100" s="1"/>
      <c r="M100" s="1"/>
      <c r="N100" s="1"/>
      <c r="O100" s="1"/>
      <c r="P100" s="1"/>
    </row>
    <row r="101" spans="3:16" ht="18" customHeight="1" x14ac:dyDescent="0.25">
      <c r="C101" s="1"/>
      <c r="D101" s="1"/>
      <c r="E101" s="1"/>
      <c r="F101" s="1"/>
      <c r="G101" s="1"/>
      <c r="H101" s="1"/>
      <c r="I101" s="1"/>
      <c r="J101" s="1"/>
      <c r="K101" s="1"/>
      <c r="L101" s="1"/>
      <c r="M101" s="1"/>
      <c r="N101" s="1"/>
      <c r="O101" s="1"/>
      <c r="P101" s="1"/>
    </row>
    <row r="102" spans="3:16" ht="18" customHeight="1" x14ac:dyDescent="0.25">
      <c r="C102" s="1"/>
      <c r="D102" s="1"/>
      <c r="E102" s="1"/>
      <c r="F102" s="1"/>
      <c r="G102" s="1"/>
      <c r="H102" s="1"/>
      <c r="I102" s="1"/>
      <c r="J102" s="1"/>
      <c r="K102" s="1"/>
      <c r="L102" s="1"/>
      <c r="M102" s="1"/>
      <c r="N102" s="1"/>
      <c r="O102" s="1"/>
      <c r="P102" s="1"/>
    </row>
    <row r="103" spans="3:16" ht="18" customHeight="1" x14ac:dyDescent="0.25">
      <c r="C103" s="1"/>
      <c r="D103" s="1"/>
      <c r="E103" s="1"/>
      <c r="F103" s="1"/>
      <c r="G103" s="1"/>
      <c r="H103" s="1"/>
      <c r="I103" s="1"/>
      <c r="J103" s="1"/>
      <c r="K103" s="1"/>
      <c r="L103" s="1"/>
      <c r="M103" s="1"/>
      <c r="N103" s="1"/>
      <c r="O103" s="1"/>
      <c r="P103" s="1"/>
    </row>
    <row r="104" spans="3:16" ht="18" customHeight="1" x14ac:dyDescent="0.25">
      <c r="C104" s="1"/>
      <c r="D104" s="1"/>
      <c r="E104" s="1"/>
      <c r="F104" s="1"/>
      <c r="G104" s="1"/>
      <c r="H104" s="1"/>
      <c r="I104" s="1"/>
      <c r="J104" s="1"/>
      <c r="K104" s="1"/>
      <c r="L104" s="1"/>
      <c r="M104" s="1"/>
      <c r="N104" s="1"/>
      <c r="O104" s="1"/>
      <c r="P104" s="1"/>
    </row>
    <row r="105" spans="3:16" ht="18" customHeight="1" x14ac:dyDescent="0.25">
      <c r="C105" s="1"/>
      <c r="D105" s="1"/>
      <c r="E105" s="1"/>
      <c r="F105" s="1"/>
      <c r="G105" s="1"/>
      <c r="H105" s="1"/>
      <c r="I105" s="1"/>
      <c r="J105" s="1"/>
      <c r="K105" s="1"/>
      <c r="L105" s="1"/>
      <c r="M105" s="1"/>
      <c r="N105" s="1"/>
      <c r="O105" s="1"/>
      <c r="P105" s="1"/>
    </row>
    <row r="106" spans="3:16" ht="18" customHeight="1" x14ac:dyDescent="0.25">
      <c r="C106" s="1"/>
      <c r="D106" s="1"/>
      <c r="E106" s="1"/>
      <c r="F106" s="1"/>
      <c r="G106" s="1"/>
      <c r="H106" s="1"/>
      <c r="I106" s="1"/>
      <c r="J106" s="1"/>
      <c r="K106" s="1"/>
      <c r="L106" s="1"/>
      <c r="M106" s="1"/>
      <c r="N106" s="1"/>
      <c r="O106" s="1"/>
      <c r="P106" s="1"/>
    </row>
    <row r="107" spans="3:16" ht="18" customHeight="1" x14ac:dyDescent="0.25">
      <c r="C107" s="1"/>
      <c r="D107" s="1"/>
      <c r="E107" s="1"/>
      <c r="F107" s="1"/>
      <c r="G107" s="1"/>
      <c r="H107" s="1"/>
      <c r="I107" s="1"/>
      <c r="J107" s="1"/>
      <c r="K107" s="1"/>
      <c r="L107" s="1"/>
      <c r="M107" s="1"/>
      <c r="N107" s="1"/>
      <c r="O107" s="1"/>
      <c r="P107" s="1"/>
    </row>
    <row r="108" spans="3:16" ht="18" customHeight="1" x14ac:dyDescent="0.25">
      <c r="C108" s="1"/>
      <c r="D108" s="1"/>
      <c r="E108" s="1"/>
      <c r="F108" s="1"/>
      <c r="G108" s="1"/>
      <c r="H108" s="1"/>
      <c r="I108" s="1"/>
      <c r="J108" s="1"/>
      <c r="K108" s="1"/>
      <c r="L108" s="1"/>
      <c r="M108" s="1"/>
      <c r="N108" s="1"/>
      <c r="O108" s="1"/>
      <c r="P108" s="1"/>
    </row>
    <row r="109" spans="3:16" ht="18" customHeight="1" x14ac:dyDescent="0.25">
      <c r="C109" s="1"/>
      <c r="D109" s="1"/>
      <c r="E109" s="1"/>
      <c r="F109" s="1"/>
      <c r="G109" s="1"/>
      <c r="H109" s="1"/>
      <c r="I109" s="1"/>
      <c r="J109" s="1"/>
      <c r="K109" s="1"/>
      <c r="L109" s="1"/>
      <c r="M109" s="1"/>
      <c r="N109" s="1"/>
      <c r="O109" s="1"/>
      <c r="P109" s="1"/>
    </row>
    <row r="110" spans="3:16" ht="18" customHeight="1" x14ac:dyDescent="0.25">
      <c r="C110" s="1"/>
      <c r="D110" s="1"/>
      <c r="E110" s="1"/>
      <c r="F110" s="1"/>
      <c r="G110" s="1"/>
      <c r="H110" s="1"/>
      <c r="I110" s="1"/>
      <c r="J110" s="1"/>
      <c r="K110" s="1"/>
      <c r="L110" s="1"/>
      <c r="M110" s="1"/>
      <c r="N110" s="1"/>
      <c r="O110" s="1"/>
      <c r="P110" s="1"/>
    </row>
    <row r="111" spans="3:16" ht="18" customHeight="1" x14ac:dyDescent="0.25">
      <c r="C111" s="1"/>
      <c r="D111" s="1"/>
      <c r="E111" s="1"/>
      <c r="F111" s="1"/>
      <c r="G111" s="1"/>
      <c r="H111" s="1"/>
      <c r="I111" s="1"/>
      <c r="J111" s="1"/>
      <c r="K111" s="1"/>
      <c r="L111" s="1"/>
      <c r="M111" s="1"/>
      <c r="N111" s="1"/>
      <c r="O111" s="1"/>
      <c r="P111" s="1"/>
    </row>
    <row r="112" spans="3:16"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sheetData>
  <mergeCells count="2">
    <mergeCell ref="D6:E6"/>
    <mergeCell ref="F6:O6"/>
  </mergeCells>
  <dataValidations disablePrompts="1" count="1">
    <dataValidation type="list" allowBlank="1" showInputMessage="1" showErrorMessage="1" sqref="A11 A18" xr:uid="{00000000-0002-0000-0300-000000000000}">
      <formula1>"0%,5%,10%"</formula1>
    </dataValidation>
  </dataValidations>
  <pageMargins left="0.7" right="0.7" top="0.75" bottom="0.75" header="0.3" footer="0.3"/>
  <pageSetup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B1:P441"/>
  <sheetViews>
    <sheetView showGridLines="0" workbookViewId="0">
      <selection activeCell="F12" sqref="F12"/>
    </sheetView>
  </sheetViews>
  <sheetFormatPr defaultColWidth="9.140625" defaultRowHeight="15" customHeight="1" x14ac:dyDescent="0.25"/>
  <cols>
    <col min="1" max="1" width="4" style="1" customWidth="1"/>
    <col min="2" max="2" width="43" style="1" customWidth="1"/>
    <col min="3" max="3" width="5.85546875" style="2" customWidth="1"/>
    <col min="4" max="15" width="11.85546875" style="2" customWidth="1"/>
    <col min="16" max="16" width="11" style="2" customWidth="1"/>
    <col min="17" max="16384" width="9.140625" style="1"/>
  </cols>
  <sheetData>
    <row r="1" spans="2:16" ht="15.75" customHeight="1" x14ac:dyDescent="0.25"/>
    <row r="2" spans="2:16" ht="18" customHeight="1" x14ac:dyDescent="0.25">
      <c r="B2" s="43" t="str">
        <f>"Financial Model of " &amp; B4</f>
        <v>Financial Model of 27800 Sq. Ft. Pune Location Warehouse (Cold Storage)</v>
      </c>
      <c r="C2" s="44"/>
      <c r="D2" s="44"/>
      <c r="E2" s="44"/>
      <c r="F2" s="44"/>
      <c r="G2" s="44"/>
      <c r="H2" s="44"/>
      <c r="I2" s="44"/>
      <c r="J2" s="44"/>
      <c r="K2" s="44"/>
      <c r="L2" s="44"/>
      <c r="M2" s="44"/>
      <c r="N2" s="44"/>
      <c r="O2" s="44"/>
    </row>
    <row r="3" spans="2:16" ht="9.75" customHeight="1" x14ac:dyDescent="0.25"/>
    <row r="4" spans="2:16" ht="18" customHeight="1" x14ac:dyDescent="0.25">
      <c r="B4" s="3" t="str">
        <f>'[37]Common Assumption'!B4</f>
        <v>27800 Sq. Ft. Pune Location Warehouse (Cold Storage)</v>
      </c>
      <c r="C4" s="3" t="s">
        <v>39</v>
      </c>
      <c r="D4" s="4"/>
      <c r="E4" s="4"/>
      <c r="F4" s="4"/>
      <c r="G4" s="4"/>
      <c r="H4" s="4"/>
      <c r="I4" s="4"/>
      <c r="J4" s="4"/>
      <c r="K4" s="4"/>
      <c r="L4" s="4"/>
      <c r="M4" s="4"/>
      <c r="N4" s="4"/>
      <c r="O4" s="4"/>
    </row>
    <row r="5" spans="2:16" x14ac:dyDescent="0.25">
      <c r="F5" s="5"/>
      <c r="G5" s="1"/>
      <c r="H5" s="1"/>
      <c r="I5" s="1"/>
      <c r="J5" s="1"/>
      <c r="K5" s="1"/>
      <c r="L5" s="1"/>
      <c r="M5" s="1"/>
      <c r="N5" s="1"/>
      <c r="O5" s="1"/>
    </row>
    <row r="6" spans="2:16" ht="18" customHeight="1" x14ac:dyDescent="0.25">
      <c r="D6" s="159" t="s">
        <v>1</v>
      </c>
      <c r="E6" s="159"/>
      <c r="F6" s="160" t="s">
        <v>2</v>
      </c>
      <c r="G6" s="160"/>
      <c r="H6" s="160"/>
      <c r="I6" s="160"/>
      <c r="J6" s="160"/>
      <c r="K6" s="160"/>
      <c r="L6" s="160"/>
      <c r="M6" s="160"/>
      <c r="N6" s="160"/>
      <c r="O6" s="160"/>
    </row>
    <row r="7" spans="2:16" ht="18" customHeight="1" x14ac:dyDescent="0.25">
      <c r="B7" s="6" t="s">
        <v>3</v>
      </c>
      <c r="C7" s="7" t="s">
        <v>4</v>
      </c>
      <c r="D7" s="8">
        <f>EOMONTH('[37]Common Assumption'!E9,3)</f>
        <v>45747</v>
      </c>
      <c r="E7" s="8">
        <f>'[37]Common Assumption'!E11</f>
        <v>45930</v>
      </c>
      <c r="F7" s="8">
        <f>DATE(YEAR(E7),MONTH(E7)+6,DAY(E7)+1)</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2:16" s="9" customFormat="1" ht="18" customHeight="1" x14ac:dyDescent="0.25">
      <c r="B8" s="10" t="s">
        <v>5</v>
      </c>
      <c r="C8" s="11"/>
      <c r="D8" s="47">
        <v>0</v>
      </c>
      <c r="E8" s="47">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c r="P8" s="13"/>
    </row>
    <row r="9" spans="2:16" s="9" customFormat="1" ht="18" customHeight="1" x14ac:dyDescent="0.25">
      <c r="B9" s="10" t="s">
        <v>6</v>
      </c>
      <c r="C9" s="11">
        <v>9</v>
      </c>
      <c r="D9" s="47">
        <f>MONTH(D7-'[37]Common Assumption'!E9)</f>
        <v>3</v>
      </c>
      <c r="E9" s="47">
        <f>C9-D9</f>
        <v>6</v>
      </c>
      <c r="F9" s="11">
        <f>MONTH(F7-E7)</f>
        <v>6</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c r="P9" s="13"/>
    </row>
    <row r="10" spans="2:16" ht="18" customHeight="1" x14ac:dyDescent="0.25">
      <c r="B10" s="26" t="s">
        <v>40</v>
      </c>
      <c r="C10" s="1"/>
      <c r="F10" s="1"/>
      <c r="G10" s="1"/>
      <c r="H10" s="1"/>
      <c r="I10" s="1"/>
      <c r="J10" s="1"/>
      <c r="K10" s="1"/>
      <c r="L10" s="1"/>
      <c r="M10" s="1"/>
      <c r="N10" s="1"/>
      <c r="O10" s="1"/>
      <c r="P10" s="1"/>
    </row>
    <row r="11" spans="2:16" ht="18" customHeight="1" x14ac:dyDescent="0.25">
      <c r="B11" s="1" t="s">
        <v>41</v>
      </c>
      <c r="C11" s="1"/>
      <c r="D11" s="21">
        <f>'[38]Balance Sheet'!D11</f>
        <v>2.6834724374137475</v>
      </c>
      <c r="E11" s="21">
        <f>'[38]Balance Sheet'!E11</f>
        <v>2.6834724374137475</v>
      </c>
      <c r="F11" s="21">
        <f>'[38]Balance Sheet'!F11</f>
        <v>2.7878830786573658</v>
      </c>
      <c r="G11" s="21">
        <f>'[38]Balance Sheet'!G11</f>
        <v>2.7878830786573658</v>
      </c>
      <c r="H11" s="21">
        <f>'[38]Balance Sheet'!H11</f>
        <v>2.7878830786573658</v>
      </c>
      <c r="I11" s="21">
        <f>'[38]Balance Sheet'!I11</f>
        <v>2.7878830786573658</v>
      </c>
      <c r="J11" s="21">
        <f>'[38]Balance Sheet'!J11</f>
        <v>2.7878830786573658</v>
      </c>
      <c r="K11" s="21">
        <f>'[38]Balance Sheet'!K11</f>
        <v>2.7878830786573658</v>
      </c>
      <c r="L11" s="21">
        <f>'[38]Balance Sheet'!L11</f>
        <v>2.7878830786573658</v>
      </c>
      <c r="M11" s="21">
        <f>'[38]Balance Sheet'!M11</f>
        <v>2.7878830786573658</v>
      </c>
      <c r="N11" s="21">
        <f>'[38]Balance Sheet'!N11</f>
        <v>2.7878830786573658</v>
      </c>
      <c r="O11" s="21">
        <f>'[38]Balance Sheet'!O11</f>
        <v>2.7878830786573658</v>
      </c>
      <c r="P11" s="34"/>
    </row>
    <row r="12" spans="2:16" ht="18" customHeight="1" x14ac:dyDescent="0.25">
      <c r="B12" s="1" t="s">
        <v>42</v>
      </c>
      <c r="C12" s="1"/>
      <c r="F12" s="17">
        <f>'[38]Balance Sheet'!F12</f>
        <v>0.16416545329700805</v>
      </c>
      <c r="G12" s="17">
        <f>'[38]Balance Sheet'!G12</f>
        <v>0.84207435780693096</v>
      </c>
      <c r="H12" s="17">
        <f>'[38]Balance Sheet'!H12</f>
        <v>1.5071777444265242</v>
      </c>
      <c r="I12" s="17">
        <f>'[38]Balance Sheet'!I12</f>
        <v>2.3083692122022441</v>
      </c>
      <c r="J12" s="17">
        <f>'[38]Balance Sheet'!J12</f>
        <v>3.2481704256628419</v>
      </c>
      <c r="K12" s="17">
        <f>'[38]Balance Sheet'!K12</f>
        <v>4.3266841454269844</v>
      </c>
      <c r="L12" s="17">
        <f>'[38]Balance Sheet'!L12</f>
        <v>5.5313627346464518</v>
      </c>
      <c r="M12" s="17">
        <f>'[38]Balance Sheet'!M12</f>
        <v>6.7403386871492685</v>
      </c>
      <c r="N12" s="17">
        <f>'[38]Balance Sheet'!N12</f>
        <v>7.999770731847236</v>
      </c>
      <c r="O12" s="17">
        <f>'[38]Balance Sheet'!O12</f>
        <v>9.2804256463159316</v>
      </c>
      <c r="P12" s="34"/>
    </row>
    <row r="13" spans="2:16" ht="18" customHeight="1" x14ac:dyDescent="0.25">
      <c r="B13" s="1" t="s">
        <v>43</v>
      </c>
      <c r="C13" s="1"/>
      <c r="D13" s="17">
        <f>'[38]Balance Sheet'!D13</f>
        <v>6.2727369269790731</v>
      </c>
      <c r="E13" s="17">
        <f>'[38]Balance Sheet'!E13</f>
        <v>8.1022851973479693</v>
      </c>
      <c r="F13" s="17">
        <f>'[38]Balance Sheet'!F13</f>
        <v>7.0568290428514571</v>
      </c>
      <c r="G13" s="17">
        <f>'[38]Balance Sheet'!G13</f>
        <v>6.0113728883549449</v>
      </c>
      <c r="H13" s="17">
        <f>'[38]Balance Sheet'!H13</f>
        <v>4.8822802414987114</v>
      </c>
      <c r="I13" s="17">
        <f>'[38]Balance Sheet'!I13</f>
        <v>3.6695511022827576</v>
      </c>
      <c r="J13" s="17">
        <f>'[38]Balance Sheet'!J13</f>
        <v>2.4568219630668038</v>
      </c>
      <c r="K13" s="17">
        <f>'[38]Balance Sheet'!K13</f>
        <v>1.2022745776709893</v>
      </c>
      <c r="L13" s="17">
        <f>'[38]Balance Sheet'!L13</f>
        <v>-4.4408920985006262E-15</v>
      </c>
      <c r="M13" s="17">
        <f>'[38]Balance Sheet'!M13</f>
        <v>-4.4408920985006262E-15</v>
      </c>
      <c r="N13" s="17">
        <f>'[38]Balance Sheet'!N13</f>
        <v>-4.4408920985006262E-15</v>
      </c>
      <c r="O13" s="17">
        <f>'[38]Balance Sheet'!O13</f>
        <v>-4.4408920985006262E-15</v>
      </c>
      <c r="P13" s="34"/>
    </row>
    <row r="14" spans="2:16" ht="18" customHeight="1" x14ac:dyDescent="0.25">
      <c r="B14" s="35" t="s">
        <v>44</v>
      </c>
      <c r="D14" s="36"/>
      <c r="E14" s="36"/>
      <c r="F14" s="36"/>
      <c r="P14" s="34"/>
    </row>
    <row r="15" spans="2:16" ht="18" customHeight="1" x14ac:dyDescent="0.25">
      <c r="B15" s="37" t="s">
        <v>45</v>
      </c>
      <c r="D15" s="36"/>
      <c r="E15" s="36"/>
      <c r="F15" s="17">
        <f>'[38]Balance Sheet'!F15</f>
        <v>4.6827212185479444E-3</v>
      </c>
      <c r="G15" s="17">
        <f>'[38]Balance Sheet'!G15</f>
        <v>9.6132559712794503E-3</v>
      </c>
      <c r="H15" s="17">
        <f>'[38]Balance Sheet'!H15</f>
        <v>2.5962098127377674E-2</v>
      </c>
      <c r="I15" s="17">
        <f>'[38]Balance Sheet'!I15</f>
        <v>2.7131089976897241E-2</v>
      </c>
      <c r="J15" s="17">
        <f>'[38]Balance Sheet'!J15</f>
        <v>2.8363724607677034E-2</v>
      </c>
      <c r="K15" s="17">
        <f>'[38]Balance Sheet'!K15</f>
        <v>2.9663573647938885E-2</v>
      </c>
      <c r="L15" s="17">
        <f>'[38]Balance Sheet'!L15</f>
        <v>3.1034416519002621E-2</v>
      </c>
      <c r="M15" s="17">
        <f>'[38]Balance Sheet'!M15</f>
        <v>3.2480253015817501E-2</v>
      </c>
      <c r="N15" s="17">
        <f>'[38]Balance Sheet'!N15</f>
        <v>3.4005316680835923E-2</v>
      </c>
      <c r="O15" s="17">
        <f>'[38]Balance Sheet'!O15</f>
        <v>3.5614089023220274E-2</v>
      </c>
      <c r="P15" s="34"/>
    </row>
    <row r="16" spans="2:16" ht="18" customHeight="1" x14ac:dyDescent="0.25">
      <c r="B16" s="37" t="s">
        <v>46</v>
      </c>
      <c r="D16" s="21">
        <f>'[38]Balance Sheet'!D16</f>
        <v>0</v>
      </c>
      <c r="E16" s="21">
        <f>'[38]Balance Sheet'!E16</f>
        <v>0.26136403862412805</v>
      </c>
      <c r="F16" s="21">
        <f>'[38]Balance Sheet'!F16</f>
        <v>1.0454561544965122</v>
      </c>
      <c r="G16" s="21">
        <f>'[38]Balance Sheet'!G16</f>
        <v>1.0454561544965122</v>
      </c>
      <c r="H16" s="21">
        <f>'[38]Balance Sheet'!H16</f>
        <v>1.1290926468562332</v>
      </c>
      <c r="I16" s="21">
        <f>'[38]Balance Sheet'!I16</f>
        <v>1.212729139215954</v>
      </c>
      <c r="J16" s="21">
        <f>'[38]Balance Sheet'!J16</f>
        <v>1.212729139215954</v>
      </c>
      <c r="K16" s="21">
        <f>'[38]Balance Sheet'!K16</f>
        <v>1.2545473853958145</v>
      </c>
      <c r="L16" s="21">
        <f>'[38]Balance Sheet'!L16</f>
        <v>1.2022745776709938</v>
      </c>
      <c r="M16" s="21">
        <f>'[38]Balance Sheet'!M16</f>
        <v>0</v>
      </c>
      <c r="N16" s="21">
        <f>'[38]Balance Sheet'!N16</f>
        <v>0</v>
      </c>
      <c r="O16" s="21">
        <f>'[38]Balance Sheet'!O16</f>
        <v>0</v>
      </c>
      <c r="P16" s="34"/>
    </row>
    <row r="17" spans="2:16" ht="18" customHeight="1" x14ac:dyDescent="0.25">
      <c r="B17" s="37" t="s">
        <v>47</v>
      </c>
      <c r="D17" s="36"/>
      <c r="E17" s="36"/>
      <c r="F17" s="21">
        <f>'[38]Balance Sheet'!F17</f>
        <v>0.3</v>
      </c>
      <c r="G17" s="21">
        <f>'[38]Balance Sheet'!G17</f>
        <v>0.3</v>
      </c>
      <c r="H17" s="21">
        <f>'[38]Balance Sheet'!H17</f>
        <v>0.3</v>
      </c>
      <c r="I17" s="21">
        <f>'[38]Balance Sheet'!I17</f>
        <v>0.3</v>
      </c>
      <c r="J17" s="21">
        <f>'[38]Balance Sheet'!J17</f>
        <v>0.3</v>
      </c>
      <c r="K17" s="21">
        <f>'[38]Balance Sheet'!K17</f>
        <v>0.3</v>
      </c>
      <c r="L17" s="21">
        <f>'[38]Balance Sheet'!L17</f>
        <v>0.3</v>
      </c>
      <c r="M17" s="21">
        <f>'[38]Balance Sheet'!M17</f>
        <v>0.3</v>
      </c>
      <c r="N17" s="21">
        <f>'[38]Balance Sheet'!N17</f>
        <v>0.3</v>
      </c>
      <c r="O17" s="21">
        <f>'[38]Balance Sheet'!O17</f>
        <v>0.3</v>
      </c>
      <c r="P17" s="34"/>
    </row>
    <row r="18" spans="2:16" ht="18" customHeight="1" x14ac:dyDescent="0.25">
      <c r="B18" s="6" t="s">
        <v>48</v>
      </c>
      <c r="C18" s="7"/>
      <c r="D18" s="28">
        <f>D11+D12+D13+D15+D16+D17</f>
        <v>8.9562093643928211</v>
      </c>
      <c r="E18" s="28">
        <f>E11+E12+E13+E15+E16+E17</f>
        <v>11.047121673385845</v>
      </c>
      <c r="F18" s="28">
        <f>F11+F12+F13+F15+F16+F17</f>
        <v>11.359016450520894</v>
      </c>
      <c r="G18" s="28">
        <f t="shared" ref="G18:O18" si="3">G11+G12+G13+G15+G16+G17</f>
        <v>10.996399735287035</v>
      </c>
      <c r="H18" s="28">
        <f t="shared" si="3"/>
        <v>10.632395809566214</v>
      </c>
      <c r="I18" s="28">
        <f t="shared" si="3"/>
        <v>10.305663622335219</v>
      </c>
      <c r="J18" s="28">
        <f t="shared" si="3"/>
        <v>10.033968331210644</v>
      </c>
      <c r="K18" s="28">
        <f t="shared" si="3"/>
        <v>9.901052760799093</v>
      </c>
      <c r="L18" s="28">
        <f t="shared" si="3"/>
        <v>9.8525548074938101</v>
      </c>
      <c r="M18" s="28">
        <f t="shared" si="3"/>
        <v>9.8607020188224492</v>
      </c>
      <c r="N18" s="28">
        <f t="shared" si="3"/>
        <v>11.121659127185435</v>
      </c>
      <c r="O18" s="28">
        <f t="shared" si="3"/>
        <v>12.403922813996513</v>
      </c>
    </row>
    <row r="19" spans="2:16" ht="18" customHeight="1" x14ac:dyDescent="0.25">
      <c r="C19" s="1"/>
      <c r="F19" s="1"/>
      <c r="G19" s="1"/>
      <c r="H19" s="1"/>
      <c r="I19" s="1"/>
      <c r="J19" s="1"/>
      <c r="K19" s="1"/>
      <c r="L19" s="1"/>
      <c r="M19" s="1"/>
      <c r="N19" s="1"/>
      <c r="O19" s="1"/>
      <c r="P19" s="1"/>
    </row>
    <row r="20" spans="2:16" ht="18" customHeight="1" x14ac:dyDescent="0.25">
      <c r="B20" s="26" t="s">
        <v>49</v>
      </c>
      <c r="C20" s="1"/>
      <c r="F20" s="1"/>
      <c r="G20" s="1"/>
      <c r="H20" s="1"/>
      <c r="I20" s="1"/>
      <c r="J20" s="1"/>
      <c r="K20" s="1"/>
      <c r="L20" s="1"/>
      <c r="M20" s="1"/>
      <c r="N20" s="1"/>
      <c r="O20" s="1"/>
      <c r="P20" s="1"/>
    </row>
    <row r="21" spans="2:16" ht="18" customHeight="1" x14ac:dyDescent="0.25">
      <c r="B21" s="1" t="s">
        <v>50</v>
      </c>
      <c r="C21" s="1"/>
      <c r="D21" s="17">
        <f>'[38]Balance Sheet'!D21</f>
        <v>0</v>
      </c>
      <c r="E21" s="17">
        <f>'[38]Balance Sheet'!E21</f>
        <v>0</v>
      </c>
      <c r="F21" s="17">
        <f>'[38]Balance Sheet'!F21</f>
        <v>0</v>
      </c>
      <c r="G21" s="17">
        <f>'[38]Balance Sheet'!G21</f>
        <v>0</v>
      </c>
      <c r="H21" s="17">
        <f>'[38]Balance Sheet'!H21</f>
        <v>0</v>
      </c>
      <c r="I21" s="17">
        <f>'[38]Balance Sheet'!I21</f>
        <v>0</v>
      </c>
      <c r="J21" s="17">
        <f>'[38]Balance Sheet'!J21</f>
        <v>0</v>
      </c>
      <c r="K21" s="17">
        <f>'[38]Balance Sheet'!K21</f>
        <v>0</v>
      </c>
      <c r="L21" s="17">
        <f>'[38]Balance Sheet'!L21</f>
        <v>0</v>
      </c>
      <c r="M21" s="17">
        <f>'[38]Balance Sheet'!M21</f>
        <v>0</v>
      </c>
      <c r="N21" s="17">
        <f>'[38]Balance Sheet'!N21</f>
        <v>0</v>
      </c>
      <c r="O21" s="17">
        <f>'[38]Balance Sheet'!O21</f>
        <v>0</v>
      </c>
      <c r="P21" s="34"/>
    </row>
    <row r="22" spans="2:16" ht="18" customHeight="1" x14ac:dyDescent="0.25">
      <c r="B22" s="1" t="s">
        <v>51</v>
      </c>
      <c r="C22" s="1"/>
      <c r="D22" s="17">
        <f>'[38]Balance Sheet'!D22</f>
        <v>0</v>
      </c>
      <c r="E22" s="17">
        <f>'[38]Balance Sheet'!E22</f>
        <v>0</v>
      </c>
      <c r="F22" s="17">
        <f>'[38]Balance Sheet'!F22</f>
        <v>0</v>
      </c>
      <c r="G22" s="17">
        <f>'[38]Balance Sheet'!G22</f>
        <v>0</v>
      </c>
      <c r="H22" s="17">
        <f>'[38]Balance Sheet'!H22</f>
        <v>0</v>
      </c>
      <c r="I22" s="17">
        <f>'[38]Balance Sheet'!I22</f>
        <v>0</v>
      </c>
      <c r="J22" s="17">
        <f>'[38]Balance Sheet'!J22</f>
        <v>0</v>
      </c>
      <c r="K22" s="17">
        <f>'[38]Balance Sheet'!K22</f>
        <v>0</v>
      </c>
      <c r="L22" s="17">
        <f>'[38]Balance Sheet'!L22</f>
        <v>0</v>
      </c>
      <c r="M22" s="17">
        <f>'[38]Balance Sheet'!M22</f>
        <v>0</v>
      </c>
      <c r="N22" s="17">
        <f>'[38]Balance Sheet'!N22</f>
        <v>0</v>
      </c>
      <c r="O22" s="17">
        <f>'[38]Balance Sheet'!O22</f>
        <v>0</v>
      </c>
      <c r="P22" s="34"/>
    </row>
    <row r="23" spans="2:16" ht="18" customHeight="1" x14ac:dyDescent="0.25">
      <c r="B23" s="1" t="s">
        <v>52</v>
      </c>
      <c r="C23" s="1"/>
      <c r="D23" s="17">
        <f>'[38]Balance Sheet'!D23</f>
        <v>1.0763873845378482</v>
      </c>
      <c r="E23" s="17">
        <f>'[38]Balance Sheet'!E23</f>
        <v>1.0763873845378482</v>
      </c>
      <c r="F23" s="17">
        <f>'[38]Balance Sheet'!F23</f>
        <v>1.0763873845378482</v>
      </c>
      <c r="G23" s="17">
        <f>'[38]Balance Sheet'!G23</f>
        <v>1.0763873845378482</v>
      </c>
      <c r="H23" s="17">
        <f>'[38]Balance Sheet'!H23</f>
        <v>1.0763873845378482</v>
      </c>
      <c r="I23" s="17">
        <f>'[38]Balance Sheet'!I23</f>
        <v>1.0763873845378482</v>
      </c>
      <c r="J23" s="17">
        <f>'[38]Balance Sheet'!J23</f>
        <v>1.0763873845378482</v>
      </c>
      <c r="K23" s="17">
        <f>'[38]Balance Sheet'!K23</f>
        <v>1.0763873845378482</v>
      </c>
      <c r="L23" s="17">
        <f>'[38]Balance Sheet'!L23</f>
        <v>1.0763873845378482</v>
      </c>
      <c r="M23" s="17">
        <f>'[38]Balance Sheet'!M23</f>
        <v>1.0763873845378482</v>
      </c>
      <c r="N23" s="17">
        <f>'[38]Balance Sheet'!N23</f>
        <v>1.0763873845378482</v>
      </c>
      <c r="O23" s="17">
        <f>'[38]Balance Sheet'!O23</f>
        <v>1.0763873845378482</v>
      </c>
      <c r="P23" s="34"/>
    </row>
    <row r="24" spans="2:16" ht="18" customHeight="1" x14ac:dyDescent="0.25">
      <c r="B24" s="1" t="s">
        <v>53</v>
      </c>
      <c r="C24" s="1"/>
      <c r="D24" s="17">
        <f>'[38]Balance Sheet'!D24</f>
        <v>7.4958219798549726</v>
      </c>
      <c r="E24" s="17">
        <f>'[38]Balance Sheet'!E24</f>
        <v>8.2097342888479954</v>
      </c>
      <c r="F24" s="17">
        <f>'[38]Balance Sheet'!F24</f>
        <v>8.2097342888479954</v>
      </c>
      <c r="G24" s="17">
        <f>'[38]Balance Sheet'!G24</f>
        <v>8.2097342888479954</v>
      </c>
      <c r="H24" s="17">
        <f>'[38]Balance Sheet'!H24</f>
        <v>8.2097342888479954</v>
      </c>
      <c r="I24" s="17">
        <f>'[38]Balance Sheet'!I24</f>
        <v>8.2097342888479954</v>
      </c>
      <c r="J24" s="17">
        <f>'[38]Balance Sheet'!J24</f>
        <v>8.2097342888479954</v>
      </c>
      <c r="K24" s="17">
        <f>'[38]Balance Sheet'!K24</f>
        <v>8.2097342888479954</v>
      </c>
      <c r="L24" s="17">
        <f>'[38]Balance Sheet'!L24</f>
        <v>8.2097342888479954</v>
      </c>
      <c r="M24" s="17">
        <f>'[38]Balance Sheet'!M24</f>
        <v>8.2097342888479954</v>
      </c>
      <c r="N24" s="17">
        <f>'[38]Balance Sheet'!N24</f>
        <v>8.2097342888479954</v>
      </c>
      <c r="O24" s="17">
        <f>'[38]Balance Sheet'!O24</f>
        <v>8.2097342888479954</v>
      </c>
      <c r="P24" s="34"/>
    </row>
    <row r="25" spans="2:16" ht="18" customHeight="1" x14ac:dyDescent="0.25">
      <c r="B25" s="1" t="s">
        <v>54</v>
      </c>
      <c r="C25" s="1"/>
      <c r="D25" s="17">
        <f>'[38]Balance Sheet'!D25</f>
        <v>0</v>
      </c>
      <c r="E25" s="17">
        <f>'[38]Balance Sheet'!E25</f>
        <v>0</v>
      </c>
      <c r="F25" s="17">
        <f>'[38]Balance Sheet'!F25</f>
        <v>0</v>
      </c>
      <c r="G25" s="17">
        <f>'[38]Balance Sheet'!G25</f>
        <v>0</v>
      </c>
      <c r="H25" s="17">
        <f>'[38]Balance Sheet'!H25</f>
        <v>0</v>
      </c>
      <c r="I25" s="17">
        <f>'[38]Balance Sheet'!I25</f>
        <v>0</v>
      </c>
      <c r="J25" s="17">
        <f>'[38]Balance Sheet'!J25</f>
        <v>0</v>
      </c>
      <c r="K25" s="17">
        <f>'[38]Balance Sheet'!K25</f>
        <v>0</v>
      </c>
      <c r="L25" s="17">
        <f>'[38]Balance Sheet'!L25</f>
        <v>0</v>
      </c>
      <c r="M25" s="17">
        <f>'[38]Balance Sheet'!M25</f>
        <v>0</v>
      </c>
      <c r="N25" s="17">
        <f>'[38]Balance Sheet'!N25</f>
        <v>0</v>
      </c>
      <c r="O25" s="17">
        <f>'[38]Balance Sheet'!O25</f>
        <v>0</v>
      </c>
      <c r="P25" s="34"/>
    </row>
    <row r="26" spans="2:16" ht="18" customHeight="1" x14ac:dyDescent="0.25">
      <c r="B26" s="15" t="s">
        <v>55</v>
      </c>
      <c r="C26" s="15"/>
      <c r="D26" s="20">
        <f>SUM(D21:D25)</f>
        <v>8.5722093643928208</v>
      </c>
      <c r="E26" s="20">
        <f>SUM(E21:E25)</f>
        <v>9.2861216733858427</v>
      </c>
      <c r="F26" s="20">
        <f>SUM(F21:F25)</f>
        <v>9.2861216733858427</v>
      </c>
      <c r="G26" s="20">
        <f t="shared" ref="G26:O26" si="4">SUM(G21:G25)</f>
        <v>9.2861216733858427</v>
      </c>
      <c r="H26" s="20">
        <f t="shared" si="4"/>
        <v>9.2861216733858427</v>
      </c>
      <c r="I26" s="20">
        <f t="shared" si="4"/>
        <v>9.2861216733858427</v>
      </c>
      <c r="J26" s="20">
        <f t="shared" si="4"/>
        <v>9.2861216733858427</v>
      </c>
      <c r="K26" s="20">
        <f t="shared" si="4"/>
        <v>9.2861216733858427</v>
      </c>
      <c r="L26" s="20">
        <f t="shared" si="4"/>
        <v>9.2861216733858427</v>
      </c>
      <c r="M26" s="20">
        <f t="shared" si="4"/>
        <v>9.2861216733858427</v>
      </c>
      <c r="N26" s="20">
        <f t="shared" si="4"/>
        <v>9.2861216733858427</v>
      </c>
      <c r="O26" s="20">
        <f t="shared" si="4"/>
        <v>9.2861216733858427</v>
      </c>
      <c r="P26" s="34"/>
    </row>
    <row r="27" spans="2:16" ht="18" customHeight="1" x14ac:dyDescent="0.25">
      <c r="B27" s="1" t="s">
        <v>16</v>
      </c>
      <c r="C27" s="1"/>
      <c r="F27" s="21">
        <f>'[38]Balance Sheet'!F27</f>
        <v>0.27689883028696394</v>
      </c>
      <c r="G27" s="21">
        <f>'[38]Balance Sheet'!G27</f>
        <v>0.83069649086089181</v>
      </c>
      <c r="H27" s="21">
        <f>'[38]Balance Sheet'!H27</f>
        <v>1.3844941514348197</v>
      </c>
      <c r="I27" s="21">
        <f>'[38]Balance Sheet'!I27</f>
        <v>1.9382918120087476</v>
      </c>
      <c r="J27" s="21">
        <f>'[38]Balance Sheet'!J27</f>
        <v>2.4920894725826752</v>
      </c>
      <c r="K27" s="21">
        <f>'[38]Balance Sheet'!K27</f>
        <v>3.0458871331566031</v>
      </c>
      <c r="L27" s="21">
        <f>'[38]Balance Sheet'!L27</f>
        <v>3.599684793730531</v>
      </c>
      <c r="M27" s="21">
        <f>'[38]Balance Sheet'!M27</f>
        <v>4.1534824543044593</v>
      </c>
      <c r="N27" s="21">
        <f>'[38]Balance Sheet'!N27</f>
        <v>4.7072801148783867</v>
      </c>
      <c r="O27" s="21">
        <f>'[38]Balance Sheet'!O27</f>
        <v>5.2610777754523141</v>
      </c>
      <c r="P27" s="34"/>
    </row>
    <row r="28" spans="2:16" ht="18" customHeight="1" x14ac:dyDescent="0.25">
      <c r="B28" s="38" t="s">
        <v>56</v>
      </c>
      <c r="C28" s="38"/>
      <c r="D28" s="39">
        <f>D26-D27</f>
        <v>8.5722093643928208</v>
      </c>
      <c r="E28" s="39">
        <f>E26-E27</f>
        <v>9.2861216733858427</v>
      </c>
      <c r="F28" s="39">
        <f t="shared" ref="F28:O28" si="5">F26-F27</f>
        <v>9.009222843098879</v>
      </c>
      <c r="G28" s="39">
        <f t="shared" si="5"/>
        <v>8.4554251825249516</v>
      </c>
      <c r="H28" s="39">
        <f t="shared" si="5"/>
        <v>7.9016275219510232</v>
      </c>
      <c r="I28" s="39">
        <f t="shared" si="5"/>
        <v>7.3478298613770949</v>
      </c>
      <c r="J28" s="39">
        <f t="shared" si="5"/>
        <v>6.7940322008031675</v>
      </c>
      <c r="K28" s="39">
        <f t="shared" si="5"/>
        <v>6.2402345402292401</v>
      </c>
      <c r="L28" s="39">
        <f t="shared" si="5"/>
        <v>5.6864368796553117</v>
      </c>
      <c r="M28" s="39">
        <f t="shared" si="5"/>
        <v>5.1326392190813834</v>
      </c>
      <c r="N28" s="39">
        <f t="shared" si="5"/>
        <v>4.578841558507456</v>
      </c>
      <c r="O28" s="39">
        <f t="shared" si="5"/>
        <v>4.0250438979335286</v>
      </c>
      <c r="P28" s="1"/>
    </row>
    <row r="29" spans="2:16" ht="18" customHeight="1" x14ac:dyDescent="0.25">
      <c r="B29" s="1" t="s">
        <v>57</v>
      </c>
      <c r="C29" s="1"/>
      <c r="D29" s="17">
        <f>'[38]Balance Sheet'!D29</f>
        <v>0</v>
      </c>
      <c r="E29" s="17">
        <f>'[38]Balance Sheet'!E29</f>
        <v>0</v>
      </c>
      <c r="F29" s="17">
        <f>'[38]Balance Sheet'!F29</f>
        <v>-0.26733450896001487</v>
      </c>
      <c r="G29" s="17">
        <f>'[38]Balance Sheet'!G29</f>
        <v>-0.41577998521311338</v>
      </c>
      <c r="H29" s="17">
        <f>'[38]Balance Sheet'!H29</f>
        <v>-0.52227074404249263</v>
      </c>
      <c r="I29" s="17">
        <f>'[38]Balance Sheet'!I29</f>
        <v>-0.59297808573208721</v>
      </c>
      <c r="J29" s="17">
        <f>'[38]Balance Sheet'!J29</f>
        <v>-0.63315980625620316</v>
      </c>
      <c r="K29" s="17">
        <f>'[38]Balance Sheet'!K29</f>
        <v>-0.64729600385266861</v>
      </c>
      <c r="L29" s="17">
        <f>'[38]Balance Sheet'!L29</f>
        <v>-0.63920463651733517</v>
      </c>
      <c r="M29" s="17">
        <f>'[38]Balance Sheet'!M29</f>
        <v>-0.6121398555910067</v>
      </c>
      <c r="N29" s="17">
        <f>'[38]Balance Sheet'!N29</f>
        <v>-0.56887568805326372</v>
      </c>
      <c r="O29" s="17">
        <f>'[38]Balance Sheet'!O29</f>
        <v>-0.51177725534265595</v>
      </c>
      <c r="P29" s="1"/>
    </row>
    <row r="30" spans="2:16" ht="18" customHeight="1" x14ac:dyDescent="0.25">
      <c r="B30" s="1" t="s">
        <v>58</v>
      </c>
      <c r="C30" s="1"/>
      <c r="D30" s="17">
        <f>'[38]Balance Sheet'!D30</f>
        <v>0</v>
      </c>
      <c r="E30" s="17">
        <f>'[38]Balance Sheet'!E30</f>
        <v>1.377</v>
      </c>
      <c r="F30" s="17">
        <f>'[38]Balance Sheet'!F30</f>
        <v>1.17340768200708</v>
      </c>
      <c r="G30" s="17">
        <f>'[38]Balance Sheet'!G30</f>
        <v>0.76991483388394821</v>
      </c>
      <c r="H30" s="17">
        <f>'[38]Balance Sheet'!H30</f>
        <v>0.3857112644166597</v>
      </c>
      <c r="I30" s="17">
        <f>'[38]Balance Sheet'!I30</f>
        <v>0</v>
      </c>
      <c r="J30" s="17">
        <f>'[38]Balance Sheet'!J30</f>
        <v>0</v>
      </c>
      <c r="K30" s="17">
        <f>'[38]Balance Sheet'!K30</f>
        <v>0</v>
      </c>
      <c r="L30" s="17">
        <f>'[38]Balance Sheet'!L30</f>
        <v>0</v>
      </c>
      <c r="M30" s="17">
        <f>'[38]Balance Sheet'!M30</f>
        <v>0</v>
      </c>
      <c r="N30" s="17">
        <f>'[38]Balance Sheet'!N30</f>
        <v>0</v>
      </c>
      <c r="O30" s="17">
        <f>'[38]Balance Sheet'!O30</f>
        <v>0</v>
      </c>
      <c r="P30" s="1"/>
    </row>
    <row r="31" spans="2:16" ht="18" customHeight="1" x14ac:dyDescent="0.25">
      <c r="B31" s="1" t="s">
        <v>59</v>
      </c>
      <c r="C31" s="1"/>
      <c r="D31" s="17">
        <f>'[38]Balance Sheet'!D31</f>
        <v>0</v>
      </c>
      <c r="E31" s="17">
        <f>'[38]Balance Sheet'!E31</f>
        <v>0</v>
      </c>
      <c r="F31" s="17">
        <f>'[38]Balance Sheet'!F31</f>
        <v>0</v>
      </c>
      <c r="G31" s="17">
        <f>'[38]Balance Sheet'!G31</f>
        <v>0.11291696627097812</v>
      </c>
      <c r="H31" s="17">
        <f>'[38]Balance Sheet'!H31</f>
        <v>0.2727498433340439</v>
      </c>
      <c r="I31" s="17">
        <f>'[38]Balance Sheet'!I31</f>
        <v>0.2591722300960882</v>
      </c>
      <c r="J31" s="17">
        <f>'[38]Balance Sheet'!J31</f>
        <v>0.20462068969131042</v>
      </c>
      <c r="K31" s="17">
        <f>'[38]Balance Sheet'!K31</f>
        <v>0.11313230329183471</v>
      </c>
      <c r="L31" s="17">
        <f>'[38]Balance Sheet'!L31</f>
        <v>0</v>
      </c>
      <c r="M31" s="17">
        <f>'[38]Balance Sheet'!M31</f>
        <v>0</v>
      </c>
      <c r="N31" s="17">
        <f>'[38]Balance Sheet'!N31</f>
        <v>0</v>
      </c>
      <c r="O31" s="17">
        <f>'[38]Balance Sheet'!O31</f>
        <v>0</v>
      </c>
      <c r="P31" s="1"/>
    </row>
    <row r="32" spans="2:16" ht="18" customHeight="1" x14ac:dyDescent="0.25">
      <c r="B32" s="1" t="str">
        <f>'[37]TPC and MoF'!B14</f>
        <v>Security Deposit to landlord</v>
      </c>
      <c r="C32" s="1"/>
      <c r="D32" s="17">
        <f>'[38]Balance Sheet'!D32</f>
        <v>0.38400000000000001</v>
      </c>
      <c r="E32" s="17">
        <f>'[38]Balance Sheet'!E32</f>
        <v>0.38400000000000001</v>
      </c>
      <c r="F32" s="17">
        <f>'[38]Balance Sheet'!F32</f>
        <v>0.38400000000000001</v>
      </c>
      <c r="G32" s="17">
        <f>'[38]Balance Sheet'!G32</f>
        <v>0.38400000000000001</v>
      </c>
      <c r="H32" s="17">
        <f>'[38]Balance Sheet'!H32</f>
        <v>0.38400000000000001</v>
      </c>
      <c r="I32" s="17">
        <f>'[38]Balance Sheet'!I32</f>
        <v>0.38400000000000001</v>
      </c>
      <c r="J32" s="17">
        <f>'[38]Balance Sheet'!J32</f>
        <v>0.38400000000000001</v>
      </c>
      <c r="K32" s="17">
        <f>'[38]Balance Sheet'!K32</f>
        <v>0.38400000000000001</v>
      </c>
      <c r="L32" s="17">
        <f>'[38]Balance Sheet'!L32</f>
        <v>0.38400000000000001</v>
      </c>
      <c r="M32" s="17">
        <f>'[38]Balance Sheet'!M32</f>
        <v>0.38400000000000001</v>
      </c>
      <c r="N32" s="17">
        <f>'[38]Balance Sheet'!N32</f>
        <v>0.38400000000000001</v>
      </c>
      <c r="O32" s="17">
        <f>'[38]Balance Sheet'!O32</f>
        <v>0.38400000000000001</v>
      </c>
      <c r="P32" s="1"/>
    </row>
    <row r="33" spans="2:16" ht="18" customHeight="1" x14ac:dyDescent="0.25">
      <c r="B33" s="26" t="s">
        <v>60</v>
      </c>
      <c r="C33" s="1"/>
      <c r="F33" s="1"/>
      <c r="G33" s="1"/>
      <c r="H33" s="1"/>
      <c r="I33" s="1"/>
      <c r="J33" s="1"/>
      <c r="K33" s="1"/>
      <c r="L33" s="1"/>
      <c r="M33" s="1"/>
      <c r="N33" s="1"/>
      <c r="O33" s="1"/>
      <c r="P33" s="1"/>
    </row>
    <row r="34" spans="2:16" ht="18" customHeight="1" x14ac:dyDescent="0.25">
      <c r="B34" s="1" t="s">
        <v>61</v>
      </c>
      <c r="C34" s="1"/>
      <c r="F34" s="17">
        <f>'[38]Balance Sheet'!F34</f>
        <v>0.20812094304657533</v>
      </c>
      <c r="G34" s="17">
        <f>'[38]Balance Sheet'!G34</f>
        <v>0.42725582094575343</v>
      </c>
      <c r="H34" s="17">
        <f>'[38]Balance Sheet'!H34</f>
        <v>0.44266554843139727</v>
      </c>
      <c r="I34" s="17">
        <f>'[38]Balance Sheet'!I34</f>
        <v>0.45906046777077536</v>
      </c>
      <c r="J34" s="17">
        <f>'[38]Balance Sheet'!J34</f>
        <v>0.47650594146753328</v>
      </c>
      <c r="K34" s="17">
        <f>'[38]Balance Sheet'!K34</f>
        <v>0.49507180786882093</v>
      </c>
      <c r="L34" s="17">
        <f>'[38]Balance Sheet'!L34</f>
        <v>0.51483269553634159</v>
      </c>
      <c r="M34" s="17">
        <f>'[38]Balance Sheet'!M34</f>
        <v>0.53586836012936967</v>
      </c>
      <c r="N34" s="17">
        <f>'[38]Balance Sheet'!N34</f>
        <v>0.55826404543484021</v>
      </c>
      <c r="O34" s="17">
        <f>'[38]Balance Sheet'!O34</f>
        <v>0.58211087029958475</v>
      </c>
      <c r="P34" s="1"/>
    </row>
    <row r="35" spans="2:16" ht="18" customHeight="1" x14ac:dyDescent="0.25">
      <c r="B35" s="1" t="s">
        <v>62</v>
      </c>
      <c r="C35" s="1"/>
      <c r="D35" s="21">
        <f>'CFS (Pune)'!D38</f>
        <v>0</v>
      </c>
      <c r="E35" s="21">
        <f>'CFS (Pune)'!E38</f>
        <v>0</v>
      </c>
      <c r="F35" s="21">
        <f>'CFS (Pune)'!F38</f>
        <v>0.85159949132836954</v>
      </c>
      <c r="G35" s="21">
        <f>'CFS (Pune)'!G38</f>
        <v>1.2626669168745133</v>
      </c>
      <c r="H35" s="21">
        <f>'CFS (Pune)'!H38</f>
        <v>1.7679123754755788</v>
      </c>
      <c r="I35" s="21">
        <f>'CFS (Pune)'!I38</f>
        <v>2.4485791488233444</v>
      </c>
      <c r="J35" s="21">
        <f>'CFS (Pune)'!J38</f>
        <v>2.8079693055048316</v>
      </c>
      <c r="K35" s="21">
        <f>'CFS (Pune)'!K38</f>
        <v>3.3159101132618627</v>
      </c>
      <c r="L35" s="21">
        <f>'CFS (Pune)'!L38</f>
        <v>3.9064898688194876</v>
      </c>
      <c r="M35" s="21">
        <f>'CFS (Pune)'!M38</f>
        <v>4.4203342952026965</v>
      </c>
      <c r="N35" s="21">
        <f>'CFS (Pune)'!N38</f>
        <v>6.1694292112963973</v>
      </c>
      <c r="O35" s="21">
        <f>'CFS (Pune)'!O38</f>
        <v>7.924545301106054</v>
      </c>
      <c r="P35" s="1"/>
    </row>
    <row r="36" spans="2:16" ht="18" customHeight="1" x14ac:dyDescent="0.25">
      <c r="B36" s="1" t="s">
        <v>63</v>
      </c>
      <c r="C36" s="1"/>
      <c r="D36" s="21"/>
      <c r="E36" s="21">
        <v>0</v>
      </c>
      <c r="F36" s="21">
        <v>0</v>
      </c>
      <c r="G36" s="21">
        <v>0</v>
      </c>
      <c r="H36" s="21">
        <v>0</v>
      </c>
      <c r="I36" s="21">
        <v>0</v>
      </c>
      <c r="J36" s="21">
        <v>0</v>
      </c>
      <c r="K36" s="21">
        <v>0</v>
      </c>
      <c r="L36" s="21">
        <v>0</v>
      </c>
      <c r="M36" s="21">
        <v>0</v>
      </c>
      <c r="N36" s="21">
        <v>0</v>
      </c>
      <c r="O36" s="21">
        <v>0</v>
      </c>
      <c r="P36" s="1"/>
    </row>
    <row r="37" spans="2:16" ht="18" customHeight="1" x14ac:dyDescent="0.25">
      <c r="B37" s="6" t="s">
        <v>64</v>
      </c>
      <c r="C37" s="7"/>
      <c r="D37" s="28">
        <f t="shared" ref="D37:F37" si="6">D28+D34+D35+D36+D32+D29+D30</f>
        <v>8.9562093643928211</v>
      </c>
      <c r="E37" s="28">
        <f t="shared" si="6"/>
        <v>11.047121673385844</v>
      </c>
      <c r="F37" s="28">
        <f t="shared" si="6"/>
        <v>11.359016450520889</v>
      </c>
      <c r="G37" s="28">
        <f t="shared" ref="G37" si="7">G28+G34+G35+G36+G32+G29+G30+G31</f>
        <v>10.996399735287032</v>
      </c>
      <c r="H37" s="28">
        <f>H28+H34+H35+H36+H32+H29+H30+H31</f>
        <v>10.63239580956621</v>
      </c>
      <c r="I37" s="28">
        <f t="shared" ref="I37:O37" si="8">I28+I34+I35+I36+I32+I29+I30+I31</f>
        <v>10.305663622335215</v>
      </c>
      <c r="J37" s="28">
        <f t="shared" si="8"/>
        <v>10.033968331210641</v>
      </c>
      <c r="K37" s="28">
        <f t="shared" si="8"/>
        <v>9.9010527607990912</v>
      </c>
      <c r="L37" s="28">
        <f t="shared" si="8"/>
        <v>9.8525548074938065</v>
      </c>
      <c r="M37" s="28">
        <f t="shared" si="8"/>
        <v>9.8607020188224439</v>
      </c>
      <c r="N37" s="28">
        <f t="shared" si="8"/>
        <v>11.121659127185429</v>
      </c>
      <c r="O37" s="28">
        <f t="shared" si="8"/>
        <v>12.403922813996511</v>
      </c>
    </row>
    <row r="38" spans="2:16" ht="18" customHeight="1" x14ac:dyDescent="0.25">
      <c r="C38" s="1"/>
      <c r="F38" s="1"/>
      <c r="G38" s="1"/>
      <c r="H38" s="1"/>
      <c r="I38" s="1"/>
      <c r="J38" s="1"/>
      <c r="K38" s="1"/>
      <c r="L38" s="1"/>
      <c r="M38" s="1"/>
      <c r="N38" s="1"/>
      <c r="O38" s="1"/>
      <c r="P38" s="1"/>
    </row>
    <row r="39" spans="2:16" ht="18" customHeight="1" x14ac:dyDescent="0.25">
      <c r="B39" s="40" t="s">
        <v>65</v>
      </c>
      <c r="C39" s="40"/>
      <c r="D39" s="41">
        <f t="shared" ref="D39:O39" si="9">D37-D18</f>
        <v>0</v>
      </c>
      <c r="E39" s="41">
        <f t="shared" si="9"/>
        <v>0</v>
      </c>
      <c r="F39" s="41">
        <f t="shared" si="9"/>
        <v>0</v>
      </c>
      <c r="G39" s="41">
        <f t="shared" si="9"/>
        <v>0</v>
      </c>
      <c r="H39" s="41">
        <f t="shared" si="9"/>
        <v>0</v>
      </c>
      <c r="I39" s="41">
        <f t="shared" si="9"/>
        <v>0</v>
      </c>
      <c r="J39" s="41">
        <f t="shared" si="9"/>
        <v>0</v>
      </c>
      <c r="K39" s="41">
        <f t="shared" si="9"/>
        <v>0</v>
      </c>
      <c r="L39" s="41">
        <f t="shared" si="9"/>
        <v>0</v>
      </c>
      <c r="M39" s="41">
        <f t="shared" si="9"/>
        <v>0</v>
      </c>
      <c r="N39" s="41">
        <f t="shared" si="9"/>
        <v>0</v>
      </c>
      <c r="O39" s="41">
        <f t="shared" si="9"/>
        <v>0</v>
      </c>
      <c r="P39" s="1"/>
    </row>
    <row r="40" spans="2:16" ht="18" customHeight="1" x14ac:dyDescent="0.25">
      <c r="C40" s="1"/>
      <c r="F40" s="34"/>
      <c r="G40" s="34"/>
      <c r="H40" s="1"/>
      <c r="I40" s="1"/>
      <c r="J40" s="1"/>
      <c r="K40" s="1"/>
      <c r="L40" s="1"/>
      <c r="M40" s="1"/>
      <c r="N40" s="1"/>
      <c r="O40" s="1"/>
      <c r="P40" s="1"/>
    </row>
    <row r="41" spans="2:16" ht="18" customHeight="1" x14ac:dyDescent="0.25">
      <c r="C41" s="1"/>
      <c r="F41" s="1"/>
      <c r="G41" s="1"/>
      <c r="H41" s="1"/>
      <c r="I41" s="1"/>
      <c r="J41" s="1"/>
      <c r="K41" s="1"/>
      <c r="L41" s="1"/>
      <c r="M41" s="1"/>
      <c r="N41" s="1"/>
      <c r="O41" s="1"/>
      <c r="P41" s="1"/>
    </row>
    <row r="42" spans="2:16" ht="18" customHeight="1" x14ac:dyDescent="0.25">
      <c r="C42" s="1"/>
      <c r="F42" s="1"/>
      <c r="G42" s="1"/>
      <c r="H42" s="1"/>
      <c r="I42" s="1"/>
      <c r="J42" s="1"/>
      <c r="K42" s="1"/>
      <c r="L42" s="1"/>
      <c r="M42" s="1"/>
      <c r="N42" s="1"/>
      <c r="O42" s="1"/>
      <c r="P42" s="1"/>
    </row>
    <row r="43" spans="2:16" ht="18" customHeight="1" x14ac:dyDescent="0.25">
      <c r="C43" s="1"/>
      <c r="F43" s="1"/>
      <c r="G43" s="1"/>
      <c r="H43" s="1"/>
      <c r="I43" s="1"/>
      <c r="J43" s="1"/>
      <c r="K43" s="1"/>
      <c r="L43" s="1"/>
      <c r="M43" s="1"/>
      <c r="N43" s="1"/>
      <c r="O43" s="1"/>
      <c r="P43" s="1"/>
    </row>
    <row r="44" spans="2:16" ht="18" customHeight="1" x14ac:dyDescent="0.25">
      <c r="C44" s="1"/>
      <c r="F44" s="1"/>
      <c r="G44" s="1"/>
      <c r="H44" s="1"/>
      <c r="I44" s="1"/>
      <c r="J44" s="1"/>
      <c r="K44" s="1"/>
      <c r="L44" s="1"/>
      <c r="M44" s="1"/>
      <c r="N44" s="1"/>
      <c r="O44" s="1"/>
      <c r="P44" s="1"/>
    </row>
    <row r="45" spans="2:16" ht="18" customHeight="1" x14ac:dyDescent="0.25">
      <c r="C45" s="1"/>
      <c r="F45" s="1"/>
      <c r="G45" s="1"/>
      <c r="H45" s="1"/>
      <c r="I45" s="1"/>
      <c r="J45" s="1"/>
      <c r="K45" s="1"/>
      <c r="L45" s="1"/>
      <c r="M45" s="1"/>
      <c r="N45" s="1"/>
      <c r="O45" s="1"/>
      <c r="P45" s="1"/>
    </row>
    <row r="46" spans="2:16" ht="18" customHeight="1" x14ac:dyDescent="0.25">
      <c r="C46" s="1"/>
      <c r="F46" s="1"/>
      <c r="G46" s="1"/>
      <c r="H46" s="1"/>
      <c r="I46" s="1"/>
      <c r="J46" s="1"/>
      <c r="K46" s="1"/>
      <c r="L46" s="1"/>
      <c r="M46" s="1"/>
      <c r="N46" s="1"/>
      <c r="O46" s="1"/>
      <c r="P46" s="1"/>
    </row>
    <row r="47" spans="2:16" ht="18" customHeight="1" x14ac:dyDescent="0.25"/>
    <row r="48" spans="2:16"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sheetData>
  <mergeCells count="2">
    <mergeCell ref="D6:E6"/>
    <mergeCell ref="F6:O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B1:O421"/>
  <sheetViews>
    <sheetView showGridLines="0" workbookViewId="0">
      <selection activeCell="A40" sqref="A40"/>
    </sheetView>
  </sheetViews>
  <sheetFormatPr defaultColWidth="9.140625" defaultRowHeight="15" customHeight="1" x14ac:dyDescent="0.25"/>
  <cols>
    <col min="1" max="1" width="4.140625" style="1" customWidth="1"/>
    <col min="2" max="2" width="58.5703125" style="1" customWidth="1"/>
    <col min="3" max="3" width="12.28515625" style="1" customWidth="1"/>
    <col min="4" max="13" width="11.85546875" style="2" customWidth="1"/>
    <col min="14" max="15" width="11" style="2" customWidth="1"/>
    <col min="16" max="16384" width="9.140625" style="1"/>
  </cols>
  <sheetData>
    <row r="1" spans="2:15" ht="15.75" customHeight="1" x14ac:dyDescent="0.25"/>
    <row r="2" spans="2:15" ht="18" customHeight="1" x14ac:dyDescent="0.25">
      <c r="B2" s="43" t="str">
        <f>"Financial Model of " &amp; B4</f>
        <v>Financial Model of 27800 Sq. Ft. Pune Location Warehouse (Cold Storage)</v>
      </c>
      <c r="C2" s="43"/>
      <c r="D2" s="44"/>
      <c r="E2" s="44"/>
      <c r="F2" s="44"/>
      <c r="G2" s="44"/>
      <c r="H2" s="44"/>
      <c r="I2" s="44"/>
      <c r="J2" s="44"/>
      <c r="K2" s="44"/>
      <c r="L2" s="44"/>
      <c r="M2" s="44"/>
      <c r="N2" s="44"/>
      <c r="O2" s="45"/>
    </row>
    <row r="3" spans="2:15" ht="9.75" customHeight="1" x14ac:dyDescent="0.25"/>
    <row r="4" spans="2:15" ht="18" customHeight="1" x14ac:dyDescent="0.25">
      <c r="B4" s="3" t="str">
        <f>'[37]Common Assumption'!B4</f>
        <v>27800 Sq. Ft. Pune Location Warehouse (Cold Storage)</v>
      </c>
      <c r="C4" s="3"/>
      <c r="D4" s="3" t="s">
        <v>66</v>
      </c>
      <c r="E4" s="4"/>
      <c r="F4" s="4"/>
      <c r="G4" s="4"/>
      <c r="H4" s="4"/>
      <c r="I4" s="4"/>
      <c r="J4" s="4"/>
      <c r="K4" s="4"/>
      <c r="L4" s="4"/>
      <c r="M4" s="4"/>
      <c r="N4" s="4"/>
    </row>
    <row r="5" spans="2:15" x14ac:dyDescent="0.25">
      <c r="D5" s="1"/>
      <c r="E5" s="5"/>
      <c r="F5" s="1"/>
      <c r="G5" s="1"/>
      <c r="H5" s="1"/>
      <c r="I5" s="1"/>
      <c r="J5" s="1"/>
      <c r="K5" s="1"/>
      <c r="L5" s="1"/>
      <c r="M5" s="1"/>
      <c r="N5" s="1"/>
    </row>
    <row r="6" spans="2:15" ht="18" customHeight="1" x14ac:dyDescent="0.25">
      <c r="C6" s="2"/>
      <c r="D6" s="159" t="s">
        <v>1</v>
      </c>
      <c r="E6" s="159"/>
      <c r="F6" s="160" t="s">
        <v>2</v>
      </c>
      <c r="G6" s="160"/>
      <c r="H6" s="160"/>
      <c r="I6" s="160"/>
      <c r="J6" s="160"/>
      <c r="K6" s="160"/>
      <c r="L6" s="160"/>
      <c r="M6" s="160"/>
      <c r="N6" s="160"/>
      <c r="O6" s="160"/>
    </row>
    <row r="7" spans="2:15" ht="18" customHeight="1" x14ac:dyDescent="0.25">
      <c r="B7" s="6" t="s">
        <v>3</v>
      </c>
      <c r="C7" s="7" t="s">
        <v>4</v>
      </c>
      <c r="D7" s="8">
        <f>EOMONTH('[37]Common Assumption'!E9,3)</f>
        <v>45747</v>
      </c>
      <c r="E7" s="8">
        <f>'[37]Common Assumption'!E11</f>
        <v>45930</v>
      </c>
      <c r="F7" s="8">
        <f>DATE(YEAR(E7),MONTH(E7)+6,DAY(E7)+1)</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2:15" s="9" customFormat="1" ht="18" customHeight="1" x14ac:dyDescent="0.25">
      <c r="B8" s="10" t="s">
        <v>5</v>
      </c>
      <c r="C8" s="11"/>
      <c r="D8" s="47">
        <v>0</v>
      </c>
      <c r="E8" s="47">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row>
    <row r="9" spans="2:15" s="9" customFormat="1" ht="18" customHeight="1" x14ac:dyDescent="0.25">
      <c r="B9" s="10" t="s">
        <v>6</v>
      </c>
      <c r="C9" s="11">
        <v>9</v>
      </c>
      <c r="D9" s="47">
        <f>MONTH(D7-'[37]Common Assumption'!E9)</f>
        <v>3</v>
      </c>
      <c r="E9" s="47">
        <f>C9-D9</f>
        <v>6</v>
      </c>
      <c r="F9" s="11">
        <f>MONTH(F7-E7)</f>
        <v>6</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row>
    <row r="10" spans="2:15" ht="18" customHeight="1" x14ac:dyDescent="0.25">
      <c r="D10" s="1"/>
      <c r="E10" s="1"/>
      <c r="F10" s="1"/>
      <c r="G10" s="1"/>
      <c r="H10" s="1"/>
      <c r="I10" s="1"/>
      <c r="J10" s="1"/>
      <c r="K10" s="1"/>
      <c r="L10" s="1"/>
      <c r="M10" s="1"/>
      <c r="N10" s="1"/>
      <c r="O10" s="1"/>
    </row>
    <row r="11" spans="2:15" ht="18" customHeight="1" x14ac:dyDescent="0.25">
      <c r="B11" s="14" t="s">
        <v>67</v>
      </c>
      <c r="C11" s="14"/>
      <c r="D11" s="1"/>
      <c r="E11" s="1"/>
      <c r="F11" s="1"/>
      <c r="G11" s="1"/>
      <c r="H11" s="1"/>
      <c r="I11" s="1"/>
      <c r="J11" s="1"/>
      <c r="K11" s="1"/>
      <c r="L11" s="1"/>
      <c r="M11" s="1"/>
      <c r="N11" s="1"/>
      <c r="O11" s="1"/>
    </row>
    <row r="12" spans="2:15" ht="18" customHeight="1" x14ac:dyDescent="0.25">
      <c r="B12" s="1" t="s">
        <v>68</v>
      </c>
      <c r="D12" s="17">
        <f>'[38]Cash Flow Statement INDIRECT'!D12</f>
        <v>0</v>
      </c>
      <c r="E12" s="17">
        <f>'[38]Cash Flow Statement INDIRECT'!E12</f>
        <v>0</v>
      </c>
      <c r="F12" s="17">
        <f>'[38]Cash Flow Statement INDIRECT'!F12</f>
        <v>0.43149996225702292</v>
      </c>
      <c r="G12" s="17">
        <f>'[38]Cash Flow Statement INDIRECT'!G12</f>
        <v>0.9392713470339995</v>
      </c>
      <c r="H12" s="17">
        <f>'[38]Cash Flow Statement INDIRECT'!H12</f>
        <v>0.93142702251203824</v>
      </c>
      <c r="I12" s="17">
        <f>'[38]Cash Flow Statement INDIRECT'!I12</f>
        <v>1.0525094271672071</v>
      </c>
      <c r="J12" s="17">
        <f>'[38]Cash Flow Statement INDIRECT'!J12</f>
        <v>1.1829827788323437</v>
      </c>
      <c r="K12" s="17">
        <f>'[38]Cash Flow Statement INDIRECT'!K12</f>
        <v>1.3189883116376238</v>
      </c>
      <c r="L12" s="17">
        <f>'[38]Cash Flow Statement INDIRECT'!L12</f>
        <v>1.458662451795532</v>
      </c>
      <c r="M12" s="17">
        <f>'[38]Cash Flow Statement INDIRECT'!M12</f>
        <v>1.6155868512171481</v>
      </c>
      <c r="N12" s="17">
        <f>'[38]Cash Flow Statement INDIRECT'!N12</f>
        <v>1.6830126746551846</v>
      </c>
      <c r="O12" s="17">
        <f>'[38]Cash Flow Statement INDIRECT'!O12</f>
        <v>1.7113733622897909</v>
      </c>
    </row>
    <row r="13" spans="2:15" ht="18" customHeight="1" x14ac:dyDescent="0.25">
      <c r="B13" s="1" t="s">
        <v>69</v>
      </c>
      <c r="D13" s="17">
        <f>'[38]Cash Flow Statement INDIRECT'!D13</f>
        <v>0</v>
      </c>
      <c r="E13" s="17">
        <f>'[38]Cash Flow Statement INDIRECT'!E13</f>
        <v>0</v>
      </c>
      <c r="F13" s="17">
        <f>'[38]Cash Flow Statement INDIRECT'!F13</f>
        <v>0.27689883028696394</v>
      </c>
      <c r="G13" s="17">
        <f>'[38]Cash Flow Statement INDIRECT'!G13</f>
        <v>0.55379766057392787</v>
      </c>
      <c r="H13" s="17">
        <f>'[38]Cash Flow Statement INDIRECT'!H13</f>
        <v>0.55379766057392787</v>
      </c>
      <c r="I13" s="17">
        <f>'[38]Cash Flow Statement INDIRECT'!I13</f>
        <v>0.55379766057392787</v>
      </c>
      <c r="J13" s="17">
        <f>'[38]Cash Flow Statement INDIRECT'!J13</f>
        <v>0.55379766057392787</v>
      </c>
      <c r="K13" s="17">
        <f>'[38]Cash Flow Statement INDIRECT'!K13</f>
        <v>0.55379766057392787</v>
      </c>
      <c r="L13" s="17">
        <f>'[38]Cash Flow Statement INDIRECT'!L13</f>
        <v>0.55379766057392787</v>
      </c>
      <c r="M13" s="17">
        <f>'[38]Cash Flow Statement INDIRECT'!M13</f>
        <v>0.55379766057392787</v>
      </c>
      <c r="N13" s="17">
        <f>'[38]Cash Flow Statement INDIRECT'!N13</f>
        <v>0.55379766057392787</v>
      </c>
      <c r="O13" s="17">
        <f>'[38]Cash Flow Statement INDIRECT'!O13</f>
        <v>0.55379766057392787</v>
      </c>
    </row>
    <row r="14" spans="2:15" ht="18" customHeight="1" x14ac:dyDescent="0.25">
      <c r="B14" s="1" t="s">
        <v>70</v>
      </c>
      <c r="D14" s="17">
        <f>'[38]Cash Flow Statement INDIRECT'!D14</f>
        <v>0</v>
      </c>
      <c r="E14" s="17">
        <f>'[38]Cash Flow Statement INDIRECT'!E14</f>
        <v>0</v>
      </c>
      <c r="F14" s="17">
        <f>'[38]Cash Flow Statement INDIRECT'!F14</f>
        <v>0.42266964075001312</v>
      </c>
      <c r="G14" s="17">
        <f>'[38]Cash Flow Statement INDIRECT'!G14</f>
        <v>0.74855792640947261</v>
      </c>
      <c r="H14" s="17">
        <f>'[38]Cash Flow Statement INDIRECT'!H14</f>
        <v>0.64923959173230417</v>
      </c>
      <c r="I14" s="17">
        <f>'[38]Cash Flow Statement INDIRECT'!I14</f>
        <v>0.54594852366804913</v>
      </c>
      <c r="J14" s="17">
        <f>'[38]Cash Flow Statement INDIRECT'!J14</f>
        <v>0.43471198882962026</v>
      </c>
      <c r="K14" s="17">
        <f>'[38]Cash Flow Statement INDIRECT'!K14</f>
        <v>0.31950272060410445</v>
      </c>
      <c r="L14" s="17">
        <f>'[38]Cash Flow Statement INDIRECT'!L14</f>
        <v>0.20230708568504555</v>
      </c>
      <c r="M14" s="17">
        <f>'[38]Cash Flow Statement INDIRECT'!M14</f>
        <v>6.9675726251576503E-2</v>
      </c>
      <c r="N14" s="17">
        <f>'[38]Cash Flow Statement INDIRECT'!N14</f>
        <v>2.8499999999999998E-2</v>
      </c>
      <c r="O14" s="17">
        <f>'[38]Cash Flow Statement INDIRECT'!O14</f>
        <v>2.8499999999999998E-2</v>
      </c>
    </row>
    <row r="15" spans="2:15" ht="18" customHeight="1" x14ac:dyDescent="0.25">
      <c r="B15" s="1" t="s">
        <v>71</v>
      </c>
      <c r="D15" s="17">
        <f>'[38]Cash Flow Statement INDIRECT'!D15</f>
        <v>0</v>
      </c>
      <c r="E15" s="17">
        <f>'[38]Cash Flow Statement INDIRECT'!E15</f>
        <v>0</v>
      </c>
      <c r="F15" s="17">
        <f>'[38]Cash Flow Statement INDIRECT'!F15</f>
        <v>-0.20812094304657533</v>
      </c>
      <c r="G15" s="17">
        <f>'[38]Cash Flow Statement INDIRECT'!G15</f>
        <v>-0.2191348778991781</v>
      </c>
      <c r="H15" s="17">
        <f>'[38]Cash Flow Statement INDIRECT'!H15</f>
        <v>-1.5409727485643843E-2</v>
      </c>
      <c r="I15" s="17">
        <f>'[38]Cash Flow Statement INDIRECT'!I15</f>
        <v>-1.6394919339378089E-2</v>
      </c>
      <c r="J15" s="17">
        <f>'[38]Cash Flow Statement INDIRECT'!J15</f>
        <v>-1.7445473696757918E-2</v>
      </c>
      <c r="K15" s="17">
        <f>'[38]Cash Flow Statement INDIRECT'!K15</f>
        <v>-1.8565866401287656E-2</v>
      </c>
      <c r="L15" s="17">
        <f>'[38]Cash Flow Statement INDIRECT'!L15</f>
        <v>-1.9760887667520655E-2</v>
      </c>
      <c r="M15" s="17">
        <f>'[38]Cash Flow Statement INDIRECT'!M15</f>
        <v>-2.1035664593028081E-2</v>
      </c>
      <c r="N15" s="17">
        <f>'[38]Cash Flow Statement INDIRECT'!N15</f>
        <v>-2.2395685305470536E-2</v>
      </c>
      <c r="O15" s="17">
        <f>'[38]Cash Flow Statement INDIRECT'!O15</f>
        <v>-2.3846824864744542E-2</v>
      </c>
    </row>
    <row r="16" spans="2:15" ht="18" customHeight="1" x14ac:dyDescent="0.25">
      <c r="B16" s="1" t="s">
        <v>72</v>
      </c>
      <c r="D16" s="17">
        <f>'[38]Cash Flow Statement INDIRECT'!D16</f>
        <v>0</v>
      </c>
      <c r="E16" s="17">
        <f>'[38]Cash Flow Statement INDIRECT'!E16</f>
        <v>-1.377</v>
      </c>
      <c r="F16" s="17">
        <f>'[38]Cash Flow Statement INDIRECT'!F16</f>
        <v>0.20359231799292002</v>
      </c>
      <c r="G16" s="17">
        <f>'[38]Cash Flow Statement INDIRECT'!G16</f>
        <v>0.40349284812313191</v>
      </c>
      <c r="H16" s="17">
        <f>'[38]Cash Flow Statement INDIRECT'!H16</f>
        <v>0.38420356946728856</v>
      </c>
      <c r="I16" s="17">
        <f>'[38]Cash Flow Statement INDIRECT'!I16</f>
        <v>0.38740601005365305</v>
      </c>
      <c r="J16" s="17">
        <f>'[38]Cash Flow Statement INDIRECT'!J16</f>
        <v>0.39086863708246056</v>
      </c>
      <c r="K16" s="17">
        <f>'[38]Cash Flow Statement INDIRECT'!K16</f>
        <v>0.39461196470681809</v>
      </c>
      <c r="L16" s="17">
        <f>'[38]Cash Flow Statement INDIRECT'!L16</f>
        <v>0.39865809564981103</v>
      </c>
      <c r="M16" s="17">
        <f>'[38]Cash Flow Statement INDIRECT'!M16</f>
        <v>0.40303084284767743</v>
      </c>
      <c r="N16" s="17">
        <f>'[38]Cash Flow Statement INDIRECT'!N16</f>
        <v>0.40775586034124023</v>
      </c>
      <c r="O16" s="17">
        <f>'[38]Cash Flow Statement INDIRECT'!O16</f>
        <v>0.41286078411546934</v>
      </c>
    </row>
    <row r="17" spans="2:15" ht="18" customHeight="1" x14ac:dyDescent="0.25">
      <c r="B17" s="1" t="s">
        <v>73</v>
      </c>
      <c r="D17" s="17">
        <f>'[38]Cash Flow Statement INDIRECT'!D17</f>
        <v>0</v>
      </c>
      <c r="E17" s="17">
        <f>'[38]Cash Flow Statement INDIRECT'!E17</f>
        <v>0</v>
      </c>
      <c r="F17" s="17">
        <f>'[38]Cash Flow Statement INDIRECT'!F17</f>
        <v>0</v>
      </c>
      <c r="G17" s="17">
        <f>'[38]Cash Flow Statement INDIRECT'!G17</f>
        <v>-0.11291696627097812</v>
      </c>
      <c r="H17" s="17">
        <f>'[38]Cash Flow Statement INDIRECT'!H17</f>
        <v>-0.15983287706306576</v>
      </c>
      <c r="I17" s="17">
        <f>'[38]Cash Flow Statement INDIRECT'!I17</f>
        <v>1.3577613237955699E-2</v>
      </c>
      <c r="J17" s="17">
        <f>'[38]Cash Flow Statement INDIRECT'!J17</f>
        <v>5.4551540404777776E-2</v>
      </c>
      <c r="K17" s="17">
        <f>'[38]Cash Flow Statement INDIRECT'!K17</f>
        <v>9.1488386399475707E-2</v>
      </c>
      <c r="L17" s="17">
        <f>'[38]Cash Flow Statement INDIRECT'!L17</f>
        <v>0.11313230329183471</v>
      </c>
      <c r="M17" s="17">
        <f>'[38]Cash Flow Statement INDIRECT'!M17</f>
        <v>0</v>
      </c>
      <c r="N17" s="17">
        <f>'[38]Cash Flow Statement INDIRECT'!N17</f>
        <v>0</v>
      </c>
      <c r="O17" s="17">
        <f>'[38]Cash Flow Statement INDIRECT'!O17</f>
        <v>0</v>
      </c>
    </row>
    <row r="18" spans="2:15" ht="18" customHeight="1" x14ac:dyDescent="0.25">
      <c r="B18" s="1" t="s">
        <v>74</v>
      </c>
      <c r="D18" s="17">
        <f>'[38]Cash Flow Statement INDIRECT'!D18</f>
        <v>0</v>
      </c>
      <c r="E18" s="17">
        <f>'[38]Cash Flow Statement INDIRECT'!E18</f>
        <v>0</v>
      </c>
      <c r="F18" s="17">
        <f>'[38]Cash Flow Statement INDIRECT'!F18</f>
        <v>4.6827212185479444E-3</v>
      </c>
      <c r="G18" s="17">
        <f>'[38]Cash Flow Statement INDIRECT'!G18</f>
        <v>4.9305347527315059E-3</v>
      </c>
      <c r="H18" s="17">
        <f>'[38]Cash Flow Statement INDIRECT'!H18</f>
        <v>1.6348842156098223E-2</v>
      </c>
      <c r="I18" s="17">
        <f>'[38]Cash Flow Statement INDIRECT'!I18</f>
        <v>1.168991849519567E-3</v>
      </c>
      <c r="J18" s="17">
        <f>'[38]Cash Flow Statement INDIRECT'!J18</f>
        <v>1.2326346307797928E-3</v>
      </c>
      <c r="K18" s="17">
        <f>'[38]Cash Flow Statement INDIRECT'!K18</f>
        <v>1.2998490402618516E-3</v>
      </c>
      <c r="L18" s="17">
        <f>'[38]Cash Flow Statement INDIRECT'!L18</f>
        <v>1.3708428710637356E-3</v>
      </c>
      <c r="M18" s="17">
        <f>'[38]Cash Flow Statement INDIRECT'!M18</f>
        <v>1.4458364968148799E-3</v>
      </c>
      <c r="N18" s="17">
        <f>'[38]Cash Flow Statement INDIRECT'!N18</f>
        <v>1.5250636650184224E-3</v>
      </c>
      <c r="O18" s="17">
        <f>'[38]Cash Flow Statement INDIRECT'!O18</f>
        <v>1.6087723423843514E-3</v>
      </c>
    </row>
    <row r="19" spans="2:15" ht="18" customHeight="1" x14ac:dyDescent="0.25">
      <c r="B19" s="26" t="s">
        <v>75</v>
      </c>
      <c r="C19" s="26"/>
      <c r="D19" s="27">
        <f t="shared" ref="D19:O19" si="3">SUM(D12:D18)</f>
        <v>0</v>
      </c>
      <c r="E19" s="27">
        <f t="shared" si="3"/>
        <v>-1.377</v>
      </c>
      <c r="F19" s="27">
        <f t="shared" si="3"/>
        <v>1.1312225294588925</v>
      </c>
      <c r="G19" s="27">
        <f t="shared" si="3"/>
        <v>2.3179984727231067</v>
      </c>
      <c r="H19" s="27">
        <f t="shared" si="3"/>
        <v>2.3597740818929478</v>
      </c>
      <c r="I19" s="27">
        <f t="shared" si="3"/>
        <v>2.5380133072109343</v>
      </c>
      <c r="J19" s="27">
        <f t="shared" si="3"/>
        <v>2.6006997666571525</v>
      </c>
      <c r="K19" s="27">
        <f t="shared" si="3"/>
        <v>2.661123026560924</v>
      </c>
      <c r="L19" s="27">
        <f t="shared" si="3"/>
        <v>2.708167552199694</v>
      </c>
      <c r="M19" s="27">
        <f t="shared" si="3"/>
        <v>2.6225012527941165</v>
      </c>
      <c r="N19" s="27">
        <f t="shared" si="3"/>
        <v>2.6521955739299008</v>
      </c>
      <c r="O19" s="27">
        <f t="shared" si="3"/>
        <v>2.6842937544568279</v>
      </c>
    </row>
    <row r="20" spans="2:15" ht="18" customHeight="1" x14ac:dyDescent="0.25">
      <c r="B20" s="1" t="s">
        <v>76</v>
      </c>
      <c r="D20" s="17">
        <f>'[38]Cash Flow Statement INDIRECT'!D20</f>
        <v>0</v>
      </c>
      <c r="E20" s="17">
        <f>'[38]Cash Flow Statement INDIRECT'!E20</f>
        <v>0</v>
      </c>
      <c r="F20" s="17">
        <f>'[38]Cash Flow Statement INDIRECT'!F20</f>
        <v>0</v>
      </c>
      <c r="G20" s="17">
        <f>'[38]Cash Flow Statement INDIRECT'!G20</f>
        <v>0</v>
      </c>
      <c r="H20" s="17">
        <f>'[38]Cash Flow Statement INDIRECT'!H20</f>
        <v>0</v>
      </c>
      <c r="I20" s="17">
        <f>'[38]Cash Flow Statement INDIRECT'!I20</f>
        <v>1.6947456369933445E-3</v>
      </c>
      <c r="J20" s="17">
        <f>'[38]Cash Flow Statement INDIRECT'!J20</f>
        <v>0.39086863708246056</v>
      </c>
      <c r="K20" s="17">
        <f>'[38]Cash Flow Statement INDIRECT'!K20</f>
        <v>0.39461196470681809</v>
      </c>
      <c r="L20" s="17">
        <f>'[38]Cash Flow Statement INDIRECT'!L20</f>
        <v>0.39865809564981103</v>
      </c>
      <c r="M20" s="17">
        <f>'[38]Cash Flow Statement INDIRECT'!M20</f>
        <v>0.40303084284767743</v>
      </c>
      <c r="N20" s="17">
        <f>'[38]Cash Flow Statement INDIRECT'!N20</f>
        <v>0.40775586034124023</v>
      </c>
      <c r="O20" s="17">
        <f>'[38]Cash Flow Statement INDIRECT'!O20</f>
        <v>0.41286078411546934</v>
      </c>
    </row>
    <row r="21" spans="2:15" ht="18" customHeight="1" x14ac:dyDescent="0.25">
      <c r="B21" s="1" t="s">
        <v>77</v>
      </c>
      <c r="D21" s="17">
        <f>'[38]Cash Flow Statement INDIRECT'!D21</f>
        <v>0</v>
      </c>
      <c r="E21" s="17">
        <f>'[38]Cash Flow Statement INDIRECT'!E21</f>
        <v>0</v>
      </c>
      <c r="F21" s="17">
        <f>'[38]Cash Flow Statement INDIRECT'!F21</f>
        <v>0</v>
      </c>
      <c r="G21" s="17">
        <f>'[38]Cash Flow Statement INDIRECT'!G21</f>
        <v>0.11291696627097812</v>
      </c>
      <c r="H21" s="17">
        <f>'[38]Cash Flow Statement INDIRECT'!H21</f>
        <v>0.15983287706306576</v>
      </c>
      <c r="I21" s="17">
        <f>'[38]Cash Flow Statement INDIRECT'!I21</f>
        <v>0.18061061770189274</v>
      </c>
      <c r="J21" s="17">
        <f>'[38]Cash Flow Statement INDIRECT'!J21</f>
        <v>0.20299984484763017</v>
      </c>
      <c r="K21" s="17">
        <f>'[38]Cash Flow Statement INDIRECT'!K21</f>
        <v>0.22633839427701624</v>
      </c>
      <c r="L21" s="17">
        <f>'[38]Cash Flow Statement INDIRECT'!L21</f>
        <v>0.26207522991139837</v>
      </c>
      <c r="M21" s="17">
        <f>'[38]Cash Flow Statement INDIRECT'!M21</f>
        <v>0.43367567964066023</v>
      </c>
      <c r="N21" s="17">
        <f>'[38]Cash Flow Statement INDIRECT'!N21</f>
        <v>0.46684479749495988</v>
      </c>
      <c r="O21" s="17">
        <f>'[38]Cash Flow Statement INDIRECT'!O21</f>
        <v>0.48781688053170247</v>
      </c>
    </row>
    <row r="22" spans="2:15" ht="18" customHeight="1" x14ac:dyDescent="0.25">
      <c r="B22" s="38" t="s">
        <v>78</v>
      </c>
      <c r="C22" s="38"/>
      <c r="D22" s="39">
        <f>+D19-D21-D20</f>
        <v>0</v>
      </c>
      <c r="E22" s="39">
        <f t="shared" ref="E22:O22" si="4">+E19-E21-E20</f>
        <v>-1.377</v>
      </c>
      <c r="F22" s="39">
        <f t="shared" si="4"/>
        <v>1.1312225294588925</v>
      </c>
      <c r="G22" s="39">
        <f t="shared" si="4"/>
        <v>2.2050815064521285</v>
      </c>
      <c r="H22" s="39">
        <f t="shared" si="4"/>
        <v>2.1999412048298819</v>
      </c>
      <c r="I22" s="39">
        <f t="shared" si="4"/>
        <v>2.3557079438720478</v>
      </c>
      <c r="J22" s="39">
        <f t="shared" si="4"/>
        <v>2.0068312847270615</v>
      </c>
      <c r="K22" s="39">
        <f t="shared" si="4"/>
        <v>2.0401726675770897</v>
      </c>
      <c r="L22" s="39">
        <f t="shared" si="4"/>
        <v>2.0474342266384848</v>
      </c>
      <c r="M22" s="39">
        <f t="shared" si="4"/>
        <v>1.7857947303057788</v>
      </c>
      <c r="N22" s="39">
        <f t="shared" si="4"/>
        <v>1.7775949160937006</v>
      </c>
      <c r="O22" s="39">
        <f t="shared" si="4"/>
        <v>1.7836160898096565</v>
      </c>
    </row>
    <row r="23" spans="2:15" ht="18" customHeight="1" x14ac:dyDescent="0.25">
      <c r="D23" s="1"/>
      <c r="E23" s="34"/>
      <c r="F23" s="1"/>
      <c r="G23" s="1"/>
      <c r="H23" s="1"/>
      <c r="I23" s="1"/>
      <c r="J23" s="1"/>
      <c r="K23" s="1"/>
      <c r="L23" s="1"/>
      <c r="M23" s="1"/>
      <c r="N23" s="1"/>
      <c r="O23" s="1"/>
    </row>
    <row r="24" spans="2:15" ht="18" customHeight="1" x14ac:dyDescent="0.25">
      <c r="B24" s="14" t="s">
        <v>79</v>
      </c>
      <c r="C24" s="14"/>
      <c r="D24" s="1"/>
      <c r="E24" s="1"/>
      <c r="F24" s="1"/>
      <c r="G24" s="1"/>
      <c r="H24" s="1"/>
      <c r="I24" s="1"/>
      <c r="J24" s="1"/>
      <c r="K24" s="1"/>
      <c r="L24" s="1"/>
      <c r="M24" s="1"/>
      <c r="N24" s="1"/>
      <c r="O24" s="1"/>
    </row>
    <row r="25" spans="2:15" ht="18" customHeight="1" x14ac:dyDescent="0.25">
      <c r="B25" s="1" t="s">
        <v>80</v>
      </c>
      <c r="D25" s="17">
        <f>'[38]Cash Flow Statement INDIRECT'!D25</f>
        <v>-8.5722093643928208</v>
      </c>
      <c r="E25" s="17">
        <f>'[38]Cash Flow Statement INDIRECT'!E25</f>
        <v>-0.71391230899302194</v>
      </c>
      <c r="F25" s="17">
        <f>'[38]Cash Flow Statement INDIRECT'!F25</f>
        <v>0</v>
      </c>
      <c r="G25" s="17">
        <f>'[38]Cash Flow Statement INDIRECT'!G25</f>
        <v>0</v>
      </c>
      <c r="H25" s="17">
        <f>'[38]Cash Flow Statement INDIRECT'!H25</f>
        <v>0</v>
      </c>
      <c r="I25" s="17">
        <f>'[38]Cash Flow Statement INDIRECT'!I25</f>
        <v>0</v>
      </c>
      <c r="J25" s="17">
        <f>'[38]Cash Flow Statement INDIRECT'!J25</f>
        <v>0</v>
      </c>
      <c r="K25" s="17">
        <f>'[38]Cash Flow Statement INDIRECT'!K25</f>
        <v>0</v>
      </c>
      <c r="L25" s="17">
        <f>'[38]Cash Flow Statement INDIRECT'!L25</f>
        <v>0</v>
      </c>
      <c r="M25" s="17">
        <f>'[38]Cash Flow Statement INDIRECT'!M25</f>
        <v>0</v>
      </c>
      <c r="N25" s="17">
        <f>'[38]Cash Flow Statement INDIRECT'!N25</f>
        <v>0</v>
      </c>
      <c r="O25" s="17">
        <f>'[38]Cash Flow Statement INDIRECT'!O25</f>
        <v>0</v>
      </c>
    </row>
    <row r="26" spans="2:15" ht="18" customHeight="1" x14ac:dyDescent="0.25">
      <c r="B26" s="1" t="s">
        <v>81</v>
      </c>
      <c r="D26" s="17">
        <f>'[38]Cash Flow Statement INDIRECT'!D26</f>
        <v>-0.38400000000000001</v>
      </c>
      <c r="E26" s="17">
        <f>'[38]Cash Flow Statement INDIRECT'!E26</f>
        <v>0</v>
      </c>
      <c r="F26" s="17">
        <f>'[38]Cash Flow Statement INDIRECT'!F26</f>
        <v>0</v>
      </c>
      <c r="G26" s="17">
        <f>'[38]Cash Flow Statement INDIRECT'!G26</f>
        <v>0</v>
      </c>
      <c r="H26" s="17">
        <f>'[38]Cash Flow Statement INDIRECT'!H26</f>
        <v>0</v>
      </c>
      <c r="I26" s="17">
        <f>'[38]Cash Flow Statement INDIRECT'!I26</f>
        <v>0</v>
      </c>
      <c r="J26" s="17">
        <f>'[38]Cash Flow Statement INDIRECT'!J26</f>
        <v>0</v>
      </c>
      <c r="K26" s="17">
        <f>'[38]Cash Flow Statement INDIRECT'!K26</f>
        <v>0</v>
      </c>
      <c r="L26" s="17">
        <f>'[38]Cash Flow Statement INDIRECT'!L26</f>
        <v>0</v>
      </c>
      <c r="M26" s="17">
        <f>'[38]Cash Flow Statement INDIRECT'!M26</f>
        <v>0</v>
      </c>
      <c r="N26" s="17">
        <f>'[38]Cash Flow Statement INDIRECT'!N26</f>
        <v>0</v>
      </c>
      <c r="O26" s="17">
        <f>'[38]Cash Flow Statement INDIRECT'!O26</f>
        <v>0</v>
      </c>
    </row>
    <row r="27" spans="2:15" ht="18" customHeight="1" x14ac:dyDescent="0.25">
      <c r="B27" s="38" t="s">
        <v>82</v>
      </c>
      <c r="C27" s="38"/>
      <c r="D27" s="39">
        <f>SUM(D25:D26)</f>
        <v>-8.9562093643928211</v>
      </c>
      <c r="E27" s="39">
        <f t="shared" ref="E27:O27" si="5">SUM(E25:E26)</f>
        <v>-0.71391230899302194</v>
      </c>
      <c r="F27" s="39">
        <f t="shared" si="5"/>
        <v>0</v>
      </c>
      <c r="G27" s="39">
        <f t="shared" si="5"/>
        <v>0</v>
      </c>
      <c r="H27" s="39">
        <f t="shared" si="5"/>
        <v>0</v>
      </c>
      <c r="I27" s="39">
        <f t="shared" si="5"/>
        <v>0</v>
      </c>
      <c r="J27" s="39">
        <f t="shared" si="5"/>
        <v>0</v>
      </c>
      <c r="K27" s="39">
        <f t="shared" si="5"/>
        <v>0</v>
      </c>
      <c r="L27" s="39">
        <f t="shared" si="5"/>
        <v>0</v>
      </c>
      <c r="M27" s="39">
        <f t="shared" si="5"/>
        <v>0</v>
      </c>
      <c r="N27" s="39">
        <f t="shared" si="5"/>
        <v>0</v>
      </c>
      <c r="O27" s="39">
        <f t="shared" si="5"/>
        <v>0</v>
      </c>
    </row>
    <row r="28" spans="2:15" ht="18" customHeight="1" x14ac:dyDescent="0.25"/>
    <row r="29" spans="2:15" ht="18" customHeight="1" x14ac:dyDescent="0.25">
      <c r="B29" s="14" t="s">
        <v>83</v>
      </c>
      <c r="C29" s="14"/>
    </row>
    <row r="30" spans="2:15" ht="18" customHeight="1" x14ac:dyDescent="0.25">
      <c r="B30" s="1" t="str">
        <f>+'[37]Fund Flow Statement'!B12</f>
        <v>Increase in Equity / Share Capital/USL</v>
      </c>
      <c r="D30" s="17">
        <f>'[38]Cash Flow Statement INDIRECT'!D30</f>
        <v>2.6834724374137475</v>
      </c>
      <c r="E30" s="17">
        <f>'[38]Cash Flow Statement INDIRECT'!E30</f>
        <v>0</v>
      </c>
      <c r="F30" s="17">
        <f>'[38]Cash Flow Statement INDIRECT'!F30</f>
        <v>0.10441064124361832</v>
      </c>
      <c r="G30" s="17">
        <f>'[38]Cash Flow Statement INDIRECT'!G30</f>
        <v>0</v>
      </c>
      <c r="H30" s="17">
        <f>'[38]Cash Flow Statement INDIRECT'!H30</f>
        <v>0</v>
      </c>
      <c r="I30" s="17">
        <f>'[38]Cash Flow Statement INDIRECT'!I30</f>
        <v>0</v>
      </c>
      <c r="J30" s="17">
        <f>'[38]Cash Flow Statement INDIRECT'!J30</f>
        <v>0</v>
      </c>
      <c r="K30" s="17">
        <f>'[38]Cash Flow Statement INDIRECT'!K30</f>
        <v>0</v>
      </c>
      <c r="L30" s="17">
        <f>'[38]Cash Flow Statement INDIRECT'!L30</f>
        <v>0</v>
      </c>
      <c r="M30" s="17">
        <f>'[38]Cash Flow Statement INDIRECT'!M30</f>
        <v>0</v>
      </c>
      <c r="N30" s="17">
        <f>'[38]Cash Flow Statement INDIRECT'!N30</f>
        <v>0</v>
      </c>
      <c r="O30" s="17">
        <f>'[38]Cash Flow Statement INDIRECT'!O30</f>
        <v>0</v>
      </c>
    </row>
    <row r="31" spans="2:15" ht="18" customHeight="1" x14ac:dyDescent="0.25">
      <c r="B31" s="1" t="str">
        <f>+'[37]Fund Flow Statement'!B13</f>
        <v>Increase in TL</v>
      </c>
      <c r="D31" s="17">
        <f>'[38]Cash Flow Statement INDIRECT'!D31</f>
        <v>6.2727369269790731</v>
      </c>
      <c r="E31" s="17">
        <f>'[38]Cash Flow Statement INDIRECT'!E31</f>
        <v>2.0909123089930244</v>
      </c>
      <c r="F31" s="17">
        <f>'[38]Cash Flow Statement INDIRECT'!F31</f>
        <v>-0.26136403862412805</v>
      </c>
      <c r="G31" s="17">
        <f>'[38]Cash Flow Statement INDIRECT'!G31</f>
        <v>-1.0454561544965122</v>
      </c>
      <c r="H31" s="17">
        <f>'[38]Cash Flow Statement INDIRECT'!H31</f>
        <v>-1.0454561544965122</v>
      </c>
      <c r="I31" s="17">
        <f>'[38]Cash Flow Statement INDIRECT'!I31</f>
        <v>-1.1290926468562332</v>
      </c>
      <c r="J31" s="17">
        <f>'[38]Cash Flow Statement INDIRECT'!J31</f>
        <v>-1.212729139215954</v>
      </c>
      <c r="K31" s="17">
        <f>'[38]Cash Flow Statement INDIRECT'!K31</f>
        <v>-1.212729139215954</v>
      </c>
      <c r="L31" s="17">
        <f>'[38]Cash Flow Statement INDIRECT'!L31</f>
        <v>-1.2545473853958145</v>
      </c>
      <c r="M31" s="17">
        <f>'[38]Cash Flow Statement INDIRECT'!M31</f>
        <v>-1.2022745776709938</v>
      </c>
      <c r="N31" s="17">
        <f>'[38]Cash Flow Statement INDIRECT'!N31</f>
        <v>0</v>
      </c>
      <c r="O31" s="17">
        <f>'[38]Cash Flow Statement INDIRECT'!O31</f>
        <v>0</v>
      </c>
    </row>
    <row r="32" spans="2:15" ht="18" customHeight="1" x14ac:dyDescent="0.25">
      <c r="B32" s="1" t="str">
        <f>+'[37]Fund Flow Statement'!B14</f>
        <v>Increase in CC Limit</v>
      </c>
      <c r="D32" s="17">
        <f>'[38]Cash Flow Statement INDIRECT'!D32</f>
        <v>0</v>
      </c>
      <c r="E32" s="17">
        <f>'[38]Cash Flow Statement INDIRECT'!E32</f>
        <v>0</v>
      </c>
      <c r="F32" s="17">
        <f>'[38]Cash Flow Statement INDIRECT'!F32</f>
        <v>0.3</v>
      </c>
      <c r="G32" s="17">
        <f>'[38]Cash Flow Statement INDIRECT'!G32</f>
        <v>0</v>
      </c>
      <c r="H32" s="17">
        <f>'[38]Cash Flow Statement INDIRECT'!H32</f>
        <v>0</v>
      </c>
      <c r="I32" s="17">
        <f>'[38]Cash Flow Statement INDIRECT'!I32</f>
        <v>0</v>
      </c>
      <c r="J32" s="17">
        <f>'[38]Cash Flow Statement INDIRECT'!J32</f>
        <v>0</v>
      </c>
      <c r="K32" s="17">
        <f>'[38]Cash Flow Statement INDIRECT'!K32</f>
        <v>0</v>
      </c>
      <c r="L32" s="17">
        <f>'[38]Cash Flow Statement INDIRECT'!L32</f>
        <v>0</v>
      </c>
      <c r="M32" s="17">
        <f>'[38]Cash Flow Statement INDIRECT'!M32</f>
        <v>0</v>
      </c>
      <c r="N32" s="17">
        <f>'[38]Cash Flow Statement INDIRECT'!N32</f>
        <v>0</v>
      </c>
      <c r="O32" s="17">
        <f>'[38]Cash Flow Statement INDIRECT'!O32</f>
        <v>0</v>
      </c>
    </row>
    <row r="33" spans="2:15" ht="18" customHeight="1" x14ac:dyDescent="0.25">
      <c r="B33" s="1" t="s">
        <v>84</v>
      </c>
      <c r="D33" s="17">
        <f>'[38]Cash Flow Statement INDIRECT'!D33</f>
        <v>0</v>
      </c>
      <c r="E33" s="17">
        <f>'[38]Cash Flow Statement INDIRECT'!E33</f>
        <v>0</v>
      </c>
      <c r="F33" s="17">
        <f>'[38]Cash Flow Statement INDIRECT'!F33</f>
        <v>-0.42266964075001312</v>
      </c>
      <c r="G33" s="17">
        <f>'[38]Cash Flow Statement INDIRECT'!G33</f>
        <v>-0.74855792640947261</v>
      </c>
      <c r="H33" s="17">
        <f>'[38]Cash Flow Statement INDIRECT'!H33</f>
        <v>-0.64923959173230417</v>
      </c>
      <c r="I33" s="17">
        <f>'[38]Cash Flow Statement INDIRECT'!I33</f>
        <v>-0.54594852366804913</v>
      </c>
      <c r="J33" s="17">
        <f>'[38]Cash Flow Statement INDIRECT'!J33</f>
        <v>-0.43471198882962026</v>
      </c>
      <c r="K33" s="17">
        <f>'[38]Cash Flow Statement INDIRECT'!K33</f>
        <v>-0.31950272060410445</v>
      </c>
      <c r="L33" s="17">
        <f>'[38]Cash Flow Statement INDIRECT'!L33</f>
        <v>-0.20230708568504555</v>
      </c>
      <c r="M33" s="17">
        <f>'[38]Cash Flow Statement INDIRECT'!M33</f>
        <v>-6.9675726251576503E-2</v>
      </c>
      <c r="N33" s="17">
        <f>'[38]Cash Flow Statement INDIRECT'!N33</f>
        <v>-2.8499999999999998E-2</v>
      </c>
      <c r="O33" s="17">
        <f>'[38]Cash Flow Statement INDIRECT'!O33</f>
        <v>-2.8499999999999998E-2</v>
      </c>
    </row>
    <row r="34" spans="2:15" ht="18" customHeight="1" x14ac:dyDescent="0.25">
      <c r="B34" s="38" t="s">
        <v>85</v>
      </c>
      <c r="C34" s="38"/>
      <c r="D34" s="39">
        <f>SUM(D30:D33)</f>
        <v>8.9562093643928211</v>
      </c>
      <c r="E34" s="39">
        <f t="shared" ref="E34:O34" si="6">SUM(E30:E33)</f>
        <v>2.0909123089930244</v>
      </c>
      <c r="F34" s="39">
        <f t="shared" si="6"/>
        <v>-0.27962303813052286</v>
      </c>
      <c r="G34" s="39">
        <f t="shared" si="6"/>
        <v>-1.7940140809059848</v>
      </c>
      <c r="H34" s="39">
        <f t="shared" si="6"/>
        <v>-1.6946957462288164</v>
      </c>
      <c r="I34" s="39">
        <f t="shared" si="6"/>
        <v>-1.6750411705242825</v>
      </c>
      <c r="J34" s="39">
        <f t="shared" si="6"/>
        <v>-1.6474411280455743</v>
      </c>
      <c r="K34" s="39">
        <f t="shared" si="6"/>
        <v>-1.5322318598200586</v>
      </c>
      <c r="L34" s="39">
        <f t="shared" si="6"/>
        <v>-1.45685447108086</v>
      </c>
      <c r="M34" s="39">
        <f t="shared" si="6"/>
        <v>-1.2719503039225704</v>
      </c>
      <c r="N34" s="39">
        <f t="shared" si="6"/>
        <v>-2.8499999999999998E-2</v>
      </c>
      <c r="O34" s="39">
        <f t="shared" si="6"/>
        <v>-2.8499999999999998E-2</v>
      </c>
    </row>
    <row r="35" spans="2:15" ht="18" customHeight="1" x14ac:dyDescent="0.25"/>
    <row r="36" spans="2:15" ht="18" customHeight="1" x14ac:dyDescent="0.25">
      <c r="B36" s="1" t="s">
        <v>86</v>
      </c>
      <c r="D36" s="17">
        <f>+D22+D27+D34</f>
        <v>0</v>
      </c>
      <c r="E36" s="17">
        <f t="shared" ref="E36:O36" si="7">+E22+E27+E34</f>
        <v>0</v>
      </c>
      <c r="F36" s="17">
        <f t="shared" si="7"/>
        <v>0.85159949132836954</v>
      </c>
      <c r="G36" s="17">
        <f t="shared" si="7"/>
        <v>0.41106742554614373</v>
      </c>
      <c r="H36" s="17">
        <f t="shared" si="7"/>
        <v>0.50524545860106551</v>
      </c>
      <c r="I36" s="17">
        <f t="shared" si="7"/>
        <v>0.68066677334776537</v>
      </c>
      <c r="J36" s="17">
        <f t="shared" si="7"/>
        <v>0.35939015668148722</v>
      </c>
      <c r="K36" s="17">
        <f t="shared" si="7"/>
        <v>0.5079408077570311</v>
      </c>
      <c r="L36" s="17">
        <f t="shared" si="7"/>
        <v>0.59057975555762487</v>
      </c>
      <c r="M36" s="17">
        <f t="shared" si="7"/>
        <v>0.51384442638320849</v>
      </c>
      <c r="N36" s="17">
        <f t="shared" si="7"/>
        <v>1.7490949160937006</v>
      </c>
      <c r="O36" s="17">
        <f t="shared" si="7"/>
        <v>1.7551160898096565</v>
      </c>
    </row>
    <row r="37" spans="2:15" ht="18" customHeight="1" x14ac:dyDescent="0.25">
      <c r="B37" s="1" t="s">
        <v>87</v>
      </c>
      <c r="D37" s="17">
        <v>0</v>
      </c>
      <c r="E37" s="17">
        <f>+D38</f>
        <v>0</v>
      </c>
      <c r="F37" s="17">
        <f t="shared" ref="F37:O37" si="8">+E38</f>
        <v>0</v>
      </c>
      <c r="G37" s="17">
        <f t="shared" si="8"/>
        <v>0.85159949132836954</v>
      </c>
      <c r="H37" s="17">
        <f t="shared" si="8"/>
        <v>1.2626669168745133</v>
      </c>
      <c r="I37" s="17">
        <f t="shared" si="8"/>
        <v>1.7679123754755788</v>
      </c>
      <c r="J37" s="17">
        <f t="shared" si="8"/>
        <v>2.4485791488233444</v>
      </c>
      <c r="K37" s="17">
        <f t="shared" si="8"/>
        <v>2.8079693055048316</v>
      </c>
      <c r="L37" s="17">
        <f t="shared" si="8"/>
        <v>3.3159101132618627</v>
      </c>
      <c r="M37" s="17">
        <f t="shared" si="8"/>
        <v>3.9064898688194876</v>
      </c>
      <c r="N37" s="17">
        <f t="shared" si="8"/>
        <v>4.4203342952026965</v>
      </c>
      <c r="O37" s="17">
        <f t="shared" si="8"/>
        <v>6.1694292112963973</v>
      </c>
    </row>
    <row r="38" spans="2:15" ht="18" customHeight="1" x14ac:dyDescent="0.25">
      <c r="B38" s="38" t="s">
        <v>88</v>
      </c>
      <c r="C38" s="38"/>
      <c r="D38" s="39">
        <f>SUM(D36:D37)</f>
        <v>0</v>
      </c>
      <c r="E38" s="39">
        <f t="shared" ref="E38:O38" si="9">SUM(E36:E37)</f>
        <v>0</v>
      </c>
      <c r="F38" s="39">
        <f t="shared" si="9"/>
        <v>0.85159949132836954</v>
      </c>
      <c r="G38" s="39">
        <f t="shared" si="9"/>
        <v>1.2626669168745133</v>
      </c>
      <c r="H38" s="39">
        <f t="shared" si="9"/>
        <v>1.7679123754755788</v>
      </c>
      <c r="I38" s="39">
        <f t="shared" si="9"/>
        <v>2.4485791488233444</v>
      </c>
      <c r="J38" s="39">
        <f t="shared" si="9"/>
        <v>2.8079693055048316</v>
      </c>
      <c r="K38" s="39">
        <f t="shared" si="9"/>
        <v>3.3159101132618627</v>
      </c>
      <c r="L38" s="39">
        <f t="shared" si="9"/>
        <v>3.9064898688194876</v>
      </c>
      <c r="M38" s="39">
        <f t="shared" si="9"/>
        <v>4.4203342952026965</v>
      </c>
      <c r="N38" s="39">
        <f t="shared" si="9"/>
        <v>6.1694292112963973</v>
      </c>
      <c r="O38" s="39">
        <f t="shared" si="9"/>
        <v>7.924545301106054</v>
      </c>
    </row>
    <row r="39" spans="2:15" ht="18" customHeight="1" x14ac:dyDescent="0.25"/>
    <row r="40" spans="2:15" ht="18" customHeight="1" x14ac:dyDescent="0.25"/>
    <row r="41" spans="2:15" ht="18" customHeight="1" x14ac:dyDescent="0.25"/>
    <row r="42" spans="2:15" ht="18" customHeight="1" x14ac:dyDescent="0.25"/>
    <row r="43" spans="2:15" ht="18" customHeight="1" x14ac:dyDescent="0.25"/>
    <row r="44" spans="2:15" ht="18" customHeight="1" x14ac:dyDescent="0.25"/>
    <row r="45" spans="2:15" ht="18" customHeight="1" x14ac:dyDescent="0.25"/>
    <row r="46" spans="2:15" ht="18" customHeight="1" x14ac:dyDescent="0.25"/>
    <row r="47" spans="2:15" ht="18" customHeight="1" x14ac:dyDescent="0.25"/>
    <row r="48" spans="2:15"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sheetData>
  <mergeCells count="2">
    <mergeCell ref="D6:E6"/>
    <mergeCell ref="F6:O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pageSetUpPr fitToPage="1"/>
  </sheetPr>
  <dimension ref="A1:P419"/>
  <sheetViews>
    <sheetView showGridLines="0" zoomScaleNormal="100" zoomScaleSheetLayoutView="100" workbookViewId="0">
      <selection activeCell="F42" sqref="F42"/>
    </sheetView>
  </sheetViews>
  <sheetFormatPr defaultColWidth="9.140625" defaultRowHeight="15" customHeight="1" x14ac:dyDescent="0.25"/>
  <cols>
    <col min="1" max="1" width="4.7109375" style="1" customWidth="1"/>
    <col min="2" max="2" width="43" style="1" customWidth="1"/>
    <col min="3" max="3" width="7" style="2" customWidth="1"/>
    <col min="4" max="14" width="11.85546875" style="2" customWidth="1"/>
    <col min="15" max="16" width="11" style="2" customWidth="1"/>
    <col min="17" max="16384" width="9.140625" style="1"/>
  </cols>
  <sheetData>
    <row r="1" spans="1:16" ht="15.75" customHeight="1" x14ac:dyDescent="0.25"/>
    <row r="2" spans="1:16" ht="18" customHeight="1" x14ac:dyDescent="0.25">
      <c r="B2" s="43" t="str">
        <f>"Financial Model of " &amp; B4</f>
        <v>Financial Model of 26132 Sq. Ft. AHAMDABAD ZEPTO Location Warehouse (Cold Storage)</v>
      </c>
      <c r="C2" s="44"/>
      <c r="D2" s="44"/>
      <c r="E2" s="44"/>
      <c r="F2" s="44"/>
      <c r="G2" s="44"/>
      <c r="H2" s="44"/>
      <c r="I2" s="44"/>
      <c r="J2" s="44"/>
      <c r="K2" s="44"/>
      <c r="L2" s="44"/>
      <c r="M2" s="44"/>
      <c r="N2" s="44"/>
      <c r="O2" s="44"/>
    </row>
    <row r="3" spans="1:16" ht="9.75" customHeight="1" x14ac:dyDescent="0.25"/>
    <row r="4" spans="1:16" ht="18" customHeight="1" x14ac:dyDescent="0.25">
      <c r="B4" s="3" t="str">
        <f>'[39]Common Assumption'!B4</f>
        <v>26132 Sq. Ft. AHAMDABAD ZEPTO Location Warehouse (Cold Storage)</v>
      </c>
      <c r="C4" s="3" t="s">
        <v>0</v>
      </c>
      <c r="D4" s="4"/>
      <c r="E4" s="4"/>
      <c r="F4" s="4"/>
      <c r="G4" s="4"/>
      <c r="H4" s="4"/>
      <c r="I4" s="4"/>
      <c r="J4" s="4"/>
      <c r="K4" s="4"/>
      <c r="L4" s="4"/>
      <c r="M4" s="4"/>
      <c r="N4" s="4"/>
      <c r="O4" s="4"/>
    </row>
    <row r="5" spans="1:16" x14ac:dyDescent="0.25">
      <c r="E5" s="1"/>
      <c r="F5" s="5"/>
      <c r="G5" s="1"/>
      <c r="H5" s="1"/>
      <c r="I5" s="1"/>
      <c r="J5" s="1"/>
      <c r="K5" s="1"/>
      <c r="L5" s="1"/>
      <c r="M5" s="1"/>
      <c r="N5" s="1"/>
      <c r="O5" s="1"/>
    </row>
    <row r="6" spans="1:16" ht="18" customHeight="1" x14ac:dyDescent="0.25">
      <c r="D6" s="159" t="s">
        <v>1</v>
      </c>
      <c r="E6" s="159"/>
      <c r="F6" s="160" t="s">
        <v>2</v>
      </c>
      <c r="G6" s="160"/>
      <c r="H6" s="160"/>
      <c r="I6" s="160"/>
      <c r="J6" s="160"/>
      <c r="K6" s="160"/>
      <c r="L6" s="160"/>
      <c r="M6" s="160"/>
      <c r="N6" s="160"/>
      <c r="O6" s="160"/>
    </row>
    <row r="7" spans="1:16" ht="18" customHeight="1" x14ac:dyDescent="0.25">
      <c r="B7" s="6" t="s">
        <v>3</v>
      </c>
      <c r="C7" s="7" t="s">
        <v>4</v>
      </c>
      <c r="D7" s="8">
        <f>EOMONTH('[39]Common Assumption'!E9,2)</f>
        <v>45747</v>
      </c>
      <c r="E7" s="8">
        <f>'[39]Common Assumption'!E11</f>
        <v>45961</v>
      </c>
      <c r="F7" s="8">
        <f>DATE(YEAR(E7),MONTH(E7)+5,DAY(E7))</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1:16" s="9" customFormat="1" ht="18" customHeight="1" x14ac:dyDescent="0.25">
      <c r="B8" s="10" t="s">
        <v>5</v>
      </c>
      <c r="C8" s="11"/>
      <c r="D8" s="47">
        <v>0</v>
      </c>
      <c r="E8" s="47">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c r="P8" s="13"/>
    </row>
    <row r="9" spans="1:16" s="9" customFormat="1" ht="18" customHeight="1" x14ac:dyDescent="0.25">
      <c r="B9" s="10" t="s">
        <v>6</v>
      </c>
      <c r="C9" s="11">
        <v>9</v>
      </c>
      <c r="D9" s="47">
        <f>MONTH(D7-'[39]Common Assumption'!E9)</f>
        <v>2</v>
      </c>
      <c r="E9" s="47">
        <f>C9-D9</f>
        <v>7</v>
      </c>
      <c r="F9" s="11">
        <f>MONTH(F7-E7)</f>
        <v>5</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c r="P9" s="13"/>
    </row>
    <row r="10" spans="1:16" ht="18" customHeight="1" x14ac:dyDescent="0.25">
      <c r="B10" s="14" t="s">
        <v>7</v>
      </c>
      <c r="C10" s="1"/>
      <c r="D10" s="1"/>
      <c r="E10" s="1"/>
      <c r="F10" s="1"/>
      <c r="G10" s="1"/>
      <c r="H10" s="1"/>
      <c r="I10" s="1"/>
      <c r="J10" s="1"/>
      <c r="K10" s="1"/>
      <c r="L10" s="1"/>
      <c r="M10" s="1"/>
      <c r="N10" s="1"/>
      <c r="O10" s="1"/>
      <c r="P10" s="1"/>
    </row>
    <row r="11" spans="1:16" ht="18" customHeight="1" x14ac:dyDescent="0.25">
      <c r="A11" s="46">
        <v>0</v>
      </c>
      <c r="B11" s="15" t="s">
        <v>7</v>
      </c>
      <c r="C11" s="15"/>
      <c r="D11" s="15"/>
      <c r="E11" s="15"/>
      <c r="F11" s="16">
        <f>'[45]P &amp; L Account '!F11</f>
        <v>2.0390886999999998</v>
      </c>
      <c r="G11" s="16">
        <f>'[45]P &amp; L Account '!G11</f>
        <v>4.9577845799999993</v>
      </c>
      <c r="H11" s="16">
        <f>'[45]P &amp; L Account '!H11</f>
        <v>5.0894776649999995</v>
      </c>
      <c r="I11" s="16">
        <f>'[45]P &amp; L Account '!I11</f>
        <v>5.3159760862500001</v>
      </c>
      <c r="J11" s="16">
        <f>'[45]P &amp; L Account '!J11</f>
        <v>5.4667187437124998</v>
      </c>
      <c r="K11" s="16">
        <f>'[45]P &amp; L Account '!K11</f>
        <v>5.6280173154543736</v>
      </c>
      <c r="L11" s="16">
        <f>'[45]P &amp; L Account '!L11</f>
        <v>5.899075702595062</v>
      </c>
      <c r="M11" s="16">
        <f>'[45]P &amp; L Account '!M11</f>
        <v>6.0838034067153828</v>
      </c>
      <c r="N11" s="16">
        <f>'[45]P &amp; L Account '!N11</f>
        <v>6.2815177187490097</v>
      </c>
      <c r="O11" s="16">
        <f>'[45]P &amp; L Account '!O11</f>
        <v>6.6063663871146572</v>
      </c>
      <c r="P11" s="1"/>
    </row>
    <row r="12" spans="1:16" ht="18" customHeight="1" x14ac:dyDescent="0.25">
      <c r="B12" s="14" t="s">
        <v>8</v>
      </c>
      <c r="C12" s="1"/>
      <c r="D12" s="1"/>
      <c r="E12" s="1"/>
      <c r="F12" s="17"/>
      <c r="G12" s="17"/>
      <c r="H12" s="17"/>
      <c r="I12" s="17"/>
      <c r="J12" s="17"/>
      <c r="K12" s="17"/>
      <c r="L12" s="17"/>
      <c r="M12" s="17"/>
      <c r="N12" s="17"/>
      <c r="O12" s="1"/>
      <c r="P12" s="1"/>
    </row>
    <row r="13" spans="1:16" ht="18" customHeight="1" x14ac:dyDescent="0.25">
      <c r="B13" s="1" t="s">
        <v>9</v>
      </c>
      <c r="C13" s="1"/>
      <c r="D13" s="1"/>
      <c r="E13" s="1"/>
      <c r="F13" s="18">
        <f>'[45]P &amp; L Account '!F13</f>
        <v>0.228655</v>
      </c>
      <c r="G13" s="18">
        <f>'[45]P &amp; L Account '!G13</f>
        <v>0.54877200000000004</v>
      </c>
      <c r="H13" s="18">
        <f>'[45]P &amp; L Account '!H13</f>
        <v>0.54877200000000004</v>
      </c>
      <c r="I13" s="18">
        <f>'[45]P &amp; L Account '!I13</f>
        <v>0.63108779999999998</v>
      </c>
      <c r="J13" s="18">
        <f>'[45]P &amp; L Account '!J13</f>
        <v>0.63108779999999998</v>
      </c>
      <c r="K13" s="18">
        <f>'[45]P &amp; L Account '!K13</f>
        <v>0.63108779999999998</v>
      </c>
      <c r="L13" s="18">
        <f>'[45]P &amp; L Account '!L13</f>
        <v>0.72575096999999988</v>
      </c>
      <c r="M13" s="18">
        <f>'[45]P &amp; L Account '!M13</f>
        <v>0.72575096999999988</v>
      </c>
      <c r="N13" s="18">
        <f>'[45]P &amp; L Account '!N13</f>
        <v>0.72575096999999988</v>
      </c>
      <c r="O13" s="18">
        <f>'[45]P &amp; L Account '!O13</f>
        <v>0.83461361549999979</v>
      </c>
      <c r="P13" s="1"/>
    </row>
    <row r="14" spans="1:16" ht="18" customHeight="1" x14ac:dyDescent="0.25">
      <c r="B14" s="1" t="s">
        <v>10</v>
      </c>
      <c r="C14" s="19"/>
      <c r="D14" s="1"/>
      <c r="E14" s="1"/>
      <c r="F14" s="18">
        <f>'[45]P &amp; L Account '!F14</f>
        <v>0.41249999999999998</v>
      </c>
      <c r="G14" s="18">
        <f>'[45]P &amp; L Account '!G14</f>
        <v>1.0642499999999999</v>
      </c>
      <c r="H14" s="18">
        <f>'[45]P &amp; L Account '!H14</f>
        <v>1.14406875</v>
      </c>
      <c r="I14" s="18">
        <f>'[45]P &amp; L Account '!I14</f>
        <v>1.2298739062499999</v>
      </c>
      <c r="J14" s="18">
        <f>'[45]P &amp; L Account '!J14</f>
        <v>1.32211444921875</v>
      </c>
      <c r="K14" s="18">
        <f>'[45]P &amp; L Account '!K14</f>
        <v>1.4212730329101559</v>
      </c>
      <c r="L14" s="18">
        <f>'[45]P &amp; L Account '!L14</f>
        <v>1.5278685103784178</v>
      </c>
      <c r="M14" s="18">
        <f>'[45]P &amp; L Account '!M14</f>
        <v>1.6424586486567989</v>
      </c>
      <c r="N14" s="18">
        <f>'[45]P &amp; L Account '!N14</f>
        <v>1.7656430473060585</v>
      </c>
      <c r="O14" s="18">
        <f>'[45]P &amp; L Account '!O14</f>
        <v>1.8980662758540132</v>
      </c>
      <c r="P14" s="1"/>
    </row>
    <row r="15" spans="1:16" ht="18" customHeight="1" x14ac:dyDescent="0.25">
      <c r="B15" s="1" t="s">
        <v>11</v>
      </c>
      <c r="C15" s="1"/>
      <c r="D15" s="1"/>
      <c r="E15" s="1"/>
      <c r="F15" s="18">
        <f>'[45]P &amp; L Account '!F15</f>
        <v>0</v>
      </c>
      <c r="G15" s="18">
        <f>'[45]P &amp; L Account '!G15</f>
        <v>0</v>
      </c>
      <c r="H15" s="18">
        <f>'[45]P &amp; L Account '!H15</f>
        <v>0.12979499999999999</v>
      </c>
      <c r="I15" s="18">
        <f>'[45]P &amp; L Account '!I15</f>
        <v>0.13628475000000001</v>
      </c>
      <c r="J15" s="18">
        <f>'[45]P &amp; L Account '!J15</f>
        <v>0.14309898750000002</v>
      </c>
      <c r="K15" s="18">
        <f>'[45]P &amp; L Account '!K15</f>
        <v>0.15025393687500002</v>
      </c>
      <c r="L15" s="18">
        <f>'[45]P &amp; L Account '!L15</f>
        <v>0.15776663371875002</v>
      </c>
      <c r="M15" s="18">
        <f>'[45]P &amp; L Account '!M15</f>
        <v>0.16565496540468752</v>
      </c>
      <c r="N15" s="18">
        <f>'[45]P &amp; L Account '!N15</f>
        <v>0.17393771367492192</v>
      </c>
      <c r="O15" s="18">
        <f>'[45]P &amp; L Account '!O15</f>
        <v>0.18263459935866802</v>
      </c>
      <c r="P15" s="1"/>
    </row>
    <row r="16" spans="1:16" ht="18" customHeight="1" x14ac:dyDescent="0.25">
      <c r="B16" s="1" t="s">
        <v>12</v>
      </c>
      <c r="C16" s="1"/>
      <c r="D16" s="1"/>
      <c r="E16" s="1"/>
      <c r="F16" s="18">
        <f>'[45]P &amp; L Account '!F16</f>
        <v>0.23759374999999999</v>
      </c>
      <c r="G16" s="18">
        <f>'[45]P &amp; L Account '!G16</f>
        <v>0.59513624999999992</v>
      </c>
      <c r="H16" s="18">
        <f>'[45]P &amp; L Account '!H16</f>
        <v>0.62129306249999994</v>
      </c>
      <c r="I16" s="18">
        <f>'[45]P &amp; L Account '!I16</f>
        <v>0.64875771562499995</v>
      </c>
      <c r="J16" s="18">
        <f>'[45]P &amp; L Account '!J16</f>
        <v>0.67759560140624997</v>
      </c>
      <c r="K16" s="18">
        <f>'[45]P &amp; L Account '!K16</f>
        <v>0.70787538147656237</v>
      </c>
      <c r="L16" s="18">
        <f>'[45]P &amp; L Account '!L16</f>
        <v>0.73966915055039062</v>
      </c>
      <c r="M16" s="18">
        <f>'[45]P &amp; L Account '!M16</f>
        <v>0.77305260807791021</v>
      </c>
      <c r="N16" s="18">
        <f>'[45]P &amp; L Account '!N16</f>
        <v>0.80810523848180571</v>
      </c>
      <c r="O16" s="18">
        <f>'[45]P &amp; L Account '!O16</f>
        <v>0.84491050040589599</v>
      </c>
      <c r="P16" s="1"/>
    </row>
    <row r="17" spans="1:16" ht="18" customHeight="1" x14ac:dyDescent="0.25">
      <c r="B17" s="1" t="s">
        <v>13</v>
      </c>
      <c r="C17" s="1"/>
      <c r="D17" s="1"/>
      <c r="E17" s="1"/>
      <c r="F17" s="18">
        <f>'[45]P &amp; L Account '!F17</f>
        <v>3.0586330499999995E-2</v>
      </c>
      <c r="G17" s="18">
        <f>'[45]P &amp; L Account '!G17</f>
        <v>7.4366768699999988E-2</v>
      </c>
      <c r="H17" s="18">
        <f>'[45]P &amp; L Account '!H17</f>
        <v>7.6342164974999988E-2</v>
      </c>
      <c r="I17" s="18">
        <f>'[45]P &amp; L Account '!I17</f>
        <v>7.9739641293749997E-2</v>
      </c>
      <c r="J17" s="18">
        <f>'[45]P &amp; L Account '!J17</f>
        <v>8.2000781155687499E-2</v>
      </c>
      <c r="K17" s="18">
        <f>'[45]P &amp; L Account '!K17</f>
        <v>8.4420259731815606E-2</v>
      </c>
      <c r="L17" s="18">
        <f>'[45]P &amp; L Account '!L17</f>
        <v>8.8486135538925925E-2</v>
      </c>
      <c r="M17" s="18">
        <f>'[45]P &amp; L Account '!M17</f>
        <v>9.1257051100730735E-2</v>
      </c>
      <c r="N17" s="18">
        <f>'[45]P &amp; L Account '!N17</f>
        <v>9.4222765781235146E-2</v>
      </c>
      <c r="O17" s="18">
        <f>'[45]P &amp; L Account '!O17</f>
        <v>9.9095495806719849E-2</v>
      </c>
      <c r="P17" s="1"/>
    </row>
    <row r="18" spans="1:16" ht="18" customHeight="1" x14ac:dyDescent="0.25">
      <c r="A18" s="46">
        <v>0</v>
      </c>
      <c r="B18" s="15" t="s">
        <v>14</v>
      </c>
      <c r="C18" s="15"/>
      <c r="D18" s="15"/>
      <c r="E18" s="15"/>
      <c r="F18" s="20">
        <f t="shared" ref="F18:O18" si="3">SUM(F13:F17)*(1+$A$18)</f>
        <v>0.9093350805</v>
      </c>
      <c r="G18" s="20">
        <f t="shared" si="3"/>
        <v>2.2825250186999999</v>
      </c>
      <c r="H18" s="20">
        <f t="shared" si="3"/>
        <v>2.5202709774749996</v>
      </c>
      <c r="I18" s="20">
        <f t="shared" si="3"/>
        <v>2.7257438131687501</v>
      </c>
      <c r="J18" s="20">
        <f t="shared" si="3"/>
        <v>2.8558976192806873</v>
      </c>
      <c r="K18" s="20">
        <f t="shared" si="3"/>
        <v>2.9949104109935343</v>
      </c>
      <c r="L18" s="20">
        <f t="shared" si="3"/>
        <v>3.239541400186484</v>
      </c>
      <c r="M18" s="20">
        <f t="shared" si="3"/>
        <v>3.3981742432401276</v>
      </c>
      <c r="N18" s="20">
        <f t="shared" si="3"/>
        <v>3.5676597352440211</v>
      </c>
      <c r="O18" s="20">
        <f t="shared" si="3"/>
        <v>3.8593204869252968</v>
      </c>
      <c r="P18" s="1"/>
    </row>
    <row r="19" spans="1:16" ht="18" customHeight="1" x14ac:dyDescent="0.25">
      <c r="B19" s="1" t="s">
        <v>15</v>
      </c>
      <c r="C19" s="1"/>
      <c r="D19" s="1"/>
      <c r="E19" s="1"/>
      <c r="F19" s="17">
        <f>+F11-F18</f>
        <v>1.1297536194999998</v>
      </c>
      <c r="G19" s="17">
        <f t="shared" ref="G19:O19" si="4">+G11-G18</f>
        <v>2.6752595612999994</v>
      </c>
      <c r="H19" s="17">
        <f t="shared" si="4"/>
        <v>2.5692066875249999</v>
      </c>
      <c r="I19" s="17">
        <f t="shared" si="4"/>
        <v>2.5902322730812499</v>
      </c>
      <c r="J19" s="17">
        <f t="shared" si="4"/>
        <v>2.6108211244318125</v>
      </c>
      <c r="K19" s="17">
        <f t="shared" si="4"/>
        <v>2.6331069044608393</v>
      </c>
      <c r="L19" s="17">
        <f t="shared" si="4"/>
        <v>2.659534302408578</v>
      </c>
      <c r="M19" s="17">
        <f t="shared" si="4"/>
        <v>2.6856291634752552</v>
      </c>
      <c r="N19" s="17">
        <f t="shared" si="4"/>
        <v>2.7138579835049885</v>
      </c>
      <c r="O19" s="17">
        <f t="shared" si="4"/>
        <v>2.7470459001893603</v>
      </c>
      <c r="P19" s="1"/>
    </row>
    <row r="20" spans="1:16" ht="18" customHeight="1" x14ac:dyDescent="0.25">
      <c r="B20" s="1" t="s">
        <v>16</v>
      </c>
      <c r="C20" s="1"/>
      <c r="D20" s="1"/>
      <c r="E20" s="1"/>
      <c r="F20" s="18">
        <f>'[45]P &amp; L Account '!F20</f>
        <v>0.2307434309571621</v>
      </c>
      <c r="G20" s="18">
        <f>'[45]P &amp; L Account '!G20</f>
        <v>0.55378423429718904</v>
      </c>
      <c r="H20" s="18">
        <f>'[45]P &amp; L Account '!H20</f>
        <v>0.55378423429718904</v>
      </c>
      <c r="I20" s="18">
        <f>'[45]P &amp; L Account '!I20</f>
        <v>0.55378423429718904</v>
      </c>
      <c r="J20" s="18">
        <f>'[45]P &amp; L Account '!J20</f>
        <v>0.55378423429718904</v>
      </c>
      <c r="K20" s="18">
        <f>'[45]P &amp; L Account '!K20</f>
        <v>0.55378423429718904</v>
      </c>
      <c r="L20" s="18">
        <f>'[45]P &amp; L Account '!L20</f>
        <v>0.55378423429718904</v>
      </c>
      <c r="M20" s="18">
        <f>'[45]P &amp; L Account '!M20</f>
        <v>0.55378423429718904</v>
      </c>
      <c r="N20" s="18">
        <f>'[45]P &amp; L Account '!N20</f>
        <v>0.55378423429718904</v>
      </c>
      <c r="O20" s="18">
        <f>'[45]P &amp; L Account '!O20</f>
        <v>0.55378423429718904</v>
      </c>
      <c r="P20" s="1"/>
    </row>
    <row r="21" spans="1:16" ht="18" customHeight="1" x14ac:dyDescent="0.25">
      <c r="B21" s="1" t="s">
        <v>17</v>
      </c>
      <c r="C21" s="1"/>
      <c r="D21" s="1"/>
      <c r="E21" s="1"/>
      <c r="F21" s="17">
        <f>F19-F20</f>
        <v>0.89901018854283765</v>
      </c>
      <c r="G21" s="17">
        <f t="shared" ref="G21:O21" si="5">G19-G20</f>
        <v>2.1214753270028104</v>
      </c>
      <c r="H21" s="17">
        <f t="shared" si="5"/>
        <v>2.0154224532278109</v>
      </c>
      <c r="I21" s="17">
        <f t="shared" si="5"/>
        <v>2.0364480387840609</v>
      </c>
      <c r="J21" s="17">
        <f t="shared" si="5"/>
        <v>2.0570368901346234</v>
      </c>
      <c r="K21" s="17">
        <f t="shared" si="5"/>
        <v>2.0793226701636502</v>
      </c>
      <c r="L21" s="17">
        <f t="shared" si="5"/>
        <v>2.105750068111389</v>
      </c>
      <c r="M21" s="17">
        <f t="shared" si="5"/>
        <v>2.1318449291780661</v>
      </c>
      <c r="N21" s="17">
        <f t="shared" si="5"/>
        <v>2.1600737492077995</v>
      </c>
      <c r="O21" s="17">
        <f t="shared" si="5"/>
        <v>2.1932616658921713</v>
      </c>
      <c r="P21" s="1"/>
    </row>
    <row r="22" spans="1:16" ht="18" customHeight="1" x14ac:dyDescent="0.25">
      <c r="B22" s="14" t="s">
        <v>18</v>
      </c>
      <c r="C22" s="1"/>
      <c r="D22" s="1"/>
      <c r="E22" s="1"/>
      <c r="F22" s="1"/>
      <c r="G22" s="1"/>
      <c r="H22" s="1"/>
      <c r="I22" s="1"/>
      <c r="J22" s="1"/>
      <c r="K22" s="1"/>
      <c r="L22" s="1"/>
      <c r="M22" s="1"/>
      <c r="N22" s="1"/>
      <c r="O22" s="1"/>
      <c r="P22" s="1"/>
    </row>
    <row r="23" spans="1:16" ht="18" customHeight="1" x14ac:dyDescent="0.25">
      <c r="B23" s="1" t="s">
        <v>19</v>
      </c>
      <c r="C23" s="1"/>
      <c r="D23" s="1"/>
      <c r="E23" s="1"/>
      <c r="F23" s="21">
        <f>'[45]P &amp; L Account '!F23</f>
        <v>0.32953223108543361</v>
      </c>
      <c r="G23" s="21">
        <f>'[45]P &amp; L Account '!G23</f>
        <v>0.7280042594690751</v>
      </c>
      <c r="H23" s="21">
        <f>'[45]P &amp; L Account '!H23</f>
        <v>0.6287309513596554</v>
      </c>
      <c r="I23" s="21">
        <f>'[45]P &amp; L Account '!I23</f>
        <v>0.52548671092585941</v>
      </c>
      <c r="J23" s="21">
        <f>'[45]P &amp; L Account '!J23</f>
        <v>0.41430060584330974</v>
      </c>
      <c r="K23" s="21">
        <f>'[45]P &amp; L Account '!K23</f>
        <v>0.29914356843638334</v>
      </c>
      <c r="L23" s="21">
        <f>'[45]P &amp; L Account '!L23</f>
        <v>0.18200106486726864</v>
      </c>
      <c r="M23" s="21">
        <f>'[45]P &amp; L Account '!M23</f>
        <v>4.729270094657044E-2</v>
      </c>
      <c r="N23" s="21">
        <f>'[45]P &amp; L Account '!N23</f>
        <v>0</v>
      </c>
      <c r="O23" s="21">
        <f>'[45]P &amp; L Account '!O23</f>
        <v>0</v>
      </c>
      <c r="P23" s="1"/>
    </row>
    <row r="24" spans="1:16" ht="18" customHeight="1" x14ac:dyDescent="0.25">
      <c r="B24" s="1" t="s">
        <v>20</v>
      </c>
      <c r="C24" s="1"/>
      <c r="D24" s="1"/>
      <c r="E24" s="1"/>
      <c r="F24" s="21">
        <f>'[45]P &amp; L Account '!F24</f>
        <v>1.9000000000000003E-2</v>
      </c>
      <c r="G24" s="21">
        <f>'[45]P &amp; L Account '!G24</f>
        <v>1.9000000000000003E-2</v>
      </c>
      <c r="H24" s="21">
        <f>'[45]P &amp; L Account '!H24</f>
        <v>1.9000000000000003E-2</v>
      </c>
      <c r="I24" s="21">
        <f>'[45]P &amp; L Account '!I24</f>
        <v>1.9000000000000003E-2</v>
      </c>
      <c r="J24" s="21">
        <f>'[45]P &amp; L Account '!J24</f>
        <v>1.9000000000000003E-2</v>
      </c>
      <c r="K24" s="21">
        <f>'[45]P &amp; L Account '!K24</f>
        <v>1.9000000000000003E-2</v>
      </c>
      <c r="L24" s="21">
        <f>'[45]P &amp; L Account '!L24</f>
        <v>1.9000000000000003E-2</v>
      </c>
      <c r="M24" s="21">
        <f>'[45]P &amp; L Account '!M24</f>
        <v>1.9000000000000003E-2</v>
      </c>
      <c r="N24" s="21">
        <f>'[45]P &amp; L Account '!N24</f>
        <v>1.9000000000000003E-2</v>
      </c>
      <c r="O24" s="21">
        <f>'[45]P &amp; L Account '!O24</f>
        <v>1.9000000000000003E-2</v>
      </c>
      <c r="P24" s="1"/>
    </row>
    <row r="25" spans="1:16" ht="18" customHeight="1" x14ac:dyDescent="0.25">
      <c r="B25" s="1" t="s">
        <v>21</v>
      </c>
      <c r="C25" s="1"/>
      <c r="D25" s="1"/>
      <c r="E25" s="1"/>
      <c r="F25" s="17">
        <f>F23+F24</f>
        <v>0.34853223108543363</v>
      </c>
      <c r="G25" s="17">
        <f t="shared" ref="G25:O25" si="6">G23+G24</f>
        <v>0.74700425946907512</v>
      </c>
      <c r="H25" s="17">
        <f t="shared" si="6"/>
        <v>0.64773095135965542</v>
      </c>
      <c r="I25" s="17">
        <f t="shared" si="6"/>
        <v>0.54448671092585943</v>
      </c>
      <c r="J25" s="17">
        <f t="shared" si="6"/>
        <v>0.43330060584330976</v>
      </c>
      <c r="K25" s="17">
        <f t="shared" si="6"/>
        <v>0.31814356843638336</v>
      </c>
      <c r="L25" s="17">
        <f t="shared" si="6"/>
        <v>0.20100106486726865</v>
      </c>
      <c r="M25" s="17">
        <f t="shared" si="6"/>
        <v>6.6292700946570443E-2</v>
      </c>
      <c r="N25" s="17">
        <f t="shared" si="6"/>
        <v>1.9000000000000003E-2</v>
      </c>
      <c r="O25" s="17">
        <f t="shared" si="6"/>
        <v>1.9000000000000003E-2</v>
      </c>
      <c r="P25" s="1"/>
    </row>
    <row r="26" spans="1:16" ht="18" customHeight="1" x14ac:dyDescent="0.25">
      <c r="B26" s="15" t="s">
        <v>22</v>
      </c>
      <c r="C26" s="15"/>
      <c r="D26" s="15"/>
      <c r="E26" s="15"/>
      <c r="F26" s="20">
        <f>F21-F25</f>
        <v>0.55047795745740402</v>
      </c>
      <c r="G26" s="20">
        <f t="shared" ref="G26:O26" si="7">G21-G25</f>
        <v>1.3744710675337353</v>
      </c>
      <c r="H26" s="20">
        <f t="shared" si="7"/>
        <v>1.3676915018681555</v>
      </c>
      <c r="I26" s="20">
        <f t="shared" si="7"/>
        <v>1.4919613278582013</v>
      </c>
      <c r="J26" s="20">
        <f t="shared" si="7"/>
        <v>1.6237362842913137</v>
      </c>
      <c r="K26" s="20">
        <f t="shared" si="7"/>
        <v>1.7611791017272669</v>
      </c>
      <c r="L26" s="20">
        <f t="shared" si="7"/>
        <v>1.9047490032441203</v>
      </c>
      <c r="M26" s="20">
        <f t="shared" si="7"/>
        <v>2.0655522282314958</v>
      </c>
      <c r="N26" s="20">
        <f t="shared" si="7"/>
        <v>2.1410737492077994</v>
      </c>
      <c r="O26" s="20">
        <f t="shared" si="7"/>
        <v>2.1742616658921712</v>
      </c>
      <c r="P26" s="1"/>
    </row>
    <row r="27" spans="1:16" ht="18" customHeight="1" x14ac:dyDescent="0.25">
      <c r="B27" s="22" t="s">
        <v>23</v>
      </c>
      <c r="C27" s="23"/>
      <c r="D27" s="1"/>
      <c r="E27" s="1"/>
      <c r="F27" s="17">
        <f>'[45]P &amp; L Account '!F27</f>
        <v>0</v>
      </c>
      <c r="G27" s="153">
        <f>'[45]P &amp; L Account '!G27</f>
        <v>0.23585923518878898</v>
      </c>
      <c r="H27" s="153">
        <f>'[45]P &amp; L Account '!H27</f>
        <v>0.23469586172057549</v>
      </c>
      <c r="I27" s="153">
        <f>'[45]P &amp; L Account '!I27</f>
        <v>0.25602056386046734</v>
      </c>
      <c r="J27" s="153">
        <f>'[45]P &amp; L Account '!J27</f>
        <v>0.27863314638438941</v>
      </c>
      <c r="K27" s="153">
        <f>'[45]P &amp; L Account '!K27</f>
        <v>0.33491371562188088</v>
      </c>
      <c r="L27" s="153">
        <f>'[45]P &amp; L Account '!L27</f>
        <v>0.48747840030461276</v>
      </c>
      <c r="M27" s="153">
        <f>'[45]P &amp; L Account '!M27</f>
        <v>0.54692230956877663</v>
      </c>
      <c r="N27" s="153">
        <f>'[45]P &amp; L Account '!N27</f>
        <v>0.58212855984139555</v>
      </c>
      <c r="O27" s="153">
        <f>'[45]P &amp; L Account '!O27</f>
        <v>0.60431522448730191</v>
      </c>
      <c r="P27" s="1"/>
    </row>
    <row r="28" spans="1:16" ht="18" customHeight="1" x14ac:dyDescent="0.25">
      <c r="B28" s="22" t="s">
        <v>24</v>
      </c>
      <c r="C28" s="23"/>
      <c r="D28" s="1"/>
      <c r="E28" s="1"/>
      <c r="F28" s="153">
        <f>'[45]P &amp; L Account '!F28</f>
        <v>-0.2789427290398197</v>
      </c>
      <c r="G28" s="153">
        <f>'[45]P &amp; L Account '!G28</f>
        <v>-0.1484418773392952</v>
      </c>
      <c r="H28" s="153">
        <f>'[45]P &amp; L Account '!H28</f>
        <v>-0.10648817706621927</v>
      </c>
      <c r="I28" s="153">
        <f>'[45]P &amp; L Account '!I28</f>
        <v>-7.0705627460003861E-2</v>
      </c>
      <c r="J28" s="153">
        <f>'[45]P &amp; L Account '!J28</f>
        <v>-4.0180746358030262E-2</v>
      </c>
      <c r="K28" s="153">
        <f>'[45]P &amp; L Account '!K28</f>
        <v>-1.41358548783308E-2</v>
      </c>
      <c r="L28" s="153">
        <f>'[45]P &amp; L Account '!L28</f>
        <v>8.0911711681320719E-3</v>
      </c>
      <c r="M28" s="153">
        <f>'[45]P &amp; L Account '!M28</f>
        <v>2.7064124767473885E-2</v>
      </c>
      <c r="N28" s="153">
        <f>'[45]P &amp; L Account '!N28</f>
        <v>4.3263118640776588E-2</v>
      </c>
      <c r="O28" s="153">
        <f>'[45]P &amp; L Account '!O28</f>
        <v>5.7097048415560181E-2</v>
      </c>
      <c r="P28" s="1"/>
    </row>
    <row r="29" spans="1:16" ht="20.25" customHeight="1" x14ac:dyDescent="0.25">
      <c r="B29" s="24" t="s">
        <v>25</v>
      </c>
      <c r="C29" s="25"/>
      <c r="D29" s="26"/>
      <c r="E29" s="26"/>
      <c r="F29" s="27">
        <f>F27-F28</f>
        <v>0.2789427290398197</v>
      </c>
      <c r="G29" s="27">
        <f t="shared" ref="G29:O29" si="8">G27-G28</f>
        <v>0.38430111252808419</v>
      </c>
      <c r="H29" s="27">
        <f t="shared" si="8"/>
        <v>0.34118403878679476</v>
      </c>
      <c r="I29" s="27">
        <f t="shared" si="8"/>
        <v>0.3267261913204712</v>
      </c>
      <c r="J29" s="27">
        <f t="shared" si="8"/>
        <v>0.31881389274241967</v>
      </c>
      <c r="K29" s="27">
        <f t="shared" si="8"/>
        <v>0.34904957050021168</v>
      </c>
      <c r="L29" s="27">
        <f t="shared" si="8"/>
        <v>0.47938722913648069</v>
      </c>
      <c r="M29" s="27">
        <f t="shared" si="8"/>
        <v>0.51985818480130275</v>
      </c>
      <c r="N29" s="27">
        <f t="shared" si="8"/>
        <v>0.53886544120061897</v>
      </c>
      <c r="O29" s="27">
        <f t="shared" si="8"/>
        <v>0.54721817607174172</v>
      </c>
      <c r="P29" s="1"/>
    </row>
    <row r="30" spans="1:16" ht="18" customHeight="1" x14ac:dyDescent="0.25">
      <c r="B30" s="6" t="s">
        <v>26</v>
      </c>
      <c r="C30" s="6"/>
      <c r="D30" s="6"/>
      <c r="E30" s="6"/>
      <c r="F30" s="28">
        <f>F26-F29</f>
        <v>0.27153522841758432</v>
      </c>
      <c r="G30" s="28">
        <f t="shared" ref="G30:O30" si="9">G26-G29</f>
        <v>0.99016995500565108</v>
      </c>
      <c r="H30" s="28">
        <f t="shared" si="9"/>
        <v>1.0265074630813606</v>
      </c>
      <c r="I30" s="28">
        <f t="shared" si="9"/>
        <v>1.16523513653773</v>
      </c>
      <c r="J30" s="28">
        <f t="shared" si="9"/>
        <v>1.3049223915488941</v>
      </c>
      <c r="K30" s="28">
        <f t="shared" si="9"/>
        <v>1.4121295312270552</v>
      </c>
      <c r="L30" s="28">
        <f t="shared" si="9"/>
        <v>1.4253617741076396</v>
      </c>
      <c r="M30" s="28">
        <f t="shared" si="9"/>
        <v>1.5456940434301929</v>
      </c>
      <c r="N30" s="28">
        <f t="shared" si="9"/>
        <v>1.6022083080071803</v>
      </c>
      <c r="O30" s="28">
        <f t="shared" si="9"/>
        <v>1.6270434898204296</v>
      </c>
      <c r="P30" s="1"/>
    </row>
    <row r="31" spans="1:16" ht="18" customHeight="1" x14ac:dyDescent="0.25">
      <c r="C31" s="1"/>
      <c r="D31" s="1"/>
      <c r="E31" s="1"/>
      <c r="F31" s="17"/>
      <c r="G31" s="1"/>
      <c r="H31" s="1"/>
      <c r="I31" s="1"/>
      <c r="J31" s="1"/>
      <c r="K31" s="1"/>
      <c r="L31" s="1"/>
      <c r="M31" s="1"/>
      <c r="N31" s="1"/>
      <c r="O31" s="1"/>
      <c r="P31" s="1"/>
    </row>
    <row r="32" spans="1:16" ht="18" customHeight="1" x14ac:dyDescent="0.25">
      <c r="B32" s="14" t="s">
        <v>27</v>
      </c>
      <c r="C32" s="1"/>
      <c r="D32" s="1"/>
      <c r="E32" s="1"/>
      <c r="F32" s="1"/>
      <c r="G32" s="1"/>
      <c r="H32" s="1"/>
      <c r="I32" s="1"/>
      <c r="J32" s="1"/>
      <c r="K32" s="1"/>
      <c r="L32" s="1"/>
      <c r="M32" s="1"/>
      <c r="N32" s="1"/>
      <c r="O32" s="1"/>
      <c r="P32" s="1"/>
    </row>
    <row r="33" spans="2:16" ht="18" customHeight="1" x14ac:dyDescent="0.25">
      <c r="B33" s="1" t="s">
        <v>28</v>
      </c>
      <c r="C33" s="1"/>
      <c r="D33" s="1"/>
      <c r="E33" s="1"/>
      <c r="F33" s="17">
        <f>F30</f>
        <v>0.27153522841758432</v>
      </c>
      <c r="G33" s="17">
        <f t="shared" ref="G33:O33" si="10">G30</f>
        <v>0.99016995500565108</v>
      </c>
      <c r="H33" s="17">
        <f t="shared" si="10"/>
        <v>1.0265074630813606</v>
      </c>
      <c r="I33" s="17">
        <f t="shared" si="10"/>
        <v>1.16523513653773</v>
      </c>
      <c r="J33" s="17">
        <f t="shared" si="10"/>
        <v>1.3049223915488941</v>
      </c>
      <c r="K33" s="17">
        <f t="shared" si="10"/>
        <v>1.4121295312270552</v>
      </c>
      <c r="L33" s="17">
        <f t="shared" si="10"/>
        <v>1.4253617741076396</v>
      </c>
      <c r="M33" s="17">
        <f t="shared" si="10"/>
        <v>1.5456940434301929</v>
      </c>
      <c r="N33" s="17">
        <f t="shared" si="10"/>
        <v>1.6022083080071803</v>
      </c>
      <c r="O33" s="17">
        <f t="shared" si="10"/>
        <v>1.6270434898204296</v>
      </c>
      <c r="P33" s="1"/>
    </row>
    <row r="34" spans="2:16" ht="18" customHeight="1" x14ac:dyDescent="0.25">
      <c r="B34" s="1" t="s">
        <v>29</v>
      </c>
      <c r="C34" s="1"/>
      <c r="D34" s="1"/>
      <c r="E34" s="1"/>
      <c r="F34" s="17">
        <f t="shared" ref="F34:O34" si="11">F20</f>
        <v>0.2307434309571621</v>
      </c>
      <c r="G34" s="17">
        <f t="shared" si="11"/>
        <v>0.55378423429718904</v>
      </c>
      <c r="H34" s="17">
        <f t="shared" si="11"/>
        <v>0.55378423429718904</v>
      </c>
      <c r="I34" s="17">
        <f t="shared" si="11"/>
        <v>0.55378423429718904</v>
      </c>
      <c r="J34" s="17">
        <f t="shared" si="11"/>
        <v>0.55378423429718904</v>
      </c>
      <c r="K34" s="17">
        <f t="shared" si="11"/>
        <v>0.55378423429718904</v>
      </c>
      <c r="L34" s="17">
        <f t="shared" si="11"/>
        <v>0.55378423429718904</v>
      </c>
      <c r="M34" s="17">
        <f t="shared" si="11"/>
        <v>0.55378423429718904</v>
      </c>
      <c r="N34" s="17">
        <f t="shared" si="11"/>
        <v>0.55378423429718904</v>
      </c>
      <c r="O34" s="17">
        <f t="shared" si="11"/>
        <v>0.55378423429718904</v>
      </c>
      <c r="P34" s="1"/>
    </row>
    <row r="35" spans="2:16" ht="18" customHeight="1" x14ac:dyDescent="0.25">
      <c r="B35" s="1" t="s">
        <v>30</v>
      </c>
      <c r="C35" s="1"/>
      <c r="D35" s="1"/>
      <c r="E35" s="1"/>
      <c r="F35" s="17">
        <f>-F28</f>
        <v>0.2789427290398197</v>
      </c>
      <c r="G35" s="17">
        <f t="shared" ref="G35:O35" si="12">-G28</f>
        <v>0.1484418773392952</v>
      </c>
      <c r="H35" s="17">
        <f t="shared" si="12"/>
        <v>0.10648817706621927</v>
      </c>
      <c r="I35" s="17">
        <f t="shared" si="12"/>
        <v>7.0705627460003861E-2</v>
      </c>
      <c r="J35" s="17">
        <f t="shared" si="12"/>
        <v>4.0180746358030262E-2</v>
      </c>
      <c r="K35" s="17">
        <f t="shared" si="12"/>
        <v>1.41358548783308E-2</v>
      </c>
      <c r="L35" s="17">
        <f t="shared" si="12"/>
        <v>-8.0911711681320719E-3</v>
      </c>
      <c r="M35" s="17">
        <f t="shared" si="12"/>
        <v>-2.7064124767473885E-2</v>
      </c>
      <c r="N35" s="17">
        <f t="shared" si="12"/>
        <v>-4.3263118640776588E-2</v>
      </c>
      <c r="O35" s="17">
        <f t="shared" si="12"/>
        <v>-5.7097048415560181E-2</v>
      </c>
      <c r="P35" s="1"/>
    </row>
    <row r="36" spans="2:16" ht="18" customHeight="1" x14ac:dyDescent="0.25">
      <c r="B36" s="15" t="s">
        <v>27</v>
      </c>
      <c r="C36" s="15"/>
      <c r="D36" s="15"/>
      <c r="E36" s="15"/>
      <c r="F36" s="20">
        <f>SUM(F33:F35)</f>
        <v>0.78122138841456601</v>
      </c>
      <c r="G36" s="20">
        <f t="shared" ref="G36:O36" si="13">SUM(G33:G35)</f>
        <v>1.6923960666421354</v>
      </c>
      <c r="H36" s="20">
        <f t="shared" si="13"/>
        <v>1.6867798744447691</v>
      </c>
      <c r="I36" s="20">
        <f t="shared" si="13"/>
        <v>1.7897249982949228</v>
      </c>
      <c r="J36" s="20">
        <f t="shared" si="13"/>
        <v>1.8988873722041135</v>
      </c>
      <c r="K36" s="20">
        <f t="shared" si="13"/>
        <v>1.980049620402575</v>
      </c>
      <c r="L36" s="20">
        <f t="shared" si="13"/>
        <v>1.9710548372366965</v>
      </c>
      <c r="M36" s="20">
        <f t="shared" si="13"/>
        <v>2.0724141529599081</v>
      </c>
      <c r="N36" s="20">
        <f t="shared" si="13"/>
        <v>2.112729423663593</v>
      </c>
      <c r="O36" s="20">
        <f t="shared" si="13"/>
        <v>2.1237306757020584</v>
      </c>
      <c r="P36" s="1"/>
    </row>
    <row r="37" spans="2:16" ht="18" customHeight="1" x14ac:dyDescent="0.25">
      <c r="B37" s="1" t="s">
        <v>31</v>
      </c>
      <c r="C37" s="1"/>
      <c r="D37" s="1"/>
      <c r="E37" s="1"/>
      <c r="F37" s="17">
        <f>'[45]P &amp; L Account '!F37</f>
        <v>0.17416369843757776</v>
      </c>
      <c r="G37" s="153">
        <f>'[45]P &amp; L Account '!G37</f>
        <v>1.0449821906254668</v>
      </c>
      <c r="H37" s="153">
        <f>'[45]P &amp; L Account '!H37</f>
        <v>1.0449821906254668</v>
      </c>
      <c r="I37" s="153">
        <f>'[45]P &amp; L Account '!I37</f>
        <v>1.128580765875504</v>
      </c>
      <c r="J37" s="153">
        <f>'[45]P &amp; L Account '!J37</f>
        <v>1.2121793411255417</v>
      </c>
      <c r="K37" s="153">
        <f>'[45]P &amp; L Account '!K37</f>
        <v>1.2121793411255417</v>
      </c>
      <c r="L37" s="153">
        <f>'[45]P &amp; L Account '!L37</f>
        <v>1.2539786287505601</v>
      </c>
      <c r="M37" s="153">
        <f>'[45]P &amp; L Account '!M37</f>
        <v>1.2888113684380735</v>
      </c>
      <c r="N37" s="153">
        <f>'[45]P &amp; L Account '!N37</f>
        <v>0</v>
      </c>
      <c r="O37" s="153">
        <f>'[45]P &amp; L Account '!O37</f>
        <v>0</v>
      </c>
      <c r="P37" s="1"/>
    </row>
    <row r="38" spans="2:16" ht="18" customHeight="1" x14ac:dyDescent="0.25">
      <c r="B38" s="15" t="s">
        <v>32</v>
      </c>
      <c r="C38" s="15"/>
      <c r="D38" s="15"/>
      <c r="E38" s="15"/>
      <c r="F38" s="20">
        <f>F36-F37</f>
        <v>0.60705768997698828</v>
      </c>
      <c r="G38" s="20">
        <f t="shared" ref="G38:O38" si="14">G36-G37</f>
        <v>0.64741387601666855</v>
      </c>
      <c r="H38" s="20">
        <f t="shared" si="14"/>
        <v>0.64179768381930224</v>
      </c>
      <c r="I38" s="20">
        <f t="shared" si="14"/>
        <v>0.66114423241941878</v>
      </c>
      <c r="J38" s="20">
        <f t="shared" si="14"/>
        <v>0.68670803107857181</v>
      </c>
      <c r="K38" s="20">
        <f t="shared" si="14"/>
        <v>0.76787027927703333</v>
      </c>
      <c r="L38" s="20">
        <f t="shared" si="14"/>
        <v>0.7170762084861364</v>
      </c>
      <c r="M38" s="20">
        <f t="shared" si="14"/>
        <v>0.78360278452183452</v>
      </c>
      <c r="N38" s="20">
        <f t="shared" si="14"/>
        <v>2.112729423663593</v>
      </c>
      <c r="O38" s="20">
        <f t="shared" si="14"/>
        <v>2.1237306757020584</v>
      </c>
      <c r="P38" s="1"/>
    </row>
    <row r="39" spans="2:16" ht="18" customHeight="1" x14ac:dyDescent="0.25">
      <c r="B39" s="29" t="s">
        <v>33</v>
      </c>
      <c r="C39" s="29"/>
      <c r="D39" s="29"/>
      <c r="E39" s="29"/>
      <c r="F39" s="30">
        <f>E39+F38</f>
        <v>0.60705768997698828</v>
      </c>
      <c r="G39" s="30">
        <f t="shared" ref="G39:O39" si="15">F39+G38</f>
        <v>1.2544715659936569</v>
      </c>
      <c r="H39" s="30">
        <f t="shared" si="15"/>
        <v>1.8962692498129592</v>
      </c>
      <c r="I39" s="30">
        <f t="shared" si="15"/>
        <v>2.557413482232378</v>
      </c>
      <c r="J39" s="30">
        <f t="shared" si="15"/>
        <v>3.24412151331095</v>
      </c>
      <c r="K39" s="30">
        <f t="shared" si="15"/>
        <v>4.0119917925879829</v>
      </c>
      <c r="L39" s="30">
        <f t="shared" si="15"/>
        <v>4.7290680010741193</v>
      </c>
      <c r="M39" s="30">
        <f t="shared" si="15"/>
        <v>5.5126707855959536</v>
      </c>
      <c r="N39" s="30">
        <f t="shared" si="15"/>
        <v>7.6254002092595465</v>
      </c>
      <c r="O39" s="30">
        <f t="shared" si="15"/>
        <v>9.7491308849616054</v>
      </c>
      <c r="P39" s="1"/>
    </row>
    <row r="40" spans="2:16" ht="18" customHeight="1" x14ac:dyDescent="0.25">
      <c r="C40" s="1"/>
      <c r="D40" s="1"/>
      <c r="E40" s="1"/>
      <c r="F40" s="1"/>
      <c r="G40" s="1"/>
      <c r="H40" s="1"/>
      <c r="I40" s="1"/>
      <c r="J40" s="1"/>
      <c r="K40" s="1"/>
      <c r="L40" s="1"/>
      <c r="M40" s="1"/>
      <c r="N40" s="1"/>
      <c r="O40" s="1"/>
      <c r="P40" s="1"/>
    </row>
    <row r="41" spans="2:16" ht="18" customHeight="1" x14ac:dyDescent="0.25">
      <c r="B41" s="14" t="s">
        <v>34</v>
      </c>
      <c r="O41" s="1"/>
      <c r="P41" s="1"/>
    </row>
    <row r="42" spans="2:16" ht="18" customHeight="1" x14ac:dyDescent="0.25">
      <c r="B42" s="1" t="s">
        <v>7</v>
      </c>
      <c r="F42" s="17">
        <f t="shared" ref="F42:O42" si="16">F11</f>
        <v>2.0390886999999998</v>
      </c>
      <c r="G42" s="17">
        <f t="shared" si="16"/>
        <v>4.9577845799999993</v>
      </c>
      <c r="H42" s="17">
        <f t="shared" si="16"/>
        <v>5.0894776649999995</v>
      </c>
      <c r="I42" s="17">
        <f t="shared" si="16"/>
        <v>5.3159760862500001</v>
      </c>
      <c r="J42" s="17">
        <f t="shared" si="16"/>
        <v>5.4667187437124998</v>
      </c>
      <c r="K42" s="17">
        <f t="shared" si="16"/>
        <v>5.6280173154543736</v>
      </c>
      <c r="L42" s="17">
        <f t="shared" si="16"/>
        <v>5.899075702595062</v>
      </c>
      <c r="M42" s="17">
        <f t="shared" si="16"/>
        <v>6.0838034067153828</v>
      </c>
      <c r="N42" s="17">
        <f t="shared" si="16"/>
        <v>6.2815177187490097</v>
      </c>
      <c r="O42" s="17">
        <f t="shared" si="16"/>
        <v>6.6063663871146572</v>
      </c>
      <c r="P42" s="1"/>
    </row>
    <row r="43" spans="2:16" ht="18" customHeight="1" x14ac:dyDescent="0.25">
      <c r="B43" s="1" t="s">
        <v>17</v>
      </c>
      <c r="F43" s="17">
        <f t="shared" ref="F43:O43" si="17">F21</f>
        <v>0.89901018854283765</v>
      </c>
      <c r="G43" s="17">
        <f t="shared" si="17"/>
        <v>2.1214753270028104</v>
      </c>
      <c r="H43" s="17">
        <f t="shared" si="17"/>
        <v>2.0154224532278109</v>
      </c>
      <c r="I43" s="17">
        <f t="shared" si="17"/>
        <v>2.0364480387840609</v>
      </c>
      <c r="J43" s="17">
        <f t="shared" si="17"/>
        <v>2.0570368901346234</v>
      </c>
      <c r="K43" s="17">
        <f t="shared" si="17"/>
        <v>2.0793226701636502</v>
      </c>
      <c r="L43" s="17">
        <f t="shared" si="17"/>
        <v>2.105750068111389</v>
      </c>
      <c r="M43" s="17">
        <f t="shared" si="17"/>
        <v>2.1318449291780661</v>
      </c>
      <c r="N43" s="17">
        <f t="shared" si="17"/>
        <v>2.1600737492077995</v>
      </c>
      <c r="O43" s="17">
        <f t="shared" si="17"/>
        <v>2.1932616658921713</v>
      </c>
      <c r="P43" s="1"/>
    </row>
    <row r="44" spans="2:16" ht="18" customHeight="1" x14ac:dyDescent="0.25">
      <c r="B44" s="1" t="s">
        <v>28</v>
      </c>
      <c r="F44" s="17">
        <f t="shared" ref="F44:O44" si="18">F30</f>
        <v>0.27153522841758432</v>
      </c>
      <c r="G44" s="17">
        <f t="shared" si="18"/>
        <v>0.99016995500565108</v>
      </c>
      <c r="H44" s="17">
        <f t="shared" si="18"/>
        <v>1.0265074630813606</v>
      </c>
      <c r="I44" s="17">
        <f t="shared" si="18"/>
        <v>1.16523513653773</v>
      </c>
      <c r="J44" s="17">
        <f t="shared" si="18"/>
        <v>1.3049223915488941</v>
      </c>
      <c r="K44" s="17">
        <f t="shared" si="18"/>
        <v>1.4121295312270552</v>
      </c>
      <c r="L44" s="17">
        <f t="shared" si="18"/>
        <v>1.4253617741076396</v>
      </c>
      <c r="M44" s="17">
        <f t="shared" si="18"/>
        <v>1.5456940434301929</v>
      </c>
      <c r="N44" s="17">
        <f t="shared" si="18"/>
        <v>1.6022083080071803</v>
      </c>
      <c r="O44" s="17">
        <f t="shared" si="18"/>
        <v>1.6270434898204296</v>
      </c>
      <c r="P44" s="1"/>
    </row>
    <row r="45" spans="2:16" ht="18" customHeight="1" x14ac:dyDescent="0.25">
      <c r="O45" s="1"/>
      <c r="P45" s="1"/>
    </row>
    <row r="46" spans="2:16" ht="18" customHeight="1" x14ac:dyDescent="0.25">
      <c r="B46" s="31" t="s">
        <v>36</v>
      </c>
      <c r="C46" s="32"/>
      <c r="D46" s="32"/>
      <c r="E46" s="32"/>
      <c r="F46" s="33">
        <f t="shared" ref="F46:O46" si="19">F43/F42</f>
        <v>0.4408882205775736</v>
      </c>
      <c r="G46" s="33">
        <f t="shared" si="19"/>
        <v>0.42790792798076971</v>
      </c>
      <c r="H46" s="33">
        <f t="shared" si="19"/>
        <v>0.39599789720814327</v>
      </c>
      <c r="I46" s="33">
        <f t="shared" si="19"/>
        <v>0.38308073733653936</v>
      </c>
      <c r="J46" s="33">
        <f t="shared" si="19"/>
        <v>0.37628365141347486</v>
      </c>
      <c r="K46" s="33">
        <f t="shared" si="19"/>
        <v>0.36945918138060629</v>
      </c>
      <c r="L46" s="33">
        <f t="shared" si="19"/>
        <v>0.35696271318997458</v>
      </c>
      <c r="M46" s="33">
        <f t="shared" si="19"/>
        <v>0.35041318508499264</v>
      </c>
      <c r="N46" s="33">
        <f t="shared" si="19"/>
        <v>0.34387768146548936</v>
      </c>
      <c r="O46" s="33">
        <f t="shared" si="19"/>
        <v>0.33199213264495953</v>
      </c>
      <c r="P46" s="1"/>
    </row>
    <row r="47" spans="2:16" ht="18" customHeight="1" x14ac:dyDescent="0.25">
      <c r="B47" s="31" t="s">
        <v>37</v>
      </c>
      <c r="C47" s="32"/>
      <c r="D47" s="32"/>
      <c r="E47" s="32"/>
      <c r="F47" s="33">
        <f t="shared" ref="F47:O47" si="20">F44/F42</f>
        <v>0.13316499101661655</v>
      </c>
      <c r="G47" s="33">
        <f t="shared" si="20"/>
        <v>0.1997202458130303</v>
      </c>
      <c r="H47" s="33">
        <f t="shared" si="20"/>
        <v>0.20169210489724407</v>
      </c>
      <c r="I47" s="33">
        <f t="shared" si="20"/>
        <v>0.21919495453556698</v>
      </c>
      <c r="J47" s="33">
        <f t="shared" si="20"/>
        <v>0.23870304157310809</v>
      </c>
      <c r="K47" s="33">
        <f t="shared" si="20"/>
        <v>0.25091065859896844</v>
      </c>
      <c r="L47" s="33">
        <f t="shared" si="20"/>
        <v>0.24162459442258197</v>
      </c>
      <c r="M47" s="33">
        <f t="shared" si="20"/>
        <v>0.25406705971531485</v>
      </c>
      <c r="N47" s="33">
        <f t="shared" si="20"/>
        <v>0.25506706814261232</v>
      </c>
      <c r="O47" s="33">
        <f t="shared" si="20"/>
        <v>0.24628417415568801</v>
      </c>
      <c r="P47" s="1"/>
    </row>
    <row r="48" spans="2:16" ht="18" customHeight="1" x14ac:dyDescent="0.25">
      <c r="B48" s="31" t="s">
        <v>38</v>
      </c>
      <c r="C48" s="32"/>
      <c r="D48" s="32"/>
      <c r="E48" s="32"/>
      <c r="F48" s="32"/>
      <c r="G48" s="33">
        <f>G42/F42-1</f>
        <v>1.4313726911438427</v>
      </c>
      <c r="H48" s="33">
        <f t="shared" ref="H48:O48" si="21">H42/G42-1</f>
        <v>2.6562889709096593E-2</v>
      </c>
      <c r="I48" s="33">
        <f t="shared" si="21"/>
        <v>4.4503274433762563E-2</v>
      </c>
      <c r="J48" s="33">
        <f t="shared" si="21"/>
        <v>2.8356534156051216E-2</v>
      </c>
      <c r="K48" s="33">
        <f t="shared" si="21"/>
        <v>2.9505555215803003E-2</v>
      </c>
      <c r="L48" s="33">
        <f t="shared" si="21"/>
        <v>4.8162322883472664E-2</v>
      </c>
      <c r="M48" s="33">
        <f t="shared" si="21"/>
        <v>3.1314686136178382E-2</v>
      </c>
      <c r="N48" s="33">
        <f t="shared" si="21"/>
        <v>3.2498471567208531E-2</v>
      </c>
      <c r="O48" s="33">
        <f t="shared" si="21"/>
        <v>5.1714996742911801E-2</v>
      </c>
      <c r="P48" s="1"/>
    </row>
    <row r="49" s="1" customFormat="1" ht="18" customHeight="1" x14ac:dyDescent="0.25"/>
    <row r="50" s="1" customFormat="1" ht="18" customHeight="1" x14ac:dyDescent="0.25"/>
    <row r="51" s="1" customFormat="1" ht="18" customHeight="1" x14ac:dyDescent="0.25"/>
    <row r="52" s="1" customFormat="1" ht="18" customHeight="1" x14ac:dyDescent="0.25"/>
    <row r="53" s="1" customFormat="1" ht="18" customHeight="1" x14ac:dyDescent="0.25"/>
    <row r="54" s="1" customFormat="1" ht="18" customHeight="1" x14ac:dyDescent="0.25"/>
    <row r="55" s="1" customFormat="1" ht="18" customHeight="1" x14ac:dyDescent="0.25"/>
    <row r="56" s="1" customFormat="1" ht="18" customHeight="1" x14ac:dyDescent="0.25"/>
    <row r="57" s="1" customFormat="1" ht="18" customHeight="1" x14ac:dyDescent="0.25"/>
    <row r="58" s="1" customFormat="1" ht="18" customHeight="1" x14ac:dyDescent="0.25"/>
    <row r="59" s="1" customFormat="1" ht="18" customHeight="1" x14ac:dyDescent="0.25"/>
    <row r="60" s="1" customFormat="1" ht="18" customHeight="1" x14ac:dyDescent="0.25"/>
    <row r="61" s="1" customFormat="1" ht="18" customHeight="1" x14ac:dyDescent="0.25"/>
    <row r="62" s="1" customFormat="1" ht="18" customHeight="1" x14ac:dyDescent="0.25"/>
    <row r="63" s="1" customFormat="1" ht="18" customHeight="1" x14ac:dyDescent="0.25"/>
    <row r="64" s="1" customFormat="1" ht="18" customHeight="1" x14ac:dyDescent="0.25"/>
    <row r="65" s="1" customFormat="1" ht="18" customHeight="1" x14ac:dyDescent="0.25"/>
    <row r="66" s="1" customFormat="1" ht="18" customHeight="1" x14ac:dyDescent="0.25"/>
    <row r="67" s="1" customFormat="1" ht="18" customHeight="1" x14ac:dyDescent="0.25"/>
    <row r="68" s="1" customFormat="1" ht="18" customHeight="1" x14ac:dyDescent="0.25"/>
    <row r="69" s="1" customFormat="1" ht="18" customHeight="1" x14ac:dyDescent="0.25"/>
    <row r="70" s="1" customFormat="1" ht="18" customHeight="1" x14ac:dyDescent="0.25"/>
    <row r="71" s="1" customFormat="1" ht="18" customHeight="1" x14ac:dyDescent="0.25"/>
    <row r="72" s="1" customFormat="1" ht="18" customHeight="1" x14ac:dyDescent="0.25"/>
    <row r="73" s="1" customFormat="1" ht="18" customHeight="1" x14ac:dyDescent="0.25"/>
    <row r="74" s="1" customFormat="1" ht="18" customHeight="1" x14ac:dyDescent="0.25"/>
    <row r="75" s="1" customFormat="1" ht="18" customHeight="1" x14ac:dyDescent="0.25"/>
    <row r="76" s="1" customFormat="1" ht="18" customHeight="1" x14ac:dyDescent="0.25"/>
    <row r="77" s="1" customFormat="1" ht="18" customHeight="1" x14ac:dyDescent="0.25"/>
    <row r="78" s="1" customFormat="1" ht="18" customHeight="1" x14ac:dyDescent="0.25"/>
    <row r="79" s="1" customFormat="1" ht="18" customHeight="1" x14ac:dyDescent="0.25"/>
    <row r="80" s="1" customFormat="1" ht="18" customHeight="1" x14ac:dyDescent="0.25"/>
    <row r="81" s="1" customFormat="1" ht="18" customHeight="1" x14ac:dyDescent="0.25"/>
    <row r="82" s="1" customFormat="1" ht="18" customHeight="1" x14ac:dyDescent="0.25"/>
    <row r="83" s="1" customFormat="1" ht="18" customHeight="1" x14ac:dyDescent="0.25"/>
    <row r="84" s="1" customFormat="1" ht="18" customHeight="1" x14ac:dyDescent="0.25"/>
    <row r="85" s="1" customFormat="1" ht="18" customHeight="1" x14ac:dyDescent="0.25"/>
    <row r="86" s="1" customFormat="1" ht="18" customHeight="1" x14ac:dyDescent="0.25"/>
    <row r="87" s="1" customFormat="1" ht="18" customHeight="1" x14ac:dyDescent="0.25"/>
    <row r="88" s="1" customFormat="1" ht="18" customHeight="1" x14ac:dyDescent="0.25"/>
    <row r="89" s="1" customFormat="1" ht="18" customHeight="1" x14ac:dyDescent="0.25"/>
    <row r="90" s="1" customFormat="1" ht="18" customHeight="1" x14ac:dyDescent="0.25"/>
    <row r="91" s="1" customFormat="1" ht="18" customHeight="1" x14ac:dyDescent="0.25"/>
    <row r="92" s="1" customFormat="1" ht="18" customHeight="1" x14ac:dyDescent="0.25"/>
    <row r="93" s="1" customFormat="1" ht="18" customHeight="1" x14ac:dyDescent="0.25"/>
    <row r="94" s="1" customFormat="1" ht="18" customHeight="1" x14ac:dyDescent="0.25"/>
    <row r="95" s="1" customFormat="1" ht="18" customHeight="1" x14ac:dyDescent="0.25"/>
    <row r="96" s="1" customFormat="1" ht="18" customHeight="1" x14ac:dyDescent="0.25"/>
    <row r="97" spans="3:16" ht="18" customHeight="1" x14ac:dyDescent="0.25">
      <c r="C97" s="1"/>
      <c r="D97" s="1"/>
      <c r="E97" s="1"/>
      <c r="F97" s="1"/>
      <c r="G97" s="1"/>
      <c r="H97" s="1"/>
      <c r="I97" s="1"/>
      <c r="J97" s="1"/>
      <c r="K97" s="1"/>
      <c r="L97" s="1"/>
      <c r="M97" s="1"/>
      <c r="N97" s="1"/>
      <c r="O97" s="1"/>
      <c r="P97" s="1"/>
    </row>
    <row r="98" spans="3:16" ht="18" customHeight="1" x14ac:dyDescent="0.25">
      <c r="C98" s="1"/>
      <c r="D98" s="1"/>
      <c r="E98" s="1"/>
      <c r="F98" s="1"/>
      <c r="G98" s="1"/>
      <c r="H98" s="1"/>
      <c r="I98" s="1"/>
      <c r="J98" s="1"/>
      <c r="K98" s="1"/>
      <c r="L98" s="1"/>
      <c r="M98" s="1"/>
      <c r="N98" s="1"/>
      <c r="O98" s="1"/>
      <c r="P98" s="1"/>
    </row>
    <row r="99" spans="3:16" ht="18" customHeight="1" x14ac:dyDescent="0.25">
      <c r="C99" s="1"/>
      <c r="D99" s="1"/>
      <c r="E99" s="1"/>
      <c r="F99" s="1"/>
      <c r="G99" s="1"/>
      <c r="H99" s="1"/>
      <c r="I99" s="1"/>
      <c r="J99" s="1"/>
      <c r="K99" s="1"/>
      <c r="L99" s="1"/>
      <c r="M99" s="1"/>
      <c r="N99" s="1"/>
      <c r="O99" s="1"/>
      <c r="P99" s="1"/>
    </row>
    <row r="100" spans="3:16" ht="18" customHeight="1" x14ac:dyDescent="0.25">
      <c r="C100" s="1"/>
      <c r="D100" s="1"/>
      <c r="E100" s="1"/>
      <c r="F100" s="1"/>
      <c r="G100" s="1"/>
      <c r="H100" s="1"/>
      <c r="I100" s="1"/>
      <c r="J100" s="1"/>
      <c r="K100" s="1"/>
      <c r="L100" s="1"/>
      <c r="M100" s="1"/>
      <c r="N100" s="1"/>
      <c r="O100" s="1"/>
      <c r="P100" s="1"/>
    </row>
    <row r="101" spans="3:16" ht="18" customHeight="1" x14ac:dyDescent="0.25">
      <c r="C101" s="1"/>
      <c r="D101" s="1"/>
      <c r="E101" s="1"/>
      <c r="F101" s="1"/>
      <c r="G101" s="1"/>
      <c r="H101" s="1"/>
      <c r="I101" s="1"/>
      <c r="J101" s="1"/>
      <c r="K101" s="1"/>
      <c r="L101" s="1"/>
      <c r="M101" s="1"/>
      <c r="N101" s="1"/>
      <c r="O101" s="1"/>
      <c r="P101" s="1"/>
    </row>
    <row r="102" spans="3:16" ht="18" customHeight="1" x14ac:dyDescent="0.25">
      <c r="C102" s="1"/>
      <c r="D102" s="1"/>
      <c r="E102" s="1"/>
      <c r="F102" s="1"/>
      <c r="G102" s="1"/>
      <c r="H102" s="1"/>
      <c r="I102" s="1"/>
      <c r="J102" s="1"/>
      <c r="K102" s="1"/>
      <c r="L102" s="1"/>
      <c r="M102" s="1"/>
      <c r="N102" s="1"/>
      <c r="O102" s="1"/>
      <c r="P102" s="1"/>
    </row>
    <row r="103" spans="3:16" ht="18" customHeight="1" x14ac:dyDescent="0.25">
      <c r="C103" s="1"/>
      <c r="D103" s="1"/>
      <c r="E103" s="1"/>
      <c r="F103" s="1"/>
      <c r="G103" s="1"/>
      <c r="H103" s="1"/>
      <c r="I103" s="1"/>
      <c r="J103" s="1"/>
      <c r="K103" s="1"/>
      <c r="L103" s="1"/>
      <c r="M103" s="1"/>
      <c r="N103" s="1"/>
      <c r="O103" s="1"/>
      <c r="P103" s="1"/>
    </row>
    <row r="104" spans="3:16" ht="18" customHeight="1" x14ac:dyDescent="0.25">
      <c r="C104" s="1"/>
      <c r="D104" s="1"/>
      <c r="E104" s="1"/>
      <c r="F104" s="1"/>
      <c r="G104" s="1"/>
      <c r="H104" s="1"/>
      <c r="I104" s="1"/>
      <c r="J104" s="1"/>
      <c r="K104" s="1"/>
      <c r="L104" s="1"/>
      <c r="M104" s="1"/>
      <c r="N104" s="1"/>
      <c r="O104" s="1"/>
      <c r="P104" s="1"/>
    </row>
    <row r="105" spans="3:16" ht="18" customHeight="1" x14ac:dyDescent="0.25">
      <c r="C105" s="1"/>
      <c r="D105" s="1"/>
      <c r="E105" s="1"/>
      <c r="F105" s="1"/>
      <c r="G105" s="1"/>
      <c r="H105" s="1"/>
      <c r="I105" s="1"/>
      <c r="J105" s="1"/>
      <c r="K105" s="1"/>
      <c r="L105" s="1"/>
      <c r="M105" s="1"/>
      <c r="N105" s="1"/>
      <c r="O105" s="1"/>
      <c r="P105" s="1"/>
    </row>
    <row r="106" spans="3:16" ht="18" customHeight="1" x14ac:dyDescent="0.25">
      <c r="C106" s="1"/>
      <c r="D106" s="1"/>
      <c r="E106" s="1"/>
      <c r="F106" s="1"/>
      <c r="G106" s="1"/>
      <c r="H106" s="1"/>
      <c r="I106" s="1"/>
      <c r="J106" s="1"/>
      <c r="K106" s="1"/>
      <c r="L106" s="1"/>
      <c r="M106" s="1"/>
      <c r="N106" s="1"/>
      <c r="O106" s="1"/>
      <c r="P106" s="1"/>
    </row>
    <row r="107" spans="3:16" ht="18" customHeight="1" x14ac:dyDescent="0.25">
      <c r="C107" s="1"/>
      <c r="D107" s="1"/>
      <c r="E107" s="1"/>
      <c r="F107" s="1"/>
      <c r="G107" s="1"/>
      <c r="H107" s="1"/>
      <c r="I107" s="1"/>
      <c r="J107" s="1"/>
      <c r="K107" s="1"/>
      <c r="L107" s="1"/>
      <c r="M107" s="1"/>
      <c r="N107" s="1"/>
      <c r="O107" s="1"/>
      <c r="P107" s="1"/>
    </row>
    <row r="108" spans="3:16" ht="18" customHeight="1" x14ac:dyDescent="0.25">
      <c r="C108" s="1"/>
      <c r="D108" s="1"/>
      <c r="E108" s="1"/>
      <c r="F108" s="1"/>
      <c r="G108" s="1"/>
      <c r="H108" s="1"/>
      <c r="I108" s="1"/>
      <c r="J108" s="1"/>
      <c r="K108" s="1"/>
      <c r="L108" s="1"/>
      <c r="M108" s="1"/>
      <c r="N108" s="1"/>
      <c r="O108" s="1"/>
      <c r="P108" s="1"/>
    </row>
    <row r="109" spans="3:16" ht="18" customHeight="1" x14ac:dyDescent="0.25">
      <c r="C109" s="1"/>
      <c r="D109" s="1"/>
      <c r="E109" s="1"/>
      <c r="F109" s="1"/>
      <c r="G109" s="1"/>
      <c r="H109" s="1"/>
      <c r="I109" s="1"/>
      <c r="J109" s="1"/>
      <c r="K109" s="1"/>
      <c r="L109" s="1"/>
      <c r="M109" s="1"/>
      <c r="N109" s="1"/>
      <c r="O109" s="1"/>
      <c r="P109" s="1"/>
    </row>
    <row r="110" spans="3:16" ht="18" customHeight="1" x14ac:dyDescent="0.25">
      <c r="C110" s="1"/>
      <c r="D110" s="1"/>
      <c r="E110" s="1"/>
      <c r="F110" s="1"/>
      <c r="G110" s="1"/>
      <c r="H110" s="1"/>
      <c r="I110" s="1"/>
      <c r="J110" s="1"/>
      <c r="K110" s="1"/>
      <c r="L110" s="1"/>
      <c r="M110" s="1"/>
      <c r="N110" s="1"/>
      <c r="O110" s="1"/>
      <c r="P110" s="1"/>
    </row>
    <row r="111" spans="3:16" ht="18" customHeight="1" x14ac:dyDescent="0.25">
      <c r="C111" s="1"/>
      <c r="D111" s="1"/>
      <c r="E111" s="1"/>
      <c r="F111" s="1"/>
      <c r="G111" s="1"/>
      <c r="H111" s="1"/>
      <c r="I111" s="1"/>
      <c r="J111" s="1"/>
      <c r="K111" s="1"/>
      <c r="L111" s="1"/>
      <c r="M111" s="1"/>
      <c r="N111" s="1"/>
      <c r="O111" s="1"/>
      <c r="P111" s="1"/>
    </row>
    <row r="112" spans="3:16"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sheetData>
  <mergeCells count="2">
    <mergeCell ref="D6:E6"/>
    <mergeCell ref="F6:O6"/>
  </mergeCells>
  <dataValidations count="1">
    <dataValidation type="list" allowBlank="1" showInputMessage="1" showErrorMessage="1" sqref="A11 A18" xr:uid="{00000000-0002-0000-0600-000000000000}">
      <formula1>"0%,5%,10%"</formula1>
    </dataValidation>
  </dataValidations>
  <printOptions gridLines="1"/>
  <pageMargins left="0.70866141732283472" right="0.70866141732283472" top="0.74803149606299213" bottom="0.74803149606299213" header="0.31496062992125984" footer="0.31496062992125984"/>
  <pageSetup scale="62"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B1:P441"/>
  <sheetViews>
    <sheetView showGridLines="0" workbookViewId="0">
      <selection activeCell="D37" sqref="D37"/>
    </sheetView>
  </sheetViews>
  <sheetFormatPr defaultColWidth="9.140625" defaultRowHeight="15" customHeight="1" x14ac:dyDescent="0.25"/>
  <cols>
    <col min="1" max="1" width="4" style="1" customWidth="1"/>
    <col min="2" max="2" width="43" style="1" customWidth="1"/>
    <col min="3" max="3" width="5.85546875" style="2" customWidth="1"/>
    <col min="4" max="15" width="11.85546875" style="2" customWidth="1"/>
    <col min="16" max="16" width="11" style="2" customWidth="1"/>
    <col min="17" max="16384" width="9.140625" style="1"/>
  </cols>
  <sheetData>
    <row r="1" spans="2:16" ht="15.75" customHeight="1" x14ac:dyDescent="0.25"/>
    <row r="2" spans="2:16" ht="18" customHeight="1" x14ac:dyDescent="0.25">
      <c r="B2" s="43" t="str">
        <f>"Financial Model of " &amp; B4</f>
        <v>Financial Model of 26132 Sq. Ft. AHAMDABAD ZEPTO Location Warehouse (Cold Storage)</v>
      </c>
      <c r="C2" s="44"/>
      <c r="D2" s="44"/>
      <c r="E2" s="44"/>
      <c r="F2" s="44"/>
      <c r="G2" s="44"/>
      <c r="H2" s="44"/>
      <c r="I2" s="44"/>
      <c r="J2" s="44"/>
      <c r="K2" s="44"/>
      <c r="L2" s="44"/>
      <c r="M2" s="44"/>
      <c r="N2" s="44"/>
      <c r="O2" s="44"/>
    </row>
    <row r="3" spans="2:16" ht="9.75" customHeight="1" x14ac:dyDescent="0.25"/>
    <row r="4" spans="2:16" ht="18" customHeight="1" x14ac:dyDescent="0.25">
      <c r="B4" s="3" t="str">
        <f>'[39]Common Assumption'!B4</f>
        <v>26132 Sq. Ft. AHAMDABAD ZEPTO Location Warehouse (Cold Storage)</v>
      </c>
      <c r="C4" s="3" t="s">
        <v>39</v>
      </c>
      <c r="D4" s="4"/>
      <c r="E4" s="4"/>
      <c r="F4" s="4"/>
      <c r="G4" s="4"/>
      <c r="H4" s="4"/>
      <c r="I4" s="4"/>
      <c r="J4" s="4"/>
      <c r="K4" s="4"/>
      <c r="L4" s="4"/>
      <c r="M4" s="4"/>
      <c r="N4" s="4"/>
      <c r="O4" s="4"/>
    </row>
    <row r="5" spans="2:16" x14ac:dyDescent="0.25">
      <c r="F5" s="5"/>
      <c r="G5" s="1"/>
      <c r="H5" s="1"/>
      <c r="I5" s="1"/>
      <c r="J5" s="1"/>
      <c r="K5" s="1"/>
      <c r="L5" s="1"/>
      <c r="M5" s="1"/>
      <c r="N5" s="1"/>
      <c r="O5" s="1"/>
    </row>
    <row r="6" spans="2:16" ht="18" customHeight="1" x14ac:dyDescent="0.25">
      <c r="D6" s="159" t="s">
        <v>1</v>
      </c>
      <c r="E6" s="159"/>
      <c r="F6" s="160" t="s">
        <v>2</v>
      </c>
      <c r="G6" s="160"/>
      <c r="H6" s="160"/>
      <c r="I6" s="160"/>
      <c r="J6" s="160"/>
      <c r="K6" s="160"/>
      <c r="L6" s="160"/>
      <c r="M6" s="160"/>
      <c r="N6" s="160"/>
      <c r="O6" s="160"/>
    </row>
    <row r="7" spans="2:16" ht="18" customHeight="1" x14ac:dyDescent="0.25">
      <c r="B7" s="6" t="s">
        <v>3</v>
      </c>
      <c r="C7" s="7" t="s">
        <v>4</v>
      </c>
      <c r="D7" s="8">
        <f>EOMONTH('[39]Common Assumption'!E9,2)</f>
        <v>45747</v>
      </c>
      <c r="E7" s="8">
        <f>'[39]Common Assumption'!E11</f>
        <v>45961</v>
      </c>
      <c r="F7" s="8">
        <f>DATE(YEAR(E7),MONTH(E7)+5,DAY(E7))</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2:16" s="9" customFormat="1" ht="18" customHeight="1" x14ac:dyDescent="0.25">
      <c r="B8" s="10" t="s">
        <v>5</v>
      </c>
      <c r="C8" s="11"/>
      <c r="D8" s="47">
        <v>0</v>
      </c>
      <c r="E8" s="47">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c r="P8" s="13"/>
    </row>
    <row r="9" spans="2:16" s="9" customFormat="1" ht="18" customHeight="1" x14ac:dyDescent="0.25">
      <c r="B9" s="10" t="s">
        <v>6</v>
      </c>
      <c r="C9" s="11">
        <v>9</v>
      </c>
      <c r="D9" s="47">
        <f>MONTH(D7-'[39]Common Assumption'!E9)</f>
        <v>2</v>
      </c>
      <c r="E9" s="47">
        <f>C9-D9</f>
        <v>7</v>
      </c>
      <c r="F9" s="11">
        <f>MONTH(F7-E7)</f>
        <v>5</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c r="P9" s="13"/>
    </row>
    <row r="10" spans="2:16" ht="18" customHeight="1" x14ac:dyDescent="0.25">
      <c r="B10" s="26" t="s">
        <v>40</v>
      </c>
      <c r="C10" s="1"/>
      <c r="F10" s="1"/>
      <c r="G10" s="1"/>
      <c r="H10" s="1"/>
      <c r="I10" s="1"/>
      <c r="J10" s="1"/>
      <c r="K10" s="1"/>
      <c r="L10" s="1"/>
      <c r="M10" s="1"/>
      <c r="N10" s="1"/>
      <c r="O10" s="1"/>
      <c r="P10" s="1"/>
    </row>
    <row r="11" spans="2:16" ht="18" customHeight="1" x14ac:dyDescent="0.25">
      <c r="B11" s="1" t="s">
        <v>41</v>
      </c>
      <c r="C11" s="1"/>
      <c r="D11" s="21">
        <f>'[45]Balance Sheet'!D11</f>
        <v>2.6870390155433674</v>
      </c>
      <c r="E11" s="21">
        <f>'[45]Balance Sheet'!E11</f>
        <v>2.6870390155433674</v>
      </c>
      <c r="F11" s="21">
        <f>'[45]Balance Sheet'!F11</f>
        <v>2.7866191750012441</v>
      </c>
      <c r="G11" s="21">
        <f>'[45]Balance Sheet'!G11</f>
        <v>2.7866191750012441</v>
      </c>
      <c r="H11" s="21">
        <f>'[45]Balance Sheet'!H11</f>
        <v>2.7866191750012441</v>
      </c>
      <c r="I11" s="21">
        <f>'[45]Balance Sheet'!I11</f>
        <v>2.7866191750012441</v>
      </c>
      <c r="J11" s="21">
        <f>'[45]Balance Sheet'!J11</f>
        <v>2.7866191750012441</v>
      </c>
      <c r="K11" s="21">
        <f>'[45]Balance Sheet'!K11</f>
        <v>2.7866191750012441</v>
      </c>
      <c r="L11" s="21">
        <f>'[45]Balance Sheet'!L11</f>
        <v>2.7866191750012441</v>
      </c>
      <c r="M11" s="21">
        <f>'[45]Balance Sheet'!M11</f>
        <v>2.7866191750012441</v>
      </c>
      <c r="N11" s="21">
        <f>'[45]Balance Sheet'!N11</f>
        <v>2.7866191750012441</v>
      </c>
      <c r="O11" s="21">
        <f>'[45]Balance Sheet'!O11</f>
        <v>2.7866191750012441</v>
      </c>
      <c r="P11" s="34"/>
    </row>
    <row r="12" spans="2:16" ht="18" customHeight="1" x14ac:dyDescent="0.25">
      <c r="B12" s="1" t="s">
        <v>42</v>
      </c>
      <c r="C12" s="1"/>
      <c r="F12" s="17">
        <f>'[45]Balance Sheet'!F12</f>
        <v>0.27153522841758432</v>
      </c>
      <c r="G12" s="153">
        <f>'[45]Balance Sheet'!G12</f>
        <v>1.2617051834232353</v>
      </c>
      <c r="H12" s="153">
        <f>'[45]Balance Sheet'!H12</f>
        <v>2.2882126465045962</v>
      </c>
      <c r="I12" s="153">
        <f>'[45]Balance Sheet'!I12</f>
        <v>3.4534477830423262</v>
      </c>
      <c r="J12" s="153">
        <f>'[45]Balance Sheet'!J12</f>
        <v>4.7583701745912208</v>
      </c>
      <c r="K12" s="153">
        <f>'[45]Balance Sheet'!K12</f>
        <v>6.1704997058182762</v>
      </c>
      <c r="L12" s="153">
        <f>'[45]Balance Sheet'!L12</f>
        <v>7.5958614799259161</v>
      </c>
      <c r="M12" s="153">
        <f>'[45]Balance Sheet'!M12</f>
        <v>9.141555523356109</v>
      </c>
      <c r="N12" s="153">
        <f>'[45]Balance Sheet'!N12</f>
        <v>10.743763831363289</v>
      </c>
      <c r="O12" s="153">
        <f>'[45]Balance Sheet'!O12</f>
        <v>12.370807321183719</v>
      </c>
      <c r="P12" s="34"/>
    </row>
    <row r="13" spans="2:16" ht="18" customHeight="1" x14ac:dyDescent="0.25">
      <c r="B13" s="1" t="s">
        <v>43</v>
      </c>
      <c r="C13" s="1"/>
      <c r="D13" s="17">
        <f>'[45]Balance Sheet'!D13</f>
        <v>4.1799287625018664</v>
      </c>
      <c r="E13" s="153">
        <f>'[45]Balance Sheet'!E13</f>
        <v>8.1856938265661547</v>
      </c>
      <c r="F13" s="153">
        <f>'[45]Balance Sheet'!F13</f>
        <v>7.1407116359406881</v>
      </c>
      <c r="G13" s="153">
        <f>'[45]Balance Sheet'!G13</f>
        <v>6.0957294453152215</v>
      </c>
      <c r="H13" s="153">
        <f>'[45]Balance Sheet'!H13</f>
        <v>4.9671486794397177</v>
      </c>
      <c r="I13" s="153">
        <f>'[45]Balance Sheet'!I13</f>
        <v>3.7549693383141758</v>
      </c>
      <c r="J13" s="153">
        <f>'[45]Balance Sheet'!J13</f>
        <v>2.5427899971886339</v>
      </c>
      <c r="K13" s="153">
        <f>'[45]Balance Sheet'!K13</f>
        <v>1.2888113684380738</v>
      </c>
      <c r="L13" s="153">
        <f>'[45]Balance Sheet'!L13</f>
        <v>0</v>
      </c>
      <c r="M13" s="153">
        <f>'[45]Balance Sheet'!M13</f>
        <v>0</v>
      </c>
      <c r="N13" s="153">
        <f>'[45]Balance Sheet'!N13</f>
        <v>0</v>
      </c>
      <c r="O13" s="153">
        <f>'[45]Balance Sheet'!O13</f>
        <v>0</v>
      </c>
      <c r="P13" s="34"/>
    </row>
    <row r="14" spans="2:16" ht="18" customHeight="1" x14ac:dyDescent="0.25">
      <c r="B14" s="35" t="s">
        <v>44</v>
      </c>
      <c r="D14" s="36"/>
      <c r="E14" s="36"/>
      <c r="F14" s="36"/>
      <c r="P14" s="34"/>
    </row>
    <row r="15" spans="2:16" ht="18" customHeight="1" x14ac:dyDescent="0.25">
      <c r="B15" s="37" t="s">
        <v>45</v>
      </c>
      <c r="D15" s="36"/>
      <c r="E15" s="36"/>
      <c r="F15" s="17">
        <f>'[45]Balance Sheet'!F15</f>
        <v>3.7709174589041091E-3</v>
      </c>
      <c r="G15" s="153">
        <f>'[45]Balance Sheet'!G15</f>
        <v>9.1685057301369843E-3</v>
      </c>
      <c r="H15" s="153">
        <f>'[45]Balance Sheet'!H15</f>
        <v>2.541417102431507E-2</v>
      </c>
      <c r="I15" s="153">
        <f>'[45]Balance Sheet'!I15</f>
        <v>2.6633144132106164E-2</v>
      </c>
      <c r="J15" s="153">
        <f>'[45]Balance Sheet'!J15</f>
        <v>2.775202627261901E-2</v>
      </c>
      <c r="K15" s="153">
        <f>'[45]Balance Sheet'!K15</f>
        <v>2.8932435198100556E-2</v>
      </c>
      <c r="L15" s="153">
        <f>'[45]Balance Sheet'!L15</f>
        <v>3.0359930456425804E-2</v>
      </c>
      <c r="M15" s="153">
        <f>'[45]Balance Sheet'!M15</f>
        <v>3.1674084226695404E-2</v>
      </c>
      <c r="N15" s="153">
        <f>'[45]Balance Sheet'!N15</f>
        <v>3.3060881028841277E-2</v>
      </c>
      <c r="O15" s="153">
        <f>'[45]Balance Sheet'!O15</f>
        <v>3.473384734915741E-2</v>
      </c>
      <c r="P15" s="34"/>
    </row>
    <row r="16" spans="2:16" ht="18" customHeight="1" x14ac:dyDescent="0.25">
      <c r="B16" s="37" t="s">
        <v>46</v>
      </c>
      <c r="D16" s="21">
        <f>'[45]Balance Sheet'!D16</f>
        <v>0</v>
      </c>
      <c r="E16" s="21">
        <f>'[45]Balance Sheet'!E16</f>
        <v>0.17416369843757776</v>
      </c>
      <c r="F16" s="21">
        <f>'[45]Balance Sheet'!F16</f>
        <v>1.0449821906254668</v>
      </c>
      <c r="G16" s="21">
        <f>'[45]Balance Sheet'!G16</f>
        <v>1.0449821906254668</v>
      </c>
      <c r="H16" s="21">
        <f>'[45]Balance Sheet'!H16</f>
        <v>1.128580765875504</v>
      </c>
      <c r="I16" s="21">
        <f>'[45]Balance Sheet'!I16</f>
        <v>1.2121793411255417</v>
      </c>
      <c r="J16" s="21">
        <f>'[45]Balance Sheet'!J16</f>
        <v>1.2121793411255417</v>
      </c>
      <c r="K16" s="21">
        <f>'[45]Balance Sheet'!K16</f>
        <v>1.2539786287505601</v>
      </c>
      <c r="L16" s="21">
        <f>'[45]Balance Sheet'!L16</f>
        <v>1.2888113684380735</v>
      </c>
      <c r="M16" s="21">
        <f>'[45]Balance Sheet'!M16</f>
        <v>0</v>
      </c>
      <c r="N16" s="21">
        <f>'[45]Balance Sheet'!N16</f>
        <v>0</v>
      </c>
      <c r="O16" s="21">
        <f>'[45]Balance Sheet'!O16</f>
        <v>0</v>
      </c>
      <c r="P16" s="34"/>
    </row>
    <row r="17" spans="2:16" ht="18" customHeight="1" x14ac:dyDescent="0.25">
      <c r="B17" s="37" t="s">
        <v>47</v>
      </c>
      <c r="D17" s="36"/>
      <c r="E17" s="36"/>
      <c r="F17" s="21">
        <f>'[45]Balance Sheet'!F17</f>
        <v>0.2</v>
      </c>
      <c r="G17" s="21">
        <f>'[45]Balance Sheet'!G17</f>
        <v>0.2</v>
      </c>
      <c r="H17" s="21">
        <f>'[45]Balance Sheet'!H17</f>
        <v>0.2</v>
      </c>
      <c r="I17" s="21">
        <f>'[45]Balance Sheet'!I17</f>
        <v>0.2</v>
      </c>
      <c r="J17" s="21">
        <f>'[45]Balance Sheet'!J17</f>
        <v>0.2</v>
      </c>
      <c r="K17" s="21">
        <f>'[45]Balance Sheet'!K17</f>
        <v>0.2</v>
      </c>
      <c r="L17" s="21">
        <f>'[45]Balance Sheet'!L17</f>
        <v>0.2</v>
      </c>
      <c r="M17" s="21">
        <f>'[45]Balance Sheet'!M17</f>
        <v>0.2</v>
      </c>
      <c r="N17" s="21">
        <f>'[45]Balance Sheet'!N17</f>
        <v>0.2</v>
      </c>
      <c r="O17" s="21">
        <f>'[45]Balance Sheet'!O17</f>
        <v>0.2</v>
      </c>
      <c r="P17" s="34"/>
    </row>
    <row r="18" spans="2:16" ht="18" customHeight="1" x14ac:dyDescent="0.25">
      <c r="B18" s="6" t="s">
        <v>48</v>
      </c>
      <c r="C18" s="7"/>
      <c r="D18" s="28">
        <f>D11+D12+D13+D15+D16+D17</f>
        <v>6.8669677780452343</v>
      </c>
      <c r="E18" s="28">
        <f>E11+E12+E13+E15+E16+E17</f>
        <v>11.046896540547101</v>
      </c>
      <c r="F18" s="28">
        <f>F11+F12+F13+F15+F16+F17</f>
        <v>11.447619147443888</v>
      </c>
      <c r="G18" s="28">
        <f t="shared" ref="G18:O18" si="3">G11+G12+G13+G15+G16+G17</f>
        <v>11.398204500095305</v>
      </c>
      <c r="H18" s="28">
        <f t="shared" si="3"/>
        <v>11.395975437845378</v>
      </c>
      <c r="I18" s="28">
        <f t="shared" si="3"/>
        <v>11.433848781615392</v>
      </c>
      <c r="J18" s="28">
        <f t="shared" si="3"/>
        <v>11.527710714179257</v>
      </c>
      <c r="K18" s="28">
        <f t="shared" si="3"/>
        <v>11.728841313206253</v>
      </c>
      <c r="L18" s="28">
        <f t="shared" si="3"/>
        <v>11.901651953821659</v>
      </c>
      <c r="M18" s="28">
        <f t="shared" si="3"/>
        <v>12.159848782584048</v>
      </c>
      <c r="N18" s="28">
        <f t="shared" si="3"/>
        <v>13.763443887393374</v>
      </c>
      <c r="O18" s="28">
        <f t="shared" si="3"/>
        <v>15.392160343534119</v>
      </c>
    </row>
    <row r="19" spans="2:16" ht="18" customHeight="1" x14ac:dyDescent="0.25">
      <c r="C19" s="1"/>
      <c r="F19" s="1"/>
      <c r="G19" s="1"/>
      <c r="H19" s="1"/>
      <c r="I19" s="1"/>
      <c r="J19" s="1"/>
      <c r="K19" s="1"/>
      <c r="L19" s="1"/>
      <c r="M19" s="1"/>
      <c r="N19" s="1"/>
      <c r="O19" s="1"/>
      <c r="P19" s="1"/>
    </row>
    <row r="20" spans="2:16" ht="18" customHeight="1" x14ac:dyDescent="0.25">
      <c r="B20" s="26" t="s">
        <v>49</v>
      </c>
      <c r="C20" s="1"/>
      <c r="F20" s="1"/>
      <c r="G20" s="1"/>
      <c r="H20" s="1"/>
      <c r="I20" s="1"/>
      <c r="J20" s="1"/>
      <c r="K20" s="1"/>
      <c r="L20" s="1"/>
      <c r="M20" s="1"/>
      <c r="N20" s="1"/>
      <c r="O20" s="1"/>
      <c r="P20" s="1"/>
    </row>
    <row r="21" spans="2:16" ht="18" customHeight="1" x14ac:dyDescent="0.25">
      <c r="B21" s="1" t="s">
        <v>50</v>
      </c>
      <c r="C21" s="1"/>
      <c r="D21" s="17">
        <f>'[45]Balance Sheet'!D21</f>
        <v>0</v>
      </c>
      <c r="E21" s="153">
        <f>'[45]Balance Sheet'!E21</f>
        <v>0</v>
      </c>
      <c r="F21" s="153">
        <f>'[45]Balance Sheet'!F21</f>
        <v>0</v>
      </c>
      <c r="G21" s="153">
        <f>'[45]Balance Sheet'!G21</f>
        <v>0</v>
      </c>
      <c r="H21" s="153">
        <f>'[45]Balance Sheet'!H21</f>
        <v>0</v>
      </c>
      <c r="I21" s="153">
        <f>'[45]Balance Sheet'!I21</f>
        <v>0</v>
      </c>
      <c r="J21" s="153">
        <f>'[45]Balance Sheet'!J21</f>
        <v>0</v>
      </c>
      <c r="K21" s="153">
        <f>'[45]Balance Sheet'!K21</f>
        <v>0</v>
      </c>
      <c r="L21" s="153">
        <f>'[45]Balance Sheet'!L21</f>
        <v>0</v>
      </c>
      <c r="M21" s="153">
        <f>'[45]Balance Sheet'!M21</f>
        <v>0</v>
      </c>
      <c r="N21" s="153">
        <f>'[45]Balance Sheet'!N21</f>
        <v>0</v>
      </c>
      <c r="O21" s="153">
        <f>'[45]Balance Sheet'!O21</f>
        <v>0</v>
      </c>
      <c r="P21" s="34"/>
    </row>
    <row r="22" spans="2:16" ht="18" customHeight="1" x14ac:dyDescent="0.25">
      <c r="B22" s="1" t="s">
        <v>51</v>
      </c>
      <c r="C22" s="1"/>
      <c r="D22" s="153">
        <f>'[45]Balance Sheet'!D22</f>
        <v>0</v>
      </c>
      <c r="E22" s="153">
        <f>'[45]Balance Sheet'!E22</f>
        <v>0</v>
      </c>
      <c r="F22" s="153">
        <f>'[45]Balance Sheet'!F22</f>
        <v>0</v>
      </c>
      <c r="G22" s="153">
        <f>'[45]Balance Sheet'!G22</f>
        <v>0</v>
      </c>
      <c r="H22" s="153">
        <f>'[45]Balance Sheet'!H22</f>
        <v>0</v>
      </c>
      <c r="I22" s="153">
        <f>'[45]Balance Sheet'!I22</f>
        <v>0</v>
      </c>
      <c r="J22" s="153">
        <f>'[45]Balance Sheet'!J22</f>
        <v>0</v>
      </c>
      <c r="K22" s="153">
        <f>'[45]Balance Sheet'!K22</f>
        <v>0</v>
      </c>
      <c r="L22" s="153">
        <f>'[45]Balance Sheet'!L22</f>
        <v>0</v>
      </c>
      <c r="M22" s="153">
        <f>'[45]Balance Sheet'!M22</f>
        <v>0</v>
      </c>
      <c r="N22" s="153">
        <f>'[45]Balance Sheet'!N22</f>
        <v>0</v>
      </c>
      <c r="O22" s="153">
        <f>'[45]Balance Sheet'!O22</f>
        <v>0</v>
      </c>
      <c r="P22" s="34"/>
    </row>
    <row r="23" spans="2:16" ht="18" customHeight="1" x14ac:dyDescent="0.25">
      <c r="B23" s="1" t="s">
        <v>52</v>
      </c>
      <c r="C23" s="1"/>
      <c r="D23" s="153">
        <f>'[45]Balance Sheet'!D23</f>
        <v>1.0763612885899383</v>
      </c>
      <c r="E23" s="153">
        <f>'[45]Balance Sheet'!E23</f>
        <v>1.0763612885899383</v>
      </c>
      <c r="F23" s="153">
        <f>'[45]Balance Sheet'!F23</f>
        <v>1.0763612885899383</v>
      </c>
      <c r="G23" s="153">
        <f>'[45]Balance Sheet'!G23</f>
        <v>1.0763612885899383</v>
      </c>
      <c r="H23" s="153">
        <f>'[45]Balance Sheet'!H23</f>
        <v>1.0763612885899383</v>
      </c>
      <c r="I23" s="153">
        <f>'[45]Balance Sheet'!I23</f>
        <v>1.0763612885899383</v>
      </c>
      <c r="J23" s="153">
        <f>'[45]Balance Sheet'!J23</f>
        <v>1.0763612885899383</v>
      </c>
      <c r="K23" s="153">
        <f>'[45]Balance Sheet'!K23</f>
        <v>1.0763612885899383</v>
      </c>
      <c r="L23" s="153">
        <f>'[45]Balance Sheet'!L23</f>
        <v>1.0763612885899383</v>
      </c>
      <c r="M23" s="153">
        <f>'[45]Balance Sheet'!M23</f>
        <v>1.0763612885899383</v>
      </c>
      <c r="N23" s="153">
        <f>'[45]Balance Sheet'!N23</f>
        <v>1.0763612885899383</v>
      </c>
      <c r="O23" s="153">
        <f>'[45]Balance Sheet'!O23</f>
        <v>1.0763612885899383</v>
      </c>
      <c r="P23" s="34"/>
    </row>
    <row r="24" spans="2:16" ht="18" customHeight="1" x14ac:dyDescent="0.25">
      <c r="B24" s="1" t="s">
        <v>53</v>
      </c>
      <c r="C24" s="1"/>
      <c r="D24" s="153">
        <f>'[45]Balance Sheet'!D24</f>
        <v>5.4066064894552959</v>
      </c>
      <c r="E24" s="153">
        <f>'[45]Balance Sheet'!E24</f>
        <v>8.2095352519571581</v>
      </c>
      <c r="F24" s="153">
        <f>'[45]Balance Sheet'!F24</f>
        <v>8.2095352519571581</v>
      </c>
      <c r="G24" s="153">
        <f>'[45]Balance Sheet'!G24</f>
        <v>8.2095352519571581</v>
      </c>
      <c r="H24" s="153">
        <f>'[45]Balance Sheet'!H24</f>
        <v>8.2095352519571581</v>
      </c>
      <c r="I24" s="153">
        <f>'[45]Balance Sheet'!I24</f>
        <v>8.2095352519571581</v>
      </c>
      <c r="J24" s="153">
        <f>'[45]Balance Sheet'!J24</f>
        <v>8.2095352519571581</v>
      </c>
      <c r="K24" s="153">
        <f>'[45]Balance Sheet'!K24</f>
        <v>8.2095352519571581</v>
      </c>
      <c r="L24" s="153">
        <f>'[45]Balance Sheet'!L24</f>
        <v>8.2095352519571581</v>
      </c>
      <c r="M24" s="153">
        <f>'[45]Balance Sheet'!M24</f>
        <v>8.2095352519571581</v>
      </c>
      <c r="N24" s="153">
        <f>'[45]Balance Sheet'!N24</f>
        <v>8.2095352519571581</v>
      </c>
      <c r="O24" s="153">
        <f>'[45]Balance Sheet'!O24</f>
        <v>8.2095352519571581</v>
      </c>
      <c r="P24" s="34"/>
    </row>
    <row r="25" spans="2:16" ht="18" customHeight="1" x14ac:dyDescent="0.25">
      <c r="B25" s="1" t="s">
        <v>54</v>
      </c>
      <c r="C25" s="1"/>
      <c r="D25" s="153">
        <f>'[45]Balance Sheet'!D25</f>
        <v>0</v>
      </c>
      <c r="E25" s="153">
        <f>'[45]Balance Sheet'!E25</f>
        <v>0</v>
      </c>
      <c r="F25" s="153">
        <f>'[45]Balance Sheet'!F25</f>
        <v>0</v>
      </c>
      <c r="G25" s="153">
        <f>'[45]Balance Sheet'!G25</f>
        <v>0</v>
      </c>
      <c r="H25" s="153">
        <f>'[45]Balance Sheet'!H25</f>
        <v>0</v>
      </c>
      <c r="I25" s="153">
        <f>'[45]Balance Sheet'!I25</f>
        <v>0</v>
      </c>
      <c r="J25" s="153">
        <f>'[45]Balance Sheet'!J25</f>
        <v>0</v>
      </c>
      <c r="K25" s="153">
        <f>'[45]Balance Sheet'!K25</f>
        <v>0</v>
      </c>
      <c r="L25" s="153">
        <f>'[45]Balance Sheet'!L25</f>
        <v>0</v>
      </c>
      <c r="M25" s="153">
        <f>'[45]Balance Sheet'!M25</f>
        <v>0</v>
      </c>
      <c r="N25" s="153">
        <f>'[45]Balance Sheet'!N25</f>
        <v>0</v>
      </c>
      <c r="O25" s="153">
        <f>'[45]Balance Sheet'!O25</f>
        <v>0</v>
      </c>
      <c r="P25" s="34"/>
    </row>
    <row r="26" spans="2:16" ht="18" customHeight="1" x14ac:dyDescent="0.25">
      <c r="B26" s="15" t="s">
        <v>55</v>
      </c>
      <c r="C26" s="15"/>
      <c r="D26" s="20">
        <f>SUM(D21:D25)</f>
        <v>6.4829677780452339</v>
      </c>
      <c r="E26" s="20">
        <f>SUM(E21:E25)</f>
        <v>9.2858965405470961</v>
      </c>
      <c r="F26" s="20">
        <f>SUM(F21:F25)</f>
        <v>9.2858965405470961</v>
      </c>
      <c r="G26" s="20">
        <f t="shared" ref="G26:O26" si="4">SUM(G21:G25)</f>
        <v>9.2858965405470961</v>
      </c>
      <c r="H26" s="20">
        <f t="shared" si="4"/>
        <v>9.2858965405470961</v>
      </c>
      <c r="I26" s="20">
        <f t="shared" si="4"/>
        <v>9.2858965405470961</v>
      </c>
      <c r="J26" s="20">
        <f t="shared" si="4"/>
        <v>9.2858965405470961</v>
      </c>
      <c r="K26" s="20">
        <f t="shared" si="4"/>
        <v>9.2858965405470961</v>
      </c>
      <c r="L26" s="20">
        <f t="shared" si="4"/>
        <v>9.2858965405470961</v>
      </c>
      <c r="M26" s="20">
        <f t="shared" si="4"/>
        <v>9.2858965405470961</v>
      </c>
      <c r="N26" s="20">
        <f t="shared" si="4"/>
        <v>9.2858965405470961</v>
      </c>
      <c r="O26" s="20">
        <f t="shared" si="4"/>
        <v>9.2858965405470961</v>
      </c>
      <c r="P26" s="34"/>
    </row>
    <row r="27" spans="2:16" ht="18" customHeight="1" x14ac:dyDescent="0.25">
      <c r="B27" s="1" t="s">
        <v>16</v>
      </c>
      <c r="C27" s="1"/>
      <c r="F27" s="21">
        <f>'[45]Balance Sheet'!F27</f>
        <v>0.2307434309571621</v>
      </c>
      <c r="G27" s="21">
        <f>'[45]Balance Sheet'!G27</f>
        <v>0.78452766525435114</v>
      </c>
      <c r="H27" s="21">
        <f>'[45]Balance Sheet'!H27</f>
        <v>1.3383118995515402</v>
      </c>
      <c r="I27" s="21">
        <f>'[45]Balance Sheet'!I27</f>
        <v>1.8920961338487292</v>
      </c>
      <c r="J27" s="21">
        <f>'[45]Balance Sheet'!J27</f>
        <v>2.445880368145918</v>
      </c>
      <c r="K27" s="21">
        <f>'[45]Balance Sheet'!K27</f>
        <v>2.9996646024431071</v>
      </c>
      <c r="L27" s="21">
        <f>'[45]Balance Sheet'!L27</f>
        <v>3.5534488367402961</v>
      </c>
      <c r="M27" s="21">
        <f>'[45]Balance Sheet'!M27</f>
        <v>4.1072330710374851</v>
      </c>
      <c r="N27" s="21">
        <f>'[45]Balance Sheet'!N27</f>
        <v>4.6610173053346742</v>
      </c>
      <c r="O27" s="21">
        <f>'[45]Balance Sheet'!O27</f>
        <v>5.2148015396318632</v>
      </c>
      <c r="P27" s="34"/>
    </row>
    <row r="28" spans="2:16" ht="18" customHeight="1" x14ac:dyDescent="0.25">
      <c r="B28" s="38" t="s">
        <v>56</v>
      </c>
      <c r="C28" s="38"/>
      <c r="D28" s="39">
        <f>D26-D27</f>
        <v>6.4829677780452339</v>
      </c>
      <c r="E28" s="157">
        <f t="shared" ref="E28:O28" si="5">E26-E27</f>
        <v>9.2858965405470961</v>
      </c>
      <c r="F28" s="157">
        <f t="shared" si="5"/>
        <v>9.0551531095899342</v>
      </c>
      <c r="G28" s="157">
        <f t="shared" si="5"/>
        <v>8.5013688752927443</v>
      </c>
      <c r="H28" s="157">
        <f t="shared" si="5"/>
        <v>7.9475846409955562</v>
      </c>
      <c r="I28" s="157">
        <f t="shared" si="5"/>
        <v>7.3938004066983671</v>
      </c>
      <c r="J28" s="157">
        <f t="shared" si="5"/>
        <v>6.8400161724011781</v>
      </c>
      <c r="K28" s="157">
        <f t="shared" si="5"/>
        <v>6.2862319381039891</v>
      </c>
      <c r="L28" s="157">
        <f t="shared" si="5"/>
        <v>5.7324477038068</v>
      </c>
      <c r="M28" s="157">
        <f t="shared" si="5"/>
        <v>5.178663469509611</v>
      </c>
      <c r="N28" s="157">
        <f t="shared" si="5"/>
        <v>4.6248792352124219</v>
      </c>
      <c r="O28" s="157">
        <f t="shared" si="5"/>
        <v>4.0710950009152329</v>
      </c>
      <c r="P28" s="1"/>
    </row>
    <row r="29" spans="2:16" ht="18" customHeight="1" x14ac:dyDescent="0.25">
      <c r="B29" s="1" t="s">
        <v>57</v>
      </c>
      <c r="C29" s="1"/>
      <c r="D29" s="17">
        <f>'[45]Balance Sheet'!D29</f>
        <v>0</v>
      </c>
      <c r="E29" s="153">
        <f>'[45]Balance Sheet'!E29</f>
        <v>0</v>
      </c>
      <c r="F29" s="153">
        <f>'[45]Balance Sheet'!F29</f>
        <v>-0.2789427290398197</v>
      </c>
      <c r="G29" s="153">
        <f>'[45]Balance Sheet'!G29</f>
        <v>-0.42738460637911491</v>
      </c>
      <c r="H29" s="153">
        <f>'[45]Balance Sheet'!H29</f>
        <v>-0.53387278344533418</v>
      </c>
      <c r="I29" s="153">
        <f>'[45]Balance Sheet'!I29</f>
        <v>-0.60457841090533804</v>
      </c>
      <c r="J29" s="153">
        <f>'[45]Balance Sheet'!J29</f>
        <v>-0.6447591572633683</v>
      </c>
      <c r="K29" s="153">
        <f>'[45]Balance Sheet'!K29</f>
        <v>-0.6588950121416991</v>
      </c>
      <c r="L29" s="153">
        <f>'[45]Balance Sheet'!L29</f>
        <v>-0.65080384097356703</v>
      </c>
      <c r="M29" s="153">
        <f>'[45]Balance Sheet'!M29</f>
        <v>-0.62373971620609314</v>
      </c>
      <c r="N29" s="153">
        <f>'[45]Balance Sheet'!N29</f>
        <v>-0.58047659756531655</v>
      </c>
      <c r="O29" s="153">
        <f>'[45]Balance Sheet'!O29</f>
        <v>-0.52337954914975637</v>
      </c>
      <c r="P29" s="1"/>
    </row>
    <row r="30" spans="2:16" ht="18" customHeight="1" x14ac:dyDescent="0.25">
      <c r="B30" s="1" t="s">
        <v>58</v>
      </c>
      <c r="C30" s="1"/>
      <c r="D30" s="153">
        <f>'[45]Balance Sheet'!D30</f>
        <v>0</v>
      </c>
      <c r="E30" s="153">
        <f>'[45]Balance Sheet'!E30</f>
        <v>1.377</v>
      </c>
      <c r="F30" s="153">
        <f>'[45]Balance Sheet'!F30</f>
        <v>1.1736443484900001</v>
      </c>
      <c r="G30" s="153">
        <f>'[45]Balance Sheet'!G30</f>
        <v>0.69209762745600023</v>
      </c>
      <c r="H30" s="153">
        <f>'[45]Balance Sheet'!H30</f>
        <v>0.2296404237015004</v>
      </c>
      <c r="I30" s="153">
        <f>'[45]Balance Sheet'!I30</f>
        <v>0</v>
      </c>
      <c r="J30" s="153">
        <f>'[45]Balance Sheet'!J30</f>
        <v>0</v>
      </c>
      <c r="K30" s="153">
        <f>'[45]Balance Sheet'!K30</f>
        <v>0</v>
      </c>
      <c r="L30" s="153">
        <f>'[45]Balance Sheet'!L30</f>
        <v>0</v>
      </c>
      <c r="M30" s="153">
        <f>'[45]Balance Sheet'!M30</f>
        <v>0</v>
      </c>
      <c r="N30" s="153">
        <f>'[45]Balance Sheet'!N30</f>
        <v>0</v>
      </c>
      <c r="O30" s="153">
        <f>'[45]Balance Sheet'!O30</f>
        <v>0</v>
      </c>
      <c r="P30" s="1"/>
    </row>
    <row r="31" spans="2:16" ht="18" customHeight="1" x14ac:dyDescent="0.25">
      <c r="B31" s="1" t="s">
        <v>59</v>
      </c>
      <c r="C31" s="1"/>
      <c r="D31" s="153">
        <f>'[45]Balance Sheet'!D31</f>
        <v>0</v>
      </c>
      <c r="E31" s="153">
        <f>'[45]Balance Sheet'!E31</f>
        <v>0</v>
      </c>
      <c r="F31" s="153">
        <f>'[45]Balance Sheet'!F31</f>
        <v>0</v>
      </c>
      <c r="G31" s="153">
        <f>'[45]Balance Sheet'!G31</f>
        <v>0.23585923518878898</v>
      </c>
      <c r="H31" s="153">
        <f>'[45]Balance Sheet'!H31</f>
        <v>0.23282267678540622</v>
      </c>
      <c r="I31" s="153">
        <f>'[45]Balance Sheet'!I31</f>
        <v>0.18405204111052512</v>
      </c>
      <c r="J31" s="153">
        <f>'[45]Balance Sheet'!J31</f>
        <v>9.4203985822506692E-2</v>
      </c>
      <c r="K31" s="153">
        <f>'[45]Balance Sheet'!K31</f>
        <v>0</v>
      </c>
      <c r="L31" s="153">
        <f>'[45]Balance Sheet'!L31</f>
        <v>0</v>
      </c>
      <c r="M31" s="153">
        <f>'[45]Balance Sheet'!M31</f>
        <v>0</v>
      </c>
      <c r="N31" s="153">
        <f>'[45]Balance Sheet'!N31</f>
        <v>0</v>
      </c>
      <c r="O31" s="153">
        <f>'[45]Balance Sheet'!O31</f>
        <v>0</v>
      </c>
      <c r="P31" s="1"/>
    </row>
    <row r="32" spans="2:16" ht="18" customHeight="1" x14ac:dyDescent="0.25">
      <c r="B32" s="1" t="str">
        <f>'[39]TPC and MoF'!B14</f>
        <v>Security Deposit to landlord</v>
      </c>
      <c r="C32" s="1"/>
      <c r="D32" s="153">
        <f>'[45]Balance Sheet'!D32</f>
        <v>0.38400000000000001</v>
      </c>
      <c r="E32" s="153">
        <f>'[45]Balance Sheet'!E32</f>
        <v>0.38400000000000001</v>
      </c>
      <c r="F32" s="153">
        <f>'[45]Balance Sheet'!F32</f>
        <v>0.38400000000000001</v>
      </c>
      <c r="G32" s="153">
        <f>'[45]Balance Sheet'!G32</f>
        <v>0.38400000000000001</v>
      </c>
      <c r="H32" s="153">
        <f>'[45]Balance Sheet'!H32</f>
        <v>0.38400000000000001</v>
      </c>
      <c r="I32" s="153">
        <f>'[45]Balance Sheet'!I32</f>
        <v>0.38400000000000001</v>
      </c>
      <c r="J32" s="153">
        <f>'[45]Balance Sheet'!J32</f>
        <v>0.38400000000000001</v>
      </c>
      <c r="K32" s="153">
        <f>'[45]Balance Sheet'!K32</f>
        <v>0.38400000000000001</v>
      </c>
      <c r="L32" s="153">
        <f>'[45]Balance Sheet'!L32</f>
        <v>0.38400000000000001</v>
      </c>
      <c r="M32" s="153">
        <f>'[45]Balance Sheet'!M32</f>
        <v>0.38400000000000001</v>
      </c>
      <c r="N32" s="153">
        <f>'[45]Balance Sheet'!N32</f>
        <v>0.38400000000000001</v>
      </c>
      <c r="O32" s="153">
        <f>'[45]Balance Sheet'!O32</f>
        <v>0.38400000000000001</v>
      </c>
      <c r="P32" s="1"/>
    </row>
    <row r="33" spans="2:16" ht="18" customHeight="1" x14ac:dyDescent="0.25">
      <c r="B33" s="26" t="s">
        <v>60</v>
      </c>
      <c r="C33" s="1"/>
      <c r="F33" s="1"/>
      <c r="G33" s="1"/>
      <c r="H33" s="1"/>
      <c r="I33" s="1"/>
      <c r="J33" s="1"/>
      <c r="K33" s="1"/>
      <c r="L33" s="1"/>
      <c r="M33" s="1"/>
      <c r="N33" s="1"/>
      <c r="O33" s="1"/>
      <c r="P33" s="1"/>
    </row>
    <row r="34" spans="2:16" ht="18" customHeight="1" x14ac:dyDescent="0.25">
      <c r="B34" s="1" t="s">
        <v>61</v>
      </c>
      <c r="C34" s="1"/>
      <c r="F34" s="17">
        <f>'[45]Balance Sheet'!F34</f>
        <v>0.1675963315068493</v>
      </c>
      <c r="G34" s="153">
        <f>'[45]Balance Sheet'!G34</f>
        <v>0.40748914356164379</v>
      </c>
      <c r="H34" s="153">
        <f>'[45]Balance Sheet'!H34</f>
        <v>0.41831323273972598</v>
      </c>
      <c r="I34" s="153">
        <f>'[45]Balance Sheet'!I34</f>
        <v>0.43692954133561646</v>
      </c>
      <c r="J34" s="153">
        <f>'[45]Balance Sheet'!J34</f>
        <v>0.44931934879828767</v>
      </c>
      <c r="K34" s="153">
        <f>'[45]Balance Sheet'!K34</f>
        <v>0.46257676565378414</v>
      </c>
      <c r="L34" s="153">
        <f>'[45]Balance Sheet'!L34</f>
        <v>0.48485553719959407</v>
      </c>
      <c r="M34" s="153">
        <f>'[45]Balance Sheet'!M34</f>
        <v>0.50003863616838762</v>
      </c>
      <c r="N34" s="153">
        <f>'[45]Balance Sheet'!N34</f>
        <v>0.51628912756841172</v>
      </c>
      <c r="O34" s="153">
        <f>'[45]Balance Sheet'!O34</f>
        <v>0.54298901811901301</v>
      </c>
      <c r="P34" s="1"/>
    </row>
    <row r="35" spans="2:16" ht="18" customHeight="1" x14ac:dyDescent="0.25">
      <c r="B35" s="1" t="s">
        <v>62</v>
      </c>
      <c r="C35" s="1"/>
      <c r="D35" s="21">
        <f>'CFS Ahamdabad (Zepto)'!D38</f>
        <v>0</v>
      </c>
      <c r="E35" s="21">
        <f>'CFS Ahamdabad (Zepto)'!E38</f>
        <v>0</v>
      </c>
      <c r="F35" s="21">
        <f>'CFS Ahamdabad (Zepto)'!F38</f>
        <v>0.94616808689691978</v>
      </c>
      <c r="G35" s="21">
        <f>'CFS Ahamdabad (Zepto)'!G38</f>
        <v>1.6047742249752379</v>
      </c>
      <c r="H35" s="21">
        <f>'CFS Ahamdabad (Zepto)'!H38</f>
        <v>2.7174872470685187</v>
      </c>
      <c r="I35" s="21">
        <f>'CFS Ahamdabad (Zepto)'!I38</f>
        <v>3.6396452033762197</v>
      </c>
      <c r="J35" s="21">
        <f>'CFS Ahamdabad (Zepto)'!J38</f>
        <v>4.4049303644206512</v>
      </c>
      <c r="K35" s="21">
        <f>'CFS Ahamdabad (Zepto)'!K38</f>
        <v>5.2549276215901761</v>
      </c>
      <c r="L35" s="21">
        <f>'CFS Ahamdabad (Zepto)'!L38</f>
        <v>5.9511525537888277</v>
      </c>
      <c r="M35" s="21">
        <f>'CFS Ahamdabad (Zepto)'!M38</f>
        <v>6.7208863931121385</v>
      </c>
      <c r="N35" s="21">
        <f>'CFS Ahamdabad (Zepto)'!N38</f>
        <v>8.8187521221778535</v>
      </c>
      <c r="O35" s="21">
        <f>'CFS Ahamdabad (Zepto)'!O38</f>
        <v>10.917455873649628</v>
      </c>
      <c r="P35" s="1"/>
    </row>
    <row r="36" spans="2:16" ht="18" customHeight="1" x14ac:dyDescent="0.25">
      <c r="B36" s="1" t="s">
        <v>63</v>
      </c>
      <c r="C36" s="1"/>
      <c r="D36" s="21"/>
      <c r="E36" s="21">
        <v>0</v>
      </c>
      <c r="F36" s="21">
        <v>0</v>
      </c>
      <c r="G36" s="21">
        <v>0</v>
      </c>
      <c r="H36" s="21">
        <v>0</v>
      </c>
      <c r="I36" s="21">
        <v>0</v>
      </c>
      <c r="J36" s="21">
        <v>0</v>
      </c>
      <c r="K36" s="21">
        <v>0</v>
      </c>
      <c r="L36" s="21">
        <v>0</v>
      </c>
      <c r="M36" s="21">
        <v>0</v>
      </c>
      <c r="N36" s="21">
        <v>0</v>
      </c>
      <c r="O36" s="21">
        <v>0</v>
      </c>
      <c r="P36" s="1"/>
    </row>
    <row r="37" spans="2:16" ht="18" customHeight="1" x14ac:dyDescent="0.25">
      <c r="B37" s="6" t="s">
        <v>64</v>
      </c>
      <c r="C37" s="7"/>
      <c r="D37" s="28">
        <f t="shared" ref="D37:F37" si="6">D28+D34+D35+D36+D32+D29+D30</f>
        <v>6.8669677780452343</v>
      </c>
      <c r="E37" s="28">
        <f t="shared" si="6"/>
        <v>11.046896540547097</v>
      </c>
      <c r="F37" s="28">
        <f t="shared" si="6"/>
        <v>11.447619147443886</v>
      </c>
      <c r="G37" s="28">
        <f t="shared" ref="G37" si="7">G28+G34+G35+G36+G32+G29+G30+G31</f>
        <v>11.398204500095302</v>
      </c>
      <c r="H37" s="28">
        <f>H28+H34+H35+H36+H32+H29+H30+H31</f>
        <v>11.395975437845374</v>
      </c>
      <c r="I37" s="28">
        <f t="shared" ref="I37:O37" si="8">I28+I34+I35+I36+I32+I29+I30+I31</f>
        <v>11.43384878161539</v>
      </c>
      <c r="J37" s="28">
        <f t="shared" si="8"/>
        <v>11.527710714179255</v>
      </c>
      <c r="K37" s="28">
        <f t="shared" si="8"/>
        <v>11.728841313206251</v>
      </c>
      <c r="L37" s="28">
        <f t="shared" si="8"/>
        <v>11.901651953821656</v>
      </c>
      <c r="M37" s="28">
        <f t="shared" si="8"/>
        <v>12.159848782584046</v>
      </c>
      <c r="N37" s="28">
        <f t="shared" si="8"/>
        <v>13.76344388739337</v>
      </c>
      <c r="O37" s="28">
        <f t="shared" si="8"/>
        <v>15.392160343534117</v>
      </c>
    </row>
    <row r="38" spans="2:16" ht="18" customHeight="1" x14ac:dyDescent="0.25">
      <c r="C38" s="1"/>
      <c r="F38" s="1"/>
      <c r="G38" s="1"/>
      <c r="H38" s="1"/>
      <c r="I38" s="1"/>
      <c r="J38" s="1"/>
      <c r="K38" s="1"/>
      <c r="L38" s="1"/>
      <c r="M38" s="1"/>
      <c r="N38" s="1"/>
      <c r="O38" s="1"/>
      <c r="P38" s="1"/>
    </row>
    <row r="39" spans="2:16" ht="18" customHeight="1" x14ac:dyDescent="0.25">
      <c r="B39" s="40" t="s">
        <v>65</v>
      </c>
      <c r="C39" s="40"/>
      <c r="D39" s="41">
        <f t="shared" ref="D39:O39" si="9">D37-D18</f>
        <v>0</v>
      </c>
      <c r="E39" s="41">
        <f t="shared" si="9"/>
        <v>0</v>
      </c>
      <c r="F39" s="41">
        <f t="shared" si="9"/>
        <v>0</v>
      </c>
      <c r="G39" s="41">
        <f t="shared" si="9"/>
        <v>0</v>
      </c>
      <c r="H39" s="41">
        <f t="shared" si="9"/>
        <v>0</v>
      </c>
      <c r="I39" s="41">
        <f t="shared" si="9"/>
        <v>0</v>
      </c>
      <c r="J39" s="41">
        <f t="shared" si="9"/>
        <v>0</v>
      </c>
      <c r="K39" s="41">
        <f t="shared" si="9"/>
        <v>0</v>
      </c>
      <c r="L39" s="41">
        <f t="shared" si="9"/>
        <v>0</v>
      </c>
      <c r="M39" s="41">
        <f t="shared" si="9"/>
        <v>0</v>
      </c>
      <c r="N39" s="41">
        <f t="shared" si="9"/>
        <v>0</v>
      </c>
      <c r="O39" s="41">
        <f t="shared" si="9"/>
        <v>0</v>
      </c>
      <c r="P39" s="1"/>
    </row>
    <row r="40" spans="2:16" ht="18" customHeight="1" x14ac:dyDescent="0.25">
      <c r="C40" s="1"/>
      <c r="F40" s="34"/>
      <c r="G40" s="34"/>
      <c r="H40" s="1"/>
      <c r="I40" s="1"/>
      <c r="J40" s="1"/>
      <c r="K40" s="1"/>
      <c r="L40" s="1"/>
      <c r="M40" s="1"/>
      <c r="N40" s="1"/>
      <c r="O40" s="1"/>
      <c r="P40" s="1"/>
    </row>
    <row r="41" spans="2:16" ht="18" customHeight="1" x14ac:dyDescent="0.25">
      <c r="C41" s="1"/>
      <c r="F41" s="1"/>
      <c r="G41" s="1"/>
      <c r="H41" s="1"/>
      <c r="I41" s="1"/>
      <c r="J41" s="1"/>
      <c r="K41" s="1"/>
      <c r="L41" s="1"/>
      <c r="M41" s="1"/>
      <c r="N41" s="1"/>
      <c r="O41" s="1"/>
      <c r="P41" s="1"/>
    </row>
    <row r="42" spans="2:16" ht="18" customHeight="1" x14ac:dyDescent="0.25">
      <c r="C42" s="1"/>
      <c r="F42" s="1"/>
      <c r="G42" s="1"/>
      <c r="H42" s="1"/>
      <c r="I42" s="1"/>
      <c r="J42" s="1"/>
      <c r="K42" s="1"/>
      <c r="L42" s="1"/>
      <c r="M42" s="1"/>
      <c r="N42" s="1"/>
      <c r="O42" s="1"/>
      <c r="P42" s="1"/>
    </row>
    <row r="43" spans="2:16" ht="18" customHeight="1" x14ac:dyDescent="0.25">
      <c r="C43" s="1"/>
      <c r="F43" s="1"/>
      <c r="G43" s="1"/>
      <c r="H43" s="1"/>
      <c r="I43" s="1"/>
      <c r="J43" s="1"/>
      <c r="K43" s="1"/>
      <c r="L43" s="1"/>
      <c r="M43" s="1"/>
      <c r="N43" s="1"/>
      <c r="O43" s="1"/>
      <c r="P43" s="1"/>
    </row>
    <row r="44" spans="2:16" ht="18" customHeight="1" x14ac:dyDescent="0.25">
      <c r="C44" s="1"/>
      <c r="F44" s="1"/>
      <c r="G44" s="1"/>
      <c r="H44" s="1"/>
      <c r="I44" s="1"/>
      <c r="J44" s="1"/>
      <c r="K44" s="1"/>
      <c r="L44" s="1"/>
      <c r="M44" s="1"/>
      <c r="N44" s="1"/>
      <c r="O44" s="1"/>
      <c r="P44" s="1"/>
    </row>
    <row r="45" spans="2:16" ht="18" customHeight="1" x14ac:dyDescent="0.25">
      <c r="C45" s="1"/>
      <c r="F45" s="1"/>
      <c r="G45" s="1"/>
      <c r="H45" s="1"/>
      <c r="I45" s="1"/>
      <c r="J45" s="1"/>
      <c r="K45" s="1"/>
      <c r="L45" s="1"/>
      <c r="M45" s="1"/>
      <c r="N45" s="1"/>
      <c r="O45" s="1"/>
      <c r="P45" s="1"/>
    </row>
    <row r="46" spans="2:16" ht="18" customHeight="1" x14ac:dyDescent="0.25">
      <c r="C46" s="1"/>
      <c r="F46" s="1"/>
      <c r="G46" s="1"/>
      <c r="H46" s="1"/>
      <c r="I46" s="1"/>
      <c r="J46" s="1"/>
      <c r="K46" s="1"/>
      <c r="L46" s="1"/>
      <c r="M46" s="1"/>
      <c r="N46" s="1"/>
      <c r="O46" s="1"/>
      <c r="P46" s="1"/>
    </row>
    <row r="47" spans="2:16" ht="18" customHeight="1" x14ac:dyDescent="0.25"/>
    <row r="48" spans="2:16"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sheetData>
  <mergeCells count="2">
    <mergeCell ref="D6:E6"/>
    <mergeCell ref="F6:O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B1:O421"/>
  <sheetViews>
    <sheetView showGridLines="0" workbookViewId="0"/>
  </sheetViews>
  <sheetFormatPr defaultColWidth="9.140625" defaultRowHeight="15" customHeight="1" x14ac:dyDescent="0.25"/>
  <cols>
    <col min="1" max="1" width="4.140625" style="1" customWidth="1"/>
    <col min="2" max="2" width="58.5703125" style="1" customWidth="1"/>
    <col min="3" max="3" width="12.28515625" style="1" customWidth="1"/>
    <col min="4" max="13" width="11.85546875" style="2" customWidth="1"/>
    <col min="14" max="15" width="11" style="2" customWidth="1"/>
    <col min="16" max="16384" width="9.140625" style="1"/>
  </cols>
  <sheetData>
    <row r="1" spans="2:15" ht="15.75" customHeight="1" x14ac:dyDescent="0.25"/>
    <row r="2" spans="2:15" ht="18" customHeight="1" x14ac:dyDescent="0.25">
      <c r="B2" s="43" t="str">
        <f>"Financial Model of " &amp; B4</f>
        <v>Financial Model of 26132 Sq. Ft. AHAMDABAD ZEPTO Location Warehouse (Cold Storage)</v>
      </c>
      <c r="C2" s="43"/>
      <c r="D2" s="44"/>
      <c r="E2" s="44"/>
      <c r="F2" s="44"/>
      <c r="G2" s="44"/>
      <c r="H2" s="44"/>
      <c r="I2" s="44"/>
      <c r="J2" s="44"/>
      <c r="K2" s="44"/>
      <c r="L2" s="44"/>
      <c r="M2" s="44"/>
      <c r="N2" s="44"/>
      <c r="O2" s="45"/>
    </row>
    <row r="3" spans="2:15" ht="9.75" customHeight="1" x14ac:dyDescent="0.25"/>
    <row r="4" spans="2:15" ht="18" customHeight="1" x14ac:dyDescent="0.25">
      <c r="B4" s="3" t="str">
        <f>'[39]Common Assumption'!B4</f>
        <v>26132 Sq. Ft. AHAMDABAD ZEPTO Location Warehouse (Cold Storage)</v>
      </c>
      <c r="C4" s="3"/>
      <c r="D4" s="3" t="s">
        <v>66</v>
      </c>
      <c r="E4" s="4"/>
      <c r="F4" s="4"/>
      <c r="G4" s="4"/>
      <c r="H4" s="4"/>
      <c r="I4" s="4"/>
      <c r="J4" s="4"/>
      <c r="K4" s="4"/>
      <c r="L4" s="4"/>
      <c r="M4" s="4"/>
      <c r="N4" s="4"/>
    </row>
    <row r="5" spans="2:15" x14ac:dyDescent="0.25">
      <c r="D5" s="1"/>
      <c r="E5" s="5"/>
      <c r="F5" s="1"/>
      <c r="G5" s="1"/>
      <c r="H5" s="1"/>
      <c r="I5" s="1"/>
      <c r="J5" s="1"/>
      <c r="K5" s="1"/>
      <c r="L5" s="1"/>
      <c r="M5" s="1"/>
      <c r="N5" s="1"/>
    </row>
    <row r="6" spans="2:15" ht="18" customHeight="1" x14ac:dyDescent="0.25">
      <c r="C6" s="2"/>
      <c r="D6" s="159" t="s">
        <v>1</v>
      </c>
      <c r="E6" s="159"/>
      <c r="F6" s="160" t="s">
        <v>2</v>
      </c>
      <c r="G6" s="160"/>
      <c r="H6" s="160"/>
      <c r="I6" s="160"/>
      <c r="J6" s="160"/>
      <c r="K6" s="160"/>
      <c r="L6" s="160"/>
      <c r="M6" s="160"/>
      <c r="N6" s="160"/>
      <c r="O6" s="160"/>
    </row>
    <row r="7" spans="2:15" ht="18" customHeight="1" x14ac:dyDescent="0.25">
      <c r="B7" s="6" t="s">
        <v>3</v>
      </c>
      <c r="C7" s="7" t="s">
        <v>4</v>
      </c>
      <c r="D7" s="8">
        <f>EOMONTH('[39]Common Assumption'!E9,2)</f>
        <v>45747</v>
      </c>
      <c r="E7" s="8">
        <f>'[39]Common Assumption'!E11</f>
        <v>45961</v>
      </c>
      <c r="F7" s="8">
        <f>DATE(YEAR(E7),MONTH(E7)+5,DAY(E7))</f>
        <v>46112</v>
      </c>
      <c r="G7" s="8">
        <f>DATE(YEAR(F7)+1,MONTH(F7),DAY(F7))</f>
        <v>46477</v>
      </c>
      <c r="H7" s="8">
        <f t="shared" ref="H7:O7" si="0">DATE(YEAR(G7)+1,MONTH(G7),DAY(G7))</f>
        <v>46843</v>
      </c>
      <c r="I7" s="8">
        <f t="shared" si="0"/>
        <v>47208</v>
      </c>
      <c r="J7" s="8">
        <f t="shared" si="0"/>
        <v>47573</v>
      </c>
      <c r="K7" s="8">
        <f t="shared" si="0"/>
        <v>47938</v>
      </c>
      <c r="L7" s="8">
        <f t="shared" si="0"/>
        <v>48304</v>
      </c>
      <c r="M7" s="8">
        <f t="shared" si="0"/>
        <v>48669</v>
      </c>
      <c r="N7" s="8">
        <f t="shared" si="0"/>
        <v>49034</v>
      </c>
      <c r="O7" s="8">
        <f t="shared" si="0"/>
        <v>49399</v>
      </c>
    </row>
    <row r="8" spans="2:15" s="9" customFormat="1" ht="18" customHeight="1" x14ac:dyDescent="0.25">
      <c r="B8" s="10" t="s">
        <v>5</v>
      </c>
      <c r="C8" s="11"/>
      <c r="D8" s="48">
        <v>0</v>
      </c>
      <c r="E8" s="48">
        <v>0</v>
      </c>
      <c r="F8" s="12">
        <v>1</v>
      </c>
      <c r="G8" s="12">
        <f>F8+1</f>
        <v>2</v>
      </c>
      <c r="H8" s="12">
        <f t="shared" ref="H8:O8" si="1">G8+1</f>
        <v>3</v>
      </c>
      <c r="I8" s="12">
        <f t="shared" si="1"/>
        <v>4</v>
      </c>
      <c r="J8" s="12">
        <f t="shared" si="1"/>
        <v>5</v>
      </c>
      <c r="K8" s="12">
        <f t="shared" si="1"/>
        <v>6</v>
      </c>
      <c r="L8" s="12">
        <f t="shared" si="1"/>
        <v>7</v>
      </c>
      <c r="M8" s="12">
        <f t="shared" si="1"/>
        <v>8</v>
      </c>
      <c r="N8" s="12">
        <f t="shared" si="1"/>
        <v>9</v>
      </c>
      <c r="O8" s="12">
        <f t="shared" si="1"/>
        <v>10</v>
      </c>
    </row>
    <row r="9" spans="2:15" s="9" customFormat="1" ht="18" customHeight="1" x14ac:dyDescent="0.25">
      <c r="B9" s="10" t="s">
        <v>6</v>
      </c>
      <c r="C9" s="11">
        <v>9</v>
      </c>
      <c r="D9" s="48">
        <f>MONTH(D7-'[39]Common Assumption'!E9)</f>
        <v>2</v>
      </c>
      <c r="E9" s="48">
        <f>C9-D9</f>
        <v>7</v>
      </c>
      <c r="F9" s="11">
        <f>MONTH(F7-E7)</f>
        <v>5</v>
      </c>
      <c r="G9" s="11">
        <f t="shared" ref="G9:O9" si="2">MONTH(G7-F7)</f>
        <v>12</v>
      </c>
      <c r="H9" s="11">
        <f t="shared" si="2"/>
        <v>12</v>
      </c>
      <c r="I9" s="11">
        <f t="shared" si="2"/>
        <v>12</v>
      </c>
      <c r="J9" s="11">
        <f t="shared" si="2"/>
        <v>12</v>
      </c>
      <c r="K9" s="11">
        <f t="shared" si="2"/>
        <v>12</v>
      </c>
      <c r="L9" s="11">
        <f t="shared" si="2"/>
        <v>12</v>
      </c>
      <c r="M9" s="11">
        <f t="shared" si="2"/>
        <v>12</v>
      </c>
      <c r="N9" s="11">
        <f t="shared" si="2"/>
        <v>12</v>
      </c>
      <c r="O9" s="11">
        <f t="shared" si="2"/>
        <v>12</v>
      </c>
    </row>
    <row r="10" spans="2:15" ht="18" customHeight="1" x14ac:dyDescent="0.25">
      <c r="D10" s="1"/>
      <c r="E10" s="1"/>
      <c r="F10" s="1"/>
      <c r="G10" s="1"/>
      <c r="H10" s="1"/>
      <c r="I10" s="1"/>
      <c r="J10" s="1"/>
      <c r="K10" s="1"/>
      <c r="L10" s="1"/>
      <c r="M10" s="1"/>
      <c r="N10" s="1"/>
      <c r="O10" s="1"/>
    </row>
    <row r="11" spans="2:15" ht="18" customHeight="1" x14ac:dyDescent="0.25">
      <c r="B11" s="14" t="s">
        <v>67</v>
      </c>
      <c r="C11" s="14"/>
      <c r="D11" s="1"/>
      <c r="E11" s="1"/>
      <c r="F11" s="1"/>
      <c r="G11" s="1"/>
      <c r="H11" s="1"/>
      <c r="I11" s="1"/>
      <c r="J11" s="1"/>
      <c r="K11" s="1"/>
      <c r="L11" s="1"/>
      <c r="M11" s="1"/>
      <c r="N11" s="1"/>
      <c r="O11" s="1"/>
    </row>
    <row r="12" spans="2:15" ht="18" customHeight="1" x14ac:dyDescent="0.25">
      <c r="B12" s="1" t="s">
        <v>68</v>
      </c>
      <c r="D12" s="17">
        <f>'[45]Cash Flow Statement INDIRECT'!D12</f>
        <v>0</v>
      </c>
      <c r="E12" s="153">
        <f>'[45]Cash Flow Statement INDIRECT'!E12</f>
        <v>0</v>
      </c>
      <c r="F12" s="153">
        <f>'[45]Cash Flow Statement INDIRECT'!F12</f>
        <v>0.55047795745740402</v>
      </c>
      <c r="G12" s="153">
        <f>'[45]Cash Flow Statement INDIRECT'!G12</f>
        <v>1.3744710675337353</v>
      </c>
      <c r="H12" s="153">
        <f>'[45]Cash Flow Statement INDIRECT'!H12</f>
        <v>1.3676915018681555</v>
      </c>
      <c r="I12" s="153">
        <f>'[45]Cash Flow Statement INDIRECT'!I12</f>
        <v>1.4919613278582013</v>
      </c>
      <c r="J12" s="153">
        <f>'[45]Cash Flow Statement INDIRECT'!J12</f>
        <v>1.6237362842913137</v>
      </c>
      <c r="K12" s="153">
        <f>'[45]Cash Flow Statement INDIRECT'!K12</f>
        <v>1.7611791017272669</v>
      </c>
      <c r="L12" s="153">
        <f>'[45]Cash Flow Statement INDIRECT'!L12</f>
        <v>1.9047490032441203</v>
      </c>
      <c r="M12" s="153">
        <f>'[45]Cash Flow Statement INDIRECT'!M12</f>
        <v>2.0655522282314958</v>
      </c>
      <c r="N12" s="153">
        <f>'[45]Cash Flow Statement INDIRECT'!N12</f>
        <v>2.1410737492077994</v>
      </c>
      <c r="O12" s="153">
        <f>'[45]Cash Flow Statement INDIRECT'!O12</f>
        <v>2.1742616658921712</v>
      </c>
    </row>
    <row r="13" spans="2:15" ht="18" customHeight="1" x14ac:dyDescent="0.25">
      <c r="B13" s="1" t="s">
        <v>69</v>
      </c>
      <c r="D13" s="153">
        <f>'[45]Cash Flow Statement INDIRECT'!D13</f>
        <v>0</v>
      </c>
      <c r="E13" s="153">
        <f>'[45]Cash Flow Statement INDIRECT'!E13</f>
        <v>0</v>
      </c>
      <c r="F13" s="153">
        <f>'[45]Cash Flow Statement INDIRECT'!F13</f>
        <v>0.2307434309571621</v>
      </c>
      <c r="G13" s="153">
        <f>'[45]Cash Flow Statement INDIRECT'!G13</f>
        <v>0.55378423429718904</v>
      </c>
      <c r="H13" s="153">
        <f>'[45]Cash Flow Statement INDIRECT'!H13</f>
        <v>0.55378423429718904</v>
      </c>
      <c r="I13" s="153">
        <f>'[45]Cash Flow Statement INDIRECT'!I13</f>
        <v>0.55378423429718904</v>
      </c>
      <c r="J13" s="153">
        <f>'[45]Cash Flow Statement INDIRECT'!J13</f>
        <v>0.55378423429718904</v>
      </c>
      <c r="K13" s="153">
        <f>'[45]Cash Flow Statement INDIRECT'!K13</f>
        <v>0.55378423429718904</v>
      </c>
      <c r="L13" s="153">
        <f>'[45]Cash Flow Statement INDIRECT'!L13</f>
        <v>0.55378423429718904</v>
      </c>
      <c r="M13" s="153">
        <f>'[45]Cash Flow Statement INDIRECT'!M13</f>
        <v>0.55378423429718904</v>
      </c>
      <c r="N13" s="153">
        <f>'[45]Cash Flow Statement INDIRECT'!N13</f>
        <v>0.55378423429718904</v>
      </c>
      <c r="O13" s="153">
        <f>'[45]Cash Flow Statement INDIRECT'!O13</f>
        <v>0.55378423429718904</v>
      </c>
    </row>
    <row r="14" spans="2:15" ht="18" customHeight="1" x14ac:dyDescent="0.25">
      <c r="B14" s="1" t="s">
        <v>70</v>
      </c>
      <c r="D14" s="153">
        <f>'[45]Cash Flow Statement INDIRECT'!D14</f>
        <v>0</v>
      </c>
      <c r="E14" s="153">
        <f>'[45]Cash Flow Statement INDIRECT'!E14</f>
        <v>0</v>
      </c>
      <c r="F14" s="153">
        <f>'[45]Cash Flow Statement INDIRECT'!F14</f>
        <v>0.34853223108543363</v>
      </c>
      <c r="G14" s="153">
        <f>'[45]Cash Flow Statement INDIRECT'!G14</f>
        <v>0.74700425946907512</v>
      </c>
      <c r="H14" s="153">
        <f>'[45]Cash Flow Statement INDIRECT'!H14</f>
        <v>0.64773095135965542</v>
      </c>
      <c r="I14" s="153">
        <f>'[45]Cash Flow Statement INDIRECT'!I14</f>
        <v>0.54448671092585943</v>
      </c>
      <c r="J14" s="153">
        <f>'[45]Cash Flow Statement INDIRECT'!J14</f>
        <v>0.43330060584330976</v>
      </c>
      <c r="K14" s="153">
        <f>'[45]Cash Flow Statement INDIRECT'!K14</f>
        <v>0.31814356843638336</v>
      </c>
      <c r="L14" s="153">
        <f>'[45]Cash Flow Statement INDIRECT'!L14</f>
        <v>0.20100106486726865</v>
      </c>
      <c r="M14" s="153">
        <f>'[45]Cash Flow Statement INDIRECT'!M14</f>
        <v>6.6292700946570443E-2</v>
      </c>
      <c r="N14" s="153">
        <f>'[45]Cash Flow Statement INDIRECT'!N14</f>
        <v>1.9000000000000003E-2</v>
      </c>
      <c r="O14" s="153">
        <f>'[45]Cash Flow Statement INDIRECT'!O14</f>
        <v>1.9000000000000003E-2</v>
      </c>
    </row>
    <row r="15" spans="2:15" ht="18" customHeight="1" x14ac:dyDescent="0.25">
      <c r="B15" s="1" t="s">
        <v>71</v>
      </c>
      <c r="D15" s="153">
        <f>'[45]Cash Flow Statement INDIRECT'!D15</f>
        <v>0</v>
      </c>
      <c r="E15" s="153">
        <f>'[45]Cash Flow Statement INDIRECT'!E15</f>
        <v>0</v>
      </c>
      <c r="F15" s="153">
        <f>'[45]Cash Flow Statement INDIRECT'!F15</f>
        <v>-0.1675963315068493</v>
      </c>
      <c r="G15" s="153">
        <f>'[45]Cash Flow Statement INDIRECT'!G15</f>
        <v>-0.23989281205479449</v>
      </c>
      <c r="H15" s="153">
        <f>'[45]Cash Flow Statement INDIRECT'!H15</f>
        <v>-1.0824089178082197E-2</v>
      </c>
      <c r="I15" s="153">
        <f>'[45]Cash Flow Statement INDIRECT'!I15</f>
        <v>-1.8616308595890474E-2</v>
      </c>
      <c r="J15" s="153">
        <f>'[45]Cash Flow Statement INDIRECT'!J15</f>
        <v>-1.238980746267121E-2</v>
      </c>
      <c r="K15" s="153">
        <f>'[45]Cash Flow Statement INDIRECT'!K15</f>
        <v>-1.3257416855496473E-2</v>
      </c>
      <c r="L15" s="153">
        <f>'[45]Cash Flow Statement INDIRECT'!L15</f>
        <v>-2.2278771545809928E-2</v>
      </c>
      <c r="M15" s="153">
        <f>'[45]Cash Flow Statement INDIRECT'!M15</f>
        <v>-1.5183098968793551E-2</v>
      </c>
      <c r="N15" s="153">
        <f>'[45]Cash Flow Statement INDIRECT'!N15</f>
        <v>-1.6250491400024103E-2</v>
      </c>
      <c r="O15" s="153">
        <f>'[45]Cash Flow Statement INDIRECT'!O15</f>
        <v>-2.6699890550601291E-2</v>
      </c>
    </row>
    <row r="16" spans="2:15" ht="18" customHeight="1" x14ac:dyDescent="0.25">
      <c r="B16" s="1" t="s">
        <v>72</v>
      </c>
      <c r="D16" s="153">
        <f>'[45]Cash Flow Statement INDIRECT'!D16</f>
        <v>0</v>
      </c>
      <c r="E16" s="153">
        <f>'[45]Cash Flow Statement INDIRECT'!E16</f>
        <v>-1.377</v>
      </c>
      <c r="F16" s="153">
        <f>'[45]Cash Flow Statement INDIRECT'!F16</f>
        <v>0.20335565150999996</v>
      </c>
      <c r="G16" s="153">
        <f>'[45]Cash Flow Statement INDIRECT'!G16</f>
        <v>0.48154672103399981</v>
      </c>
      <c r="H16" s="153">
        <f>'[45]Cash Flow Statement INDIRECT'!H16</f>
        <v>0.46245720375449989</v>
      </c>
      <c r="I16" s="153">
        <f>'[45]Cash Flow Statement INDIRECT'!I16</f>
        <v>0.46624180915462499</v>
      </c>
      <c r="J16" s="153">
        <f>'[45]Cash Flow Statement INDIRECT'!J16</f>
        <v>0.46994780239772621</v>
      </c>
      <c r="K16" s="153">
        <f>'[45]Cash Flow Statement INDIRECT'!K16</f>
        <v>0.4739592428029511</v>
      </c>
      <c r="L16" s="153">
        <f>'[45]Cash Flow Statement INDIRECT'!L16</f>
        <v>0.47871617443354392</v>
      </c>
      <c r="M16" s="153">
        <f>'[45]Cash Flow Statement INDIRECT'!M16</f>
        <v>0.48341324942554587</v>
      </c>
      <c r="N16" s="153">
        <f>'[45]Cash Flow Statement INDIRECT'!N16</f>
        <v>0.4884944370308979</v>
      </c>
      <c r="O16" s="153">
        <f>'[45]Cash Flow Statement INDIRECT'!O16</f>
        <v>0.49446826203408489</v>
      </c>
    </row>
    <row r="17" spans="2:15" ht="18" customHeight="1" x14ac:dyDescent="0.25">
      <c r="B17" s="1" t="s">
        <v>73</v>
      </c>
      <c r="D17" s="153">
        <f>'[45]Cash Flow Statement INDIRECT'!D17</f>
        <v>0</v>
      </c>
      <c r="E17" s="153">
        <f>'[45]Cash Flow Statement INDIRECT'!E17</f>
        <v>0</v>
      </c>
      <c r="F17" s="153">
        <f>'[45]Cash Flow Statement INDIRECT'!F17</f>
        <v>0</v>
      </c>
      <c r="G17" s="153">
        <f>'[45]Cash Flow Statement INDIRECT'!G17</f>
        <v>-0.23585923518878898</v>
      </c>
      <c r="H17" s="153">
        <f>'[45]Cash Flow Statement INDIRECT'!H17</f>
        <v>3.0365584033827664E-3</v>
      </c>
      <c r="I17" s="153">
        <f>'[45]Cash Flow Statement INDIRECT'!I17</f>
        <v>4.8770635674881102E-2</v>
      </c>
      <c r="J17" s="153">
        <f>'[45]Cash Flow Statement INDIRECT'!J17</f>
        <v>8.9848055288018425E-2</v>
      </c>
      <c r="K17" s="153">
        <f>'[45]Cash Flow Statement INDIRECT'!K17</f>
        <v>9.4203985822506692E-2</v>
      </c>
      <c r="L17" s="153">
        <f>'[45]Cash Flow Statement INDIRECT'!L17</f>
        <v>0</v>
      </c>
      <c r="M17" s="153">
        <f>'[45]Cash Flow Statement INDIRECT'!M17</f>
        <v>0</v>
      </c>
      <c r="N17" s="153">
        <f>'[45]Cash Flow Statement INDIRECT'!N17</f>
        <v>0</v>
      </c>
      <c r="O17" s="153">
        <f>'[45]Cash Flow Statement INDIRECT'!O17</f>
        <v>0</v>
      </c>
    </row>
    <row r="18" spans="2:15" ht="18" customHeight="1" x14ac:dyDescent="0.25">
      <c r="B18" s="42" t="s">
        <v>74</v>
      </c>
      <c r="C18" s="42"/>
      <c r="D18" s="153">
        <f>'[45]Cash Flow Statement INDIRECT'!D18</f>
        <v>0</v>
      </c>
      <c r="E18" s="153">
        <f>'[45]Cash Flow Statement INDIRECT'!E18</f>
        <v>0</v>
      </c>
      <c r="F18" s="153">
        <f>'[45]Cash Flow Statement INDIRECT'!F18</f>
        <v>3.7709174589041091E-3</v>
      </c>
      <c r="G18" s="153">
        <f>'[45]Cash Flow Statement INDIRECT'!G18</f>
        <v>5.3975882712328747E-3</v>
      </c>
      <c r="H18" s="153">
        <f>'[45]Cash Flow Statement INDIRECT'!H18</f>
        <v>1.6245665294178084E-2</v>
      </c>
      <c r="I18" s="153">
        <f>'[45]Cash Flow Statement INDIRECT'!I18</f>
        <v>1.2189731077910937E-3</v>
      </c>
      <c r="J18" s="153">
        <f>'[45]Cash Flow Statement INDIRECT'!J18</f>
        <v>1.118882140512846E-3</v>
      </c>
      <c r="K18" s="153">
        <f>'[45]Cash Flow Statement INDIRECT'!K18</f>
        <v>1.1804089254815464E-3</v>
      </c>
      <c r="L18" s="153">
        <f>'[45]Cash Flow Statement INDIRECT'!L18</f>
        <v>1.4274952583252475E-3</v>
      </c>
      <c r="M18" s="153">
        <f>'[45]Cash Flow Statement INDIRECT'!M18</f>
        <v>1.3141537702696E-3</v>
      </c>
      <c r="N18" s="153">
        <f>'[45]Cash Flow Statement INDIRECT'!N18</f>
        <v>1.3867968021458732E-3</v>
      </c>
      <c r="O18" s="153">
        <f>'[45]Cash Flow Statement INDIRECT'!O18</f>
        <v>1.6729663203161327E-3</v>
      </c>
    </row>
    <row r="19" spans="2:15" ht="18" customHeight="1" x14ac:dyDescent="0.25">
      <c r="B19" s="26" t="s">
        <v>75</v>
      </c>
      <c r="C19" s="26"/>
      <c r="D19" s="27">
        <f t="shared" ref="D19:O19" si="3">SUM(D12:D18)</f>
        <v>0</v>
      </c>
      <c r="E19" s="27">
        <f t="shared" si="3"/>
        <v>-1.377</v>
      </c>
      <c r="F19" s="27">
        <f t="shared" si="3"/>
        <v>1.1692838569620545</v>
      </c>
      <c r="G19" s="27">
        <f t="shared" si="3"/>
        <v>2.686451823361649</v>
      </c>
      <c r="H19" s="27">
        <f t="shared" si="3"/>
        <v>3.0401220257989787</v>
      </c>
      <c r="I19" s="27">
        <f t="shared" si="3"/>
        <v>3.0878473824226567</v>
      </c>
      <c r="J19" s="27">
        <f t="shared" si="3"/>
        <v>3.1593460567953993</v>
      </c>
      <c r="K19" s="27">
        <f t="shared" si="3"/>
        <v>3.1891931251562822</v>
      </c>
      <c r="L19" s="27">
        <f t="shared" si="3"/>
        <v>3.1173992005546372</v>
      </c>
      <c r="M19" s="27">
        <f t="shared" si="3"/>
        <v>3.1551734677022769</v>
      </c>
      <c r="N19" s="27">
        <f t="shared" si="3"/>
        <v>3.187488725938008</v>
      </c>
      <c r="O19" s="27">
        <f t="shared" si="3"/>
        <v>3.2164872379931606</v>
      </c>
    </row>
    <row r="20" spans="2:15" ht="18" customHeight="1" x14ac:dyDescent="0.25">
      <c r="B20" s="1" t="s">
        <v>76</v>
      </c>
      <c r="D20" s="17">
        <f>'[45]Cash Flow Statement INDIRECT'!D20</f>
        <v>0</v>
      </c>
      <c r="E20" s="153">
        <f>'[45]Cash Flow Statement INDIRECT'!E20</f>
        <v>0</v>
      </c>
      <c r="F20" s="153">
        <f>'[45]Cash Flow Statement INDIRECT'!F20</f>
        <v>0</v>
      </c>
      <c r="G20" s="153">
        <f>'[45]Cash Flow Statement INDIRECT'!G20</f>
        <v>0</v>
      </c>
      <c r="H20" s="153">
        <f>'[45]Cash Flow Statement INDIRECT'!H20</f>
        <v>0</v>
      </c>
      <c r="I20" s="153">
        <f>'[45]Cash Flow Statement INDIRECT'!I20</f>
        <v>0.23660138545312459</v>
      </c>
      <c r="J20" s="153">
        <f>'[45]Cash Flow Statement INDIRECT'!J20</f>
        <v>0.46994780239772621</v>
      </c>
      <c r="K20" s="153">
        <f>'[45]Cash Flow Statement INDIRECT'!K20</f>
        <v>0.4739592428029511</v>
      </c>
      <c r="L20" s="153">
        <f>'[45]Cash Flow Statement INDIRECT'!L20</f>
        <v>0.47871617443354392</v>
      </c>
      <c r="M20" s="153">
        <f>'[45]Cash Flow Statement INDIRECT'!M20</f>
        <v>0.48341324942554587</v>
      </c>
      <c r="N20" s="153">
        <f>'[45]Cash Flow Statement INDIRECT'!N20</f>
        <v>0.4884944370308979</v>
      </c>
      <c r="O20" s="153">
        <f>'[45]Cash Flow Statement INDIRECT'!O20</f>
        <v>0.49446826203408489</v>
      </c>
    </row>
    <row r="21" spans="2:15" ht="18" customHeight="1" x14ac:dyDescent="0.25">
      <c r="B21" s="1" t="s">
        <v>77</v>
      </c>
      <c r="D21" s="153">
        <f>'[45]Cash Flow Statement INDIRECT'!D21</f>
        <v>0</v>
      </c>
      <c r="E21" s="153">
        <f>'[45]Cash Flow Statement INDIRECT'!E21</f>
        <v>0</v>
      </c>
      <c r="F21" s="153">
        <f>'[45]Cash Flow Statement INDIRECT'!F21</f>
        <v>0</v>
      </c>
      <c r="G21" s="153">
        <f>'[45]Cash Flow Statement INDIRECT'!G21</f>
        <v>0.23585923518878898</v>
      </c>
      <c r="H21" s="153">
        <f>'[45]Cash Flow Statement INDIRECT'!H21</f>
        <v>0.23469586172057549</v>
      </c>
      <c r="I21" s="153">
        <f>'[45]Cash Flow Statement INDIRECT'!I21</f>
        <v>0.25602056386046734</v>
      </c>
      <c r="J21" s="153">
        <f>'[45]Cash Flow Statement INDIRECT'!J21</f>
        <v>0.27863314638438941</v>
      </c>
      <c r="K21" s="153">
        <f>'[45]Cash Flow Statement INDIRECT'!K21</f>
        <v>0.33491371562188088</v>
      </c>
      <c r="L21" s="153">
        <f>'[45]Cash Flow Statement INDIRECT'!L21</f>
        <v>0.48747840030461276</v>
      </c>
      <c r="M21" s="153">
        <f>'[45]Cash Flow Statement INDIRECT'!M21</f>
        <v>0.54692230956877663</v>
      </c>
      <c r="N21" s="153">
        <f>'[45]Cash Flow Statement INDIRECT'!N21</f>
        <v>0.58212855984139555</v>
      </c>
      <c r="O21" s="153">
        <f>'[45]Cash Flow Statement INDIRECT'!O21</f>
        <v>0.60431522448730191</v>
      </c>
    </row>
    <row r="22" spans="2:15" ht="18" customHeight="1" x14ac:dyDescent="0.25">
      <c r="B22" s="38" t="s">
        <v>78</v>
      </c>
      <c r="C22" s="38"/>
      <c r="D22" s="39">
        <f>+D19-D21-D20</f>
        <v>0</v>
      </c>
      <c r="E22" s="39">
        <f t="shared" ref="E22:O22" si="4">+E19-E21-E20</f>
        <v>-1.377</v>
      </c>
      <c r="F22" s="39">
        <f t="shared" si="4"/>
        <v>1.1692838569620545</v>
      </c>
      <c r="G22" s="39">
        <f t="shared" si="4"/>
        <v>2.4505925881728601</v>
      </c>
      <c r="H22" s="39">
        <f t="shared" si="4"/>
        <v>2.8054261640784031</v>
      </c>
      <c r="I22" s="39">
        <f t="shared" si="4"/>
        <v>2.5952254331090643</v>
      </c>
      <c r="J22" s="39">
        <f t="shared" si="4"/>
        <v>2.4107651080132833</v>
      </c>
      <c r="K22" s="39">
        <f t="shared" si="4"/>
        <v>2.3803201667314502</v>
      </c>
      <c r="L22" s="39">
        <f t="shared" si="4"/>
        <v>2.1512046258164803</v>
      </c>
      <c r="M22" s="39">
        <f t="shared" si="4"/>
        <v>2.1248379087079545</v>
      </c>
      <c r="N22" s="39">
        <f t="shared" si="4"/>
        <v>2.1168657290657147</v>
      </c>
      <c r="O22" s="39">
        <f t="shared" si="4"/>
        <v>2.1177037514717738</v>
      </c>
    </row>
    <row r="23" spans="2:15" ht="18" customHeight="1" x14ac:dyDescent="0.25">
      <c r="D23" s="1"/>
      <c r="E23" s="34"/>
      <c r="F23" s="1"/>
      <c r="G23" s="1"/>
      <c r="H23" s="1"/>
      <c r="I23" s="1"/>
      <c r="J23" s="1"/>
      <c r="K23" s="1"/>
      <c r="L23" s="1"/>
      <c r="M23" s="1"/>
      <c r="N23" s="1"/>
      <c r="O23" s="1"/>
    </row>
    <row r="24" spans="2:15" ht="18" customHeight="1" x14ac:dyDescent="0.25">
      <c r="B24" s="14" t="s">
        <v>79</v>
      </c>
      <c r="C24" s="14"/>
      <c r="D24" s="1"/>
      <c r="E24" s="1"/>
      <c r="F24" s="1"/>
      <c r="G24" s="1"/>
      <c r="H24" s="1"/>
      <c r="I24" s="1"/>
      <c r="J24" s="1"/>
      <c r="K24" s="1"/>
      <c r="L24" s="1"/>
      <c r="M24" s="1"/>
      <c r="N24" s="1"/>
      <c r="O24" s="1"/>
    </row>
    <row r="25" spans="2:15" ht="18" customHeight="1" x14ac:dyDescent="0.25">
      <c r="B25" s="1" t="s">
        <v>80</v>
      </c>
      <c r="D25" s="17">
        <f>'[45]Cash Flow Statement INDIRECT'!D25</f>
        <v>-6.4829677780452339</v>
      </c>
      <c r="E25" s="153">
        <f>'[45]Cash Flow Statement INDIRECT'!E25</f>
        <v>-2.8029287625018622</v>
      </c>
      <c r="F25" s="153">
        <f>'[45]Cash Flow Statement INDIRECT'!F25</f>
        <v>0</v>
      </c>
      <c r="G25" s="153">
        <f>'[45]Cash Flow Statement INDIRECT'!G25</f>
        <v>0</v>
      </c>
      <c r="H25" s="153">
        <f>'[45]Cash Flow Statement INDIRECT'!H25</f>
        <v>0</v>
      </c>
      <c r="I25" s="153">
        <f>'[45]Cash Flow Statement INDIRECT'!I25</f>
        <v>0</v>
      </c>
      <c r="J25" s="153">
        <f>'[45]Cash Flow Statement INDIRECT'!J25</f>
        <v>0</v>
      </c>
      <c r="K25" s="153">
        <f>'[45]Cash Flow Statement INDIRECT'!K25</f>
        <v>0</v>
      </c>
      <c r="L25" s="153">
        <f>'[45]Cash Flow Statement INDIRECT'!L25</f>
        <v>0</v>
      </c>
      <c r="M25" s="153">
        <f>'[45]Cash Flow Statement INDIRECT'!M25</f>
        <v>0</v>
      </c>
      <c r="N25" s="153">
        <f>'[45]Cash Flow Statement INDIRECT'!N25</f>
        <v>0</v>
      </c>
      <c r="O25" s="153">
        <f>'[45]Cash Flow Statement INDIRECT'!O25</f>
        <v>0</v>
      </c>
    </row>
    <row r="26" spans="2:15" ht="18" customHeight="1" x14ac:dyDescent="0.25">
      <c r="B26" s="1" t="s">
        <v>81</v>
      </c>
      <c r="D26" s="153">
        <f>'[45]Cash Flow Statement INDIRECT'!D26</f>
        <v>-0.38400000000000001</v>
      </c>
      <c r="E26" s="153">
        <f>'[45]Cash Flow Statement INDIRECT'!E26</f>
        <v>0</v>
      </c>
      <c r="F26" s="153">
        <f>'[45]Cash Flow Statement INDIRECT'!F26</f>
        <v>0</v>
      </c>
      <c r="G26" s="153">
        <f>'[45]Cash Flow Statement INDIRECT'!G26</f>
        <v>0</v>
      </c>
      <c r="H26" s="153">
        <f>'[45]Cash Flow Statement INDIRECT'!H26</f>
        <v>0</v>
      </c>
      <c r="I26" s="153">
        <f>'[45]Cash Flow Statement INDIRECT'!I26</f>
        <v>0</v>
      </c>
      <c r="J26" s="153">
        <f>'[45]Cash Flow Statement INDIRECT'!J26</f>
        <v>0</v>
      </c>
      <c r="K26" s="153">
        <f>'[45]Cash Flow Statement INDIRECT'!K26</f>
        <v>0</v>
      </c>
      <c r="L26" s="153">
        <f>'[45]Cash Flow Statement INDIRECT'!L26</f>
        <v>0</v>
      </c>
      <c r="M26" s="153">
        <f>'[45]Cash Flow Statement INDIRECT'!M26</f>
        <v>0</v>
      </c>
      <c r="N26" s="153">
        <f>'[45]Cash Flow Statement INDIRECT'!N26</f>
        <v>0</v>
      </c>
      <c r="O26" s="153">
        <f>'[45]Cash Flow Statement INDIRECT'!O26</f>
        <v>0</v>
      </c>
    </row>
    <row r="27" spans="2:15" ht="18" customHeight="1" x14ac:dyDescent="0.25">
      <c r="B27" s="38" t="s">
        <v>82</v>
      </c>
      <c r="C27" s="38"/>
      <c r="D27" s="39">
        <f>SUM(D25:D26)</f>
        <v>-6.8669677780452343</v>
      </c>
      <c r="E27" s="39">
        <f t="shared" ref="E27:O27" si="5">SUM(E25:E26)</f>
        <v>-2.8029287625018622</v>
      </c>
      <c r="F27" s="39">
        <f t="shared" si="5"/>
        <v>0</v>
      </c>
      <c r="G27" s="39">
        <f t="shared" si="5"/>
        <v>0</v>
      </c>
      <c r="H27" s="39">
        <f t="shared" si="5"/>
        <v>0</v>
      </c>
      <c r="I27" s="39">
        <f t="shared" si="5"/>
        <v>0</v>
      </c>
      <c r="J27" s="39">
        <f t="shared" si="5"/>
        <v>0</v>
      </c>
      <c r="K27" s="39">
        <f t="shared" si="5"/>
        <v>0</v>
      </c>
      <c r="L27" s="39">
        <f t="shared" si="5"/>
        <v>0</v>
      </c>
      <c r="M27" s="39">
        <f t="shared" si="5"/>
        <v>0</v>
      </c>
      <c r="N27" s="39">
        <f t="shared" si="5"/>
        <v>0</v>
      </c>
      <c r="O27" s="39">
        <f t="shared" si="5"/>
        <v>0</v>
      </c>
    </row>
    <row r="28" spans="2:15" ht="18" customHeight="1" x14ac:dyDescent="0.25"/>
    <row r="29" spans="2:15" ht="18" customHeight="1" x14ac:dyDescent="0.25">
      <c r="B29" s="14" t="s">
        <v>83</v>
      </c>
      <c r="C29" s="14"/>
    </row>
    <row r="30" spans="2:15" ht="18" customHeight="1" x14ac:dyDescent="0.25">
      <c r="B30" s="1" t="str">
        <f>+'[39]Fund Flow Statement'!B12</f>
        <v>Increase in Equity / Share Capital/USL</v>
      </c>
      <c r="D30" s="17">
        <f>'[45]Cash Flow Statement INDIRECT'!D30</f>
        <v>2.6870390155433674</v>
      </c>
      <c r="E30" s="153">
        <f>'[45]Cash Flow Statement INDIRECT'!E30</f>
        <v>0</v>
      </c>
      <c r="F30" s="153">
        <f>'[45]Cash Flow Statement INDIRECT'!F30</f>
        <v>9.9580159457876682E-2</v>
      </c>
      <c r="G30" s="153">
        <f>'[45]Cash Flow Statement INDIRECT'!G30</f>
        <v>0</v>
      </c>
      <c r="H30" s="153">
        <f>'[45]Cash Flow Statement INDIRECT'!H30</f>
        <v>0</v>
      </c>
      <c r="I30" s="153">
        <f>'[45]Cash Flow Statement INDIRECT'!I30</f>
        <v>0</v>
      </c>
      <c r="J30" s="153">
        <f>'[45]Cash Flow Statement INDIRECT'!J30</f>
        <v>0</v>
      </c>
      <c r="K30" s="153">
        <f>'[45]Cash Flow Statement INDIRECT'!K30</f>
        <v>0</v>
      </c>
      <c r="L30" s="153">
        <f>'[45]Cash Flow Statement INDIRECT'!L30</f>
        <v>0</v>
      </c>
      <c r="M30" s="153">
        <f>'[45]Cash Flow Statement INDIRECT'!M30</f>
        <v>0</v>
      </c>
      <c r="N30" s="153">
        <f>'[45]Cash Flow Statement INDIRECT'!N30</f>
        <v>0</v>
      </c>
      <c r="O30" s="153">
        <f>'[45]Cash Flow Statement INDIRECT'!O30</f>
        <v>0</v>
      </c>
    </row>
    <row r="31" spans="2:15" ht="18" customHeight="1" x14ac:dyDescent="0.25">
      <c r="B31" s="1" t="str">
        <f>+'[39]Fund Flow Statement'!B13</f>
        <v>Increase in TL</v>
      </c>
      <c r="D31" s="153">
        <f>'[45]Cash Flow Statement INDIRECT'!D31</f>
        <v>4.1799287625018664</v>
      </c>
      <c r="E31" s="153">
        <f>'[45]Cash Flow Statement INDIRECT'!E31</f>
        <v>4.1799287625018664</v>
      </c>
      <c r="F31" s="153">
        <f>'[45]Cash Flow Statement INDIRECT'!F31</f>
        <v>-0.17416369843757776</v>
      </c>
      <c r="G31" s="153">
        <f>'[45]Cash Flow Statement INDIRECT'!G31</f>
        <v>-1.0449821906254668</v>
      </c>
      <c r="H31" s="153">
        <f>'[45]Cash Flow Statement INDIRECT'!H31</f>
        <v>-1.0449821906254668</v>
      </c>
      <c r="I31" s="153">
        <f>'[45]Cash Flow Statement INDIRECT'!I31</f>
        <v>-1.128580765875504</v>
      </c>
      <c r="J31" s="153">
        <f>'[45]Cash Flow Statement INDIRECT'!J31</f>
        <v>-1.2121793411255417</v>
      </c>
      <c r="K31" s="153">
        <f>'[45]Cash Flow Statement INDIRECT'!K31</f>
        <v>-1.2121793411255417</v>
      </c>
      <c r="L31" s="153">
        <f>'[45]Cash Flow Statement INDIRECT'!L31</f>
        <v>-1.2539786287505601</v>
      </c>
      <c r="M31" s="153">
        <f>'[45]Cash Flow Statement INDIRECT'!M31</f>
        <v>-1.2888113684380735</v>
      </c>
      <c r="N31" s="153">
        <f>'[45]Cash Flow Statement INDIRECT'!N31</f>
        <v>0</v>
      </c>
      <c r="O31" s="153">
        <f>'[45]Cash Flow Statement INDIRECT'!O31</f>
        <v>0</v>
      </c>
    </row>
    <row r="32" spans="2:15" ht="18" customHeight="1" x14ac:dyDescent="0.25">
      <c r="B32" s="1" t="str">
        <f>+'[39]Fund Flow Statement'!B14</f>
        <v>Increase in CC Limit</v>
      </c>
      <c r="D32" s="153">
        <f>'[45]Cash Flow Statement INDIRECT'!D32</f>
        <v>0</v>
      </c>
      <c r="E32" s="153">
        <f>'[45]Cash Flow Statement INDIRECT'!E32</f>
        <v>0</v>
      </c>
      <c r="F32" s="153">
        <f>'[45]Cash Flow Statement INDIRECT'!F32</f>
        <v>0.2</v>
      </c>
      <c r="G32" s="153">
        <f>'[45]Cash Flow Statement INDIRECT'!G32</f>
        <v>0</v>
      </c>
      <c r="H32" s="153">
        <f>'[45]Cash Flow Statement INDIRECT'!H32</f>
        <v>0</v>
      </c>
      <c r="I32" s="153">
        <f>'[45]Cash Flow Statement INDIRECT'!I32</f>
        <v>0</v>
      </c>
      <c r="J32" s="153">
        <f>'[45]Cash Flow Statement INDIRECT'!J32</f>
        <v>0</v>
      </c>
      <c r="K32" s="153">
        <f>'[45]Cash Flow Statement INDIRECT'!K32</f>
        <v>0</v>
      </c>
      <c r="L32" s="153">
        <f>'[45]Cash Flow Statement INDIRECT'!L32</f>
        <v>0</v>
      </c>
      <c r="M32" s="153">
        <f>'[45]Cash Flow Statement INDIRECT'!M32</f>
        <v>0</v>
      </c>
      <c r="N32" s="153">
        <f>'[45]Cash Flow Statement INDIRECT'!N32</f>
        <v>0</v>
      </c>
      <c r="O32" s="153">
        <f>'[45]Cash Flow Statement INDIRECT'!O32</f>
        <v>0</v>
      </c>
    </row>
    <row r="33" spans="2:15" ht="18" customHeight="1" x14ac:dyDescent="0.25">
      <c r="B33" s="1" t="s">
        <v>84</v>
      </c>
      <c r="D33" s="153">
        <f>'[45]Cash Flow Statement INDIRECT'!D33</f>
        <v>0</v>
      </c>
      <c r="E33" s="153">
        <f>'[45]Cash Flow Statement INDIRECT'!E33</f>
        <v>0</v>
      </c>
      <c r="F33" s="153">
        <f>'[45]Cash Flow Statement INDIRECT'!F33</f>
        <v>-0.34853223108543363</v>
      </c>
      <c r="G33" s="153">
        <f>'[45]Cash Flow Statement INDIRECT'!G33</f>
        <v>-0.74700425946907512</v>
      </c>
      <c r="H33" s="153">
        <f>'[45]Cash Flow Statement INDIRECT'!H33</f>
        <v>-0.64773095135965542</v>
      </c>
      <c r="I33" s="153">
        <f>'[45]Cash Flow Statement INDIRECT'!I33</f>
        <v>-0.54448671092585943</v>
      </c>
      <c r="J33" s="153">
        <f>'[45]Cash Flow Statement INDIRECT'!J33</f>
        <v>-0.43330060584330976</v>
      </c>
      <c r="K33" s="153">
        <f>'[45]Cash Flow Statement INDIRECT'!K33</f>
        <v>-0.31814356843638336</v>
      </c>
      <c r="L33" s="153">
        <f>'[45]Cash Flow Statement INDIRECT'!L33</f>
        <v>-0.20100106486726865</v>
      </c>
      <c r="M33" s="153">
        <f>'[45]Cash Flow Statement INDIRECT'!M33</f>
        <v>-6.6292700946570443E-2</v>
      </c>
      <c r="N33" s="153">
        <f>'[45]Cash Flow Statement INDIRECT'!N33</f>
        <v>-1.9000000000000003E-2</v>
      </c>
      <c r="O33" s="153">
        <f>'[45]Cash Flow Statement INDIRECT'!O33</f>
        <v>-1.9000000000000003E-2</v>
      </c>
    </row>
    <row r="34" spans="2:15" ht="18" customHeight="1" x14ac:dyDescent="0.25">
      <c r="B34" s="38" t="s">
        <v>85</v>
      </c>
      <c r="C34" s="38"/>
      <c r="D34" s="39">
        <f>SUM(D30:D33)</f>
        <v>6.8669677780452343</v>
      </c>
      <c r="E34" s="39">
        <f t="shared" ref="E34:O34" si="6">SUM(E30:E33)</f>
        <v>4.1799287625018664</v>
      </c>
      <c r="F34" s="39">
        <f t="shared" si="6"/>
        <v>-0.22311577006513469</v>
      </c>
      <c r="G34" s="39">
        <f t="shared" si="6"/>
        <v>-1.7919864500945419</v>
      </c>
      <c r="H34" s="39">
        <f t="shared" si="6"/>
        <v>-1.6927131419851222</v>
      </c>
      <c r="I34" s="39">
        <f t="shared" si="6"/>
        <v>-1.6730674768013634</v>
      </c>
      <c r="J34" s="39">
        <f t="shared" si="6"/>
        <v>-1.6454799469688515</v>
      </c>
      <c r="K34" s="39">
        <f t="shared" si="6"/>
        <v>-1.5303229095619251</v>
      </c>
      <c r="L34" s="39">
        <f t="shared" si="6"/>
        <v>-1.4549796936178288</v>
      </c>
      <c r="M34" s="39">
        <f t="shared" si="6"/>
        <v>-1.3551040693846439</v>
      </c>
      <c r="N34" s="39">
        <f t="shared" si="6"/>
        <v>-1.9000000000000003E-2</v>
      </c>
      <c r="O34" s="39">
        <f t="shared" si="6"/>
        <v>-1.9000000000000003E-2</v>
      </c>
    </row>
    <row r="35" spans="2:15" ht="18" customHeight="1" x14ac:dyDescent="0.25"/>
    <row r="36" spans="2:15" ht="18" customHeight="1" x14ac:dyDescent="0.25">
      <c r="B36" s="1" t="s">
        <v>86</v>
      </c>
      <c r="D36" s="17">
        <f>+D22+D27+D34</f>
        <v>0</v>
      </c>
      <c r="E36" s="17">
        <f t="shared" ref="E36:O36" si="7">+E22+E27+E34</f>
        <v>0</v>
      </c>
      <c r="F36" s="17">
        <f t="shared" si="7"/>
        <v>0.94616808689691978</v>
      </c>
      <c r="G36" s="17">
        <f t="shared" si="7"/>
        <v>0.65860613807831814</v>
      </c>
      <c r="H36" s="17">
        <f t="shared" si="7"/>
        <v>1.1127130220932808</v>
      </c>
      <c r="I36" s="17">
        <f t="shared" si="7"/>
        <v>0.92215795630770092</v>
      </c>
      <c r="J36" s="17">
        <f t="shared" si="7"/>
        <v>0.76528516104443178</v>
      </c>
      <c r="K36" s="17">
        <f t="shared" si="7"/>
        <v>0.84999725716952512</v>
      </c>
      <c r="L36" s="17">
        <f t="shared" si="7"/>
        <v>0.69622493219865156</v>
      </c>
      <c r="M36" s="17">
        <f t="shared" si="7"/>
        <v>0.76973383932331063</v>
      </c>
      <c r="N36" s="17">
        <f t="shared" si="7"/>
        <v>2.0978657290657146</v>
      </c>
      <c r="O36" s="17">
        <f t="shared" si="7"/>
        <v>2.0987037514717737</v>
      </c>
    </row>
    <row r="37" spans="2:15" ht="18" customHeight="1" x14ac:dyDescent="0.25">
      <c r="B37" s="1" t="s">
        <v>87</v>
      </c>
      <c r="D37" s="17">
        <v>0</v>
      </c>
      <c r="E37" s="17">
        <f>+D38</f>
        <v>0</v>
      </c>
      <c r="F37" s="17">
        <f t="shared" ref="F37:O37" si="8">+E38</f>
        <v>0</v>
      </c>
      <c r="G37" s="17">
        <f t="shared" si="8"/>
        <v>0.94616808689691978</v>
      </c>
      <c r="H37" s="17">
        <f t="shared" si="8"/>
        <v>1.6047742249752379</v>
      </c>
      <c r="I37" s="17">
        <f t="shared" si="8"/>
        <v>2.7174872470685187</v>
      </c>
      <c r="J37" s="17">
        <f t="shared" si="8"/>
        <v>3.6396452033762197</v>
      </c>
      <c r="K37" s="17">
        <f t="shared" si="8"/>
        <v>4.4049303644206512</v>
      </c>
      <c r="L37" s="17">
        <f t="shared" si="8"/>
        <v>5.2549276215901761</v>
      </c>
      <c r="M37" s="17">
        <f t="shared" si="8"/>
        <v>5.9511525537888277</v>
      </c>
      <c r="N37" s="17">
        <f t="shared" si="8"/>
        <v>6.7208863931121385</v>
      </c>
      <c r="O37" s="17">
        <f t="shared" si="8"/>
        <v>8.8187521221778535</v>
      </c>
    </row>
    <row r="38" spans="2:15" ht="18" customHeight="1" x14ac:dyDescent="0.25">
      <c r="B38" s="38" t="s">
        <v>88</v>
      </c>
      <c r="C38" s="38"/>
      <c r="D38" s="39">
        <f>SUM(D36:D37)</f>
        <v>0</v>
      </c>
      <c r="E38" s="39">
        <f t="shared" ref="E38:O38" si="9">SUM(E36:E37)</f>
        <v>0</v>
      </c>
      <c r="F38" s="39">
        <f t="shared" si="9"/>
        <v>0.94616808689691978</v>
      </c>
      <c r="G38" s="39">
        <f t="shared" si="9"/>
        <v>1.6047742249752379</v>
      </c>
      <c r="H38" s="39">
        <f t="shared" si="9"/>
        <v>2.7174872470685187</v>
      </c>
      <c r="I38" s="39">
        <f t="shared" si="9"/>
        <v>3.6396452033762197</v>
      </c>
      <c r="J38" s="39">
        <f t="shared" si="9"/>
        <v>4.4049303644206512</v>
      </c>
      <c r="K38" s="39">
        <f t="shared" si="9"/>
        <v>5.2549276215901761</v>
      </c>
      <c r="L38" s="39">
        <f t="shared" si="9"/>
        <v>5.9511525537888277</v>
      </c>
      <c r="M38" s="39">
        <f t="shared" si="9"/>
        <v>6.7208863931121385</v>
      </c>
      <c r="N38" s="39">
        <f t="shared" si="9"/>
        <v>8.8187521221778535</v>
      </c>
      <c r="O38" s="39">
        <f t="shared" si="9"/>
        <v>10.917455873649628</v>
      </c>
    </row>
    <row r="39" spans="2:15" ht="18" customHeight="1" x14ac:dyDescent="0.25"/>
    <row r="40" spans="2:15" ht="18" customHeight="1" x14ac:dyDescent="0.25"/>
    <row r="41" spans="2:15" ht="18" customHeight="1" x14ac:dyDescent="0.25"/>
    <row r="42" spans="2:15" ht="18" customHeight="1" x14ac:dyDescent="0.25"/>
    <row r="43" spans="2:15" ht="18" customHeight="1" x14ac:dyDescent="0.25"/>
    <row r="44" spans="2:15" ht="18" customHeight="1" x14ac:dyDescent="0.25"/>
    <row r="45" spans="2:15" ht="18" customHeight="1" x14ac:dyDescent="0.25"/>
    <row r="46" spans="2:15" ht="18" customHeight="1" x14ac:dyDescent="0.25"/>
    <row r="47" spans="2:15" ht="18" customHeight="1" x14ac:dyDescent="0.25"/>
    <row r="48" spans="2:15"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sheetData>
  <mergeCells count="2">
    <mergeCell ref="D6:E6"/>
    <mergeCell ref="F6:O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7</vt:i4>
      </vt:variant>
    </vt:vector>
  </HeadingPairs>
  <TitlesOfParts>
    <vt:vector size="32" baseType="lpstr">
      <vt:lpstr>P &amp; L Account (Noida)</vt:lpstr>
      <vt:lpstr>Balance Sheet (Noida)</vt:lpstr>
      <vt:lpstr>CFS (Noida)</vt:lpstr>
      <vt:lpstr>P &amp; L Account (Pune) </vt:lpstr>
      <vt:lpstr>Balance Sheet (Pune)</vt:lpstr>
      <vt:lpstr>CFS (Pune)</vt:lpstr>
      <vt:lpstr>P&amp;L Account Ahamdabad (Zepto) </vt:lpstr>
      <vt:lpstr>Balance Sheet Ahamdabad (Zepto)</vt:lpstr>
      <vt:lpstr>CFS Ahamdabad (Zepto)</vt:lpstr>
      <vt:lpstr>P&amp;L Account Ahamdabad (Falcon) </vt:lpstr>
      <vt:lpstr>Balance Sheet Ahamdabad(Falco  </vt:lpstr>
      <vt:lpstr>CFS Ahamdabad (Falcon)</vt:lpstr>
      <vt:lpstr>P &amp; L Account Bhivandi </vt:lpstr>
      <vt:lpstr>Balance Sheet Bhivandi</vt:lpstr>
      <vt:lpstr>CFS Bhivandi</vt:lpstr>
      <vt:lpstr>PL existing</vt:lpstr>
      <vt:lpstr>BS existing</vt:lpstr>
      <vt:lpstr>CFS existing</vt:lpstr>
      <vt:lpstr>P &amp; L Combined</vt:lpstr>
      <vt:lpstr>Balance Sheet Combined</vt:lpstr>
      <vt:lpstr>CFS Combined</vt:lpstr>
      <vt:lpstr>DSCR</vt:lpstr>
      <vt:lpstr>NPV &amp; IRR, Payback Period</vt:lpstr>
      <vt:lpstr>Ratio and Break Even Analysis</vt:lpstr>
      <vt:lpstr>Sensityvity Analysis</vt:lpstr>
      <vt:lpstr>DSCR!Print_Area</vt:lpstr>
      <vt:lpstr>'P &amp; L Account (Noida)'!Print_Area</vt:lpstr>
      <vt:lpstr>'P &amp; L Account (Pune) '!Print_Area</vt:lpstr>
      <vt:lpstr>'P &amp; L Combined'!Print_Area</vt:lpstr>
      <vt:lpstr>'P&amp;L Account Ahamdabad (Falcon) '!Print_Area</vt:lpstr>
      <vt:lpstr>'P&amp;L Account Ahamdabad (Zepto) '!Print_Area</vt:lpstr>
      <vt:lpstr>'PL existing'!Print_Area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2025-03-11T14:01:38Z</dcterms:modified>
</cp:coreProperties>
</file>