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F1C5E1D2-5A89-497D-8953-19691E403A4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Sheet1 (2)" sheetId="2" r:id="rId1"/>
  </sheets>
  <definedNames>
    <definedName name="_xlnm._FilterDatabase" localSheetId="0" hidden="1">'Sheet1 (2)'!$A$3:$J$45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 s="1"/>
  <c r="H44" i="2" l="1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19" i="2"/>
  <c r="I19" i="2" s="1"/>
  <c r="G18" i="2"/>
  <c r="I18" i="2" s="1"/>
  <c r="H17" i="2"/>
  <c r="I17" i="2" s="1"/>
  <c r="H16" i="2"/>
  <c r="I16" i="2" s="1"/>
  <c r="H15" i="2"/>
  <c r="I15" i="2" s="1"/>
  <c r="I14" i="2"/>
  <c r="I13" i="2"/>
  <c r="I12" i="2"/>
  <c r="I11" i="2"/>
  <c r="H10" i="2"/>
  <c r="I10" i="2" s="1"/>
  <c r="I9" i="2"/>
  <c r="I8" i="2"/>
  <c r="I7" i="2"/>
  <c r="I6" i="2"/>
  <c r="H5" i="2"/>
  <c r="I5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H4" i="2"/>
  <c r="I4" i="2" s="1"/>
  <c r="I45" i="2" l="1"/>
  <c r="G45" i="2"/>
  <c r="H45" i="2"/>
</calcChain>
</file>

<file path=xl/sharedStrings.xml><?xml version="1.0" encoding="utf-8"?>
<sst xmlns="http://schemas.openxmlformats.org/spreadsheetml/2006/main" count="199" uniqueCount="92">
  <si>
    <t>SUNBRIDGE FOODS PRIVATE LIMITED</t>
  </si>
  <si>
    <t>Plant and Machinery</t>
  </si>
  <si>
    <t>SR. No.</t>
  </si>
  <si>
    <t>Brand Name</t>
  </si>
  <si>
    <t>Amount in lacs</t>
  </si>
  <si>
    <t>GST</t>
  </si>
  <si>
    <t>TOTAL VALUE</t>
  </si>
  <si>
    <t>Supplier Name</t>
  </si>
  <si>
    <t>Description</t>
  </si>
  <si>
    <t xml:space="preserve">Annpurna Agronics  Machinery Pvt Ltd. </t>
  </si>
  <si>
    <t>Satake</t>
  </si>
  <si>
    <t>Milling</t>
  </si>
  <si>
    <t>15 TPH Per Tan Hours</t>
  </si>
  <si>
    <t>Annupurna</t>
  </si>
  <si>
    <t>20 Per Tan Hours</t>
  </si>
  <si>
    <t>Atlas Copco (India) Ltd</t>
  </si>
  <si>
    <t>Air Compresser</t>
  </si>
  <si>
    <t>75 HP Compressor</t>
  </si>
  <si>
    <t>Fabrication</t>
  </si>
  <si>
    <t xml:space="preserve">Fabrication Or Installation </t>
  </si>
  <si>
    <t>Boiler Installation</t>
  </si>
  <si>
    <t xml:space="preserve">Electricial panels </t>
  </si>
  <si>
    <t>Milings</t>
  </si>
  <si>
    <t>Weighbridge</t>
  </si>
  <si>
    <t>100 Metric Tan</t>
  </si>
  <si>
    <t>R O</t>
  </si>
  <si>
    <t>Industrial Boilers Pvt Ltd</t>
  </si>
  <si>
    <t>Boiler with installation</t>
  </si>
  <si>
    <t>6 TPH ,17.5 Kg Work Pressure</t>
  </si>
  <si>
    <t>20 TPH ,10.54 Kg Work Pressure</t>
  </si>
  <si>
    <t>Rostfrei Steels Pvt Ltd</t>
  </si>
  <si>
    <t>Silo</t>
  </si>
  <si>
    <t>Green Engineering Corporation</t>
  </si>
  <si>
    <t>Sudhir</t>
  </si>
  <si>
    <t>Diesel generater</t>
  </si>
  <si>
    <t>Punjab Fabricator</t>
  </si>
  <si>
    <t>Par boiling and Dryer</t>
  </si>
  <si>
    <t>Saratech Solvent</t>
  </si>
  <si>
    <t>Solvent</t>
  </si>
  <si>
    <t>250 Tan Per Day</t>
  </si>
  <si>
    <t>Punjab FAB.</t>
  </si>
  <si>
    <t>Saaratech</t>
  </si>
  <si>
    <t>Rostfrei</t>
  </si>
  <si>
    <t>IBL</t>
  </si>
  <si>
    <t>Satake  Matrix</t>
  </si>
  <si>
    <t>Boiler installation</t>
  </si>
  <si>
    <t xml:space="preserve">IBL </t>
  </si>
  <si>
    <t>Chicago Pneumatic</t>
  </si>
  <si>
    <t>15+15Per Tan Hours</t>
  </si>
  <si>
    <t>A.P.Engineers &amp; Consultants</t>
  </si>
  <si>
    <t>Water storage tank</t>
  </si>
  <si>
    <t>500KLPD*2, 450KLPD*1</t>
  </si>
  <si>
    <t>Bag Filter -boiler</t>
  </si>
  <si>
    <t xml:space="preserve">Shree Annpurna Grain </t>
  </si>
  <si>
    <t xml:space="preserve">Fine Paddy Cleaner with complete structure </t>
  </si>
  <si>
    <t>3 Nos</t>
  </si>
  <si>
    <t>Cable tray</t>
  </si>
  <si>
    <t>Fire fighting</t>
  </si>
  <si>
    <t xml:space="preserve">Multiple Agro </t>
  </si>
  <si>
    <t>Water Line with Pumps &amp; All assessories &amp; structure</t>
  </si>
  <si>
    <t>Chain Conveying System with structure Silo to Hodi</t>
  </si>
  <si>
    <t>Misc Fixed Assets</t>
  </si>
  <si>
    <t>Parboiling automation</t>
  </si>
  <si>
    <t>ETP STP with complete lining, automation</t>
  </si>
  <si>
    <t>Condentesation water pump with installation</t>
  </si>
  <si>
    <t>Condentesation-3 nos, water pump-5</t>
  </si>
  <si>
    <t xml:space="preserve">Packing Machine </t>
  </si>
  <si>
    <t>5Kg to 50 Kg - 4 nos</t>
  </si>
  <si>
    <t>Final rice conveying station</t>
  </si>
  <si>
    <t>4 Nos</t>
  </si>
  <si>
    <t>Truck Loader</t>
  </si>
  <si>
    <t>Post harvesting dryer</t>
  </si>
  <si>
    <t>2 nos</t>
  </si>
  <si>
    <t>Solvent Cleaning &amp; conveyoring prepartory section</t>
  </si>
  <si>
    <t>2 storage Tanks Solvent Cleaning &amp; conveyoring prepartory section</t>
  </si>
  <si>
    <t>Cooling tower</t>
  </si>
  <si>
    <t>Conveying system solvent extration plant to FG with structure</t>
  </si>
  <si>
    <t>Elevator in husk handling in boiler yard with Conveying system</t>
  </si>
  <si>
    <t>Compressor pipe line, water air pipeline comeplete plant with receiver tank</t>
  </si>
  <si>
    <t>APEC</t>
  </si>
  <si>
    <t>Shree Annpurna</t>
  </si>
  <si>
    <t>Multiple</t>
  </si>
  <si>
    <t>650 klpd-2 No. 550 klpd 1 No,</t>
  </si>
  <si>
    <t>Bag Filter Boiler</t>
  </si>
  <si>
    <t>20000 Ltr Per Hours</t>
  </si>
  <si>
    <t xml:space="preserve">3500 MT * 3 Nos </t>
  </si>
  <si>
    <t>650 KV 2 NO,S</t>
  </si>
  <si>
    <t>COMPLETE PIPELINE WORKS</t>
  </si>
  <si>
    <t xml:space="preserve"> automation-Silos</t>
  </si>
  <si>
    <t>Name of mach</t>
  </si>
  <si>
    <t>2023-24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</si>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</sst>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3" fillId="0" borderId="1" xfId="1" applyFont="1" applyFill="1" applyBorder="1"/>
    <xf numFmtId="43" fontId="0" fillId="0" borderId="0" xfId="1" applyFont="1"/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43" fontId="3" fillId="0" borderId="1" xfId="2" applyFont="1" applyFill="1" applyBorder="1"/>
    <xf numFmtId="43" fontId="3" fillId="0" borderId="1" xfId="2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43" fontId="0" fillId="0" borderId="1" xfId="2" applyFont="1" applyFill="1" applyBorder="1"/>
    <xf numFmtId="43" fontId="0" fillId="0" borderId="1" xfId="2" applyFont="1" applyFill="1" applyBorder="1" applyAlignment="1">
      <alignment vertical="center"/>
    </xf>
    <xf numFmtId="0" fontId="0" fillId="0" borderId="1" xfId="0" applyBorder="1" applyAlignment="1">
      <alignment wrapText="1"/>
    </xf>
    <xf numFmtId="43" fontId="5" fillId="0" borderId="1" xfId="1" applyFon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1" fillId="0" borderId="1" xfId="1" applyFont="1" applyFill="1" applyBorder="1"/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16833-1AA8-40CE-A245-2374FB8048A5}">
  <dimension ref="A1:I45"/>
  <sheetViews>
    <sheetView tabSelected="1" topLeftCell="A37" workbookViewId="0">
      <selection activeCell="E50" sqref="E50"/>
    </sheetView>
  </sheetViews>
  <sheetFormatPr defaultRowHeight="15" x14ac:dyDescent="0.25"/>
  <cols>
    <col min="1" max="1" width="7.28515625" bestFit="1" customWidth="1"/>
    <col min="2" max="2" width="36.28515625" bestFit="1" customWidth="1"/>
    <col min="3" max="3" width="18" bestFit="1" customWidth="1"/>
    <col min="4" max="4" width="16.5703125" style="25" customWidth="1"/>
    <col min="5" max="5" width="53.85546875" style="22" customWidth="1"/>
    <col min="6" max="6" width="27.140625" customWidth="1"/>
    <col min="7" max="7" width="9" style="9" bestFit="1" customWidth="1"/>
    <col min="8" max="8" width="8.85546875" style="9" bestFit="1" customWidth="1"/>
    <col min="9" max="9" width="9" style="9" bestFit="1" customWidth="1"/>
  </cols>
  <sheetData>
    <row r="1" spans="1:9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30" x14ac:dyDescent="0.25">
      <c r="A3" s="4" t="s">
        <v>2</v>
      </c>
      <c r="B3" s="4" t="s">
        <v>7</v>
      </c>
      <c r="C3" s="4" t="s">
        <v>3</v>
      </c>
      <c r="D3" s="4" t="s">
        <v>91</v>
      </c>
      <c r="E3" s="5" t="s">
        <v>89</v>
      </c>
      <c r="F3" s="11" t="s">
        <v>8</v>
      </c>
      <c r="G3" s="6" t="s">
        <v>4</v>
      </c>
      <c r="H3" s="7" t="s">
        <v>5</v>
      </c>
      <c r="I3" s="6" t="s">
        <v>6</v>
      </c>
    </row>
    <row r="4" spans="1:9" x14ac:dyDescent="0.25">
      <c r="A4" s="1">
        <v>1</v>
      </c>
      <c r="B4" s="1" t="s">
        <v>9</v>
      </c>
      <c r="C4" s="1" t="s">
        <v>10</v>
      </c>
      <c r="D4" s="23" t="s">
        <v>90</v>
      </c>
      <c r="E4" s="16" t="s">
        <v>11</v>
      </c>
      <c r="F4" s="10" t="s">
        <v>12</v>
      </c>
      <c r="G4" s="8">
        <v>676</v>
      </c>
      <c r="H4" s="8">
        <f>G4*5%</f>
        <v>33.800000000000004</v>
      </c>
      <c r="I4" s="8">
        <f>SUM(G4:H4)</f>
        <v>709.8</v>
      </c>
    </row>
    <row r="5" spans="1:9" x14ac:dyDescent="0.25">
      <c r="A5" s="1">
        <f>+A4+1</f>
        <v>2</v>
      </c>
      <c r="B5" s="1" t="s">
        <v>9</v>
      </c>
      <c r="C5" s="1" t="s">
        <v>10</v>
      </c>
      <c r="D5" s="23" t="s">
        <v>90</v>
      </c>
      <c r="E5" s="16" t="s">
        <v>11</v>
      </c>
      <c r="F5" s="10" t="s">
        <v>12</v>
      </c>
      <c r="G5" s="28">
        <v>58</v>
      </c>
      <c r="H5" s="28">
        <f>G5*5%</f>
        <v>2.9000000000000004</v>
      </c>
      <c r="I5" s="28">
        <f t="shared" ref="I5:I20" si="0">SUM(G5:H5)</f>
        <v>60.9</v>
      </c>
    </row>
    <row r="6" spans="1:9" x14ac:dyDescent="0.25">
      <c r="A6" s="1">
        <f t="shared" ref="A6:A20" si="1">+A5+1</f>
        <v>3</v>
      </c>
      <c r="B6" s="1" t="s">
        <v>9</v>
      </c>
      <c r="C6" s="1" t="s">
        <v>13</v>
      </c>
      <c r="D6" s="23" t="s">
        <v>90</v>
      </c>
      <c r="E6" s="16" t="s">
        <v>11</v>
      </c>
      <c r="F6" s="10" t="s">
        <v>48</v>
      </c>
      <c r="G6" s="28">
        <v>360</v>
      </c>
      <c r="H6" s="28">
        <v>6.3</v>
      </c>
      <c r="I6" s="28">
        <f t="shared" si="0"/>
        <v>366.3</v>
      </c>
    </row>
    <row r="7" spans="1:9" x14ac:dyDescent="0.25">
      <c r="A7" s="1">
        <f t="shared" si="1"/>
        <v>4</v>
      </c>
      <c r="B7" s="1" t="s">
        <v>15</v>
      </c>
      <c r="C7" s="1" t="s">
        <v>47</v>
      </c>
      <c r="D7" s="23" t="s">
        <v>90</v>
      </c>
      <c r="E7" s="16" t="s">
        <v>16</v>
      </c>
      <c r="F7" s="10" t="s">
        <v>17</v>
      </c>
      <c r="G7" s="28">
        <v>16.5</v>
      </c>
      <c r="H7" s="28">
        <v>1.9750000000000001</v>
      </c>
      <c r="I7" s="28">
        <f t="shared" si="0"/>
        <v>18.475000000000001</v>
      </c>
    </row>
    <row r="8" spans="1:9" x14ac:dyDescent="0.25">
      <c r="A8" s="1">
        <f t="shared" si="1"/>
        <v>5</v>
      </c>
      <c r="B8" s="1" t="s">
        <v>15</v>
      </c>
      <c r="C8" s="1" t="s">
        <v>47</v>
      </c>
      <c r="D8" s="23" t="s">
        <v>90</v>
      </c>
      <c r="E8" s="16" t="s">
        <v>16</v>
      </c>
      <c r="F8" s="10" t="s">
        <v>17</v>
      </c>
      <c r="G8" s="28">
        <v>16.5</v>
      </c>
      <c r="H8" s="28">
        <v>1.7958000000000001</v>
      </c>
      <c r="I8" s="28">
        <f t="shared" si="0"/>
        <v>18.2958</v>
      </c>
    </row>
    <row r="9" spans="1:9" x14ac:dyDescent="0.25">
      <c r="A9" s="1">
        <f t="shared" si="1"/>
        <v>6</v>
      </c>
      <c r="B9" s="1" t="s">
        <v>49</v>
      </c>
      <c r="C9" s="1" t="s">
        <v>79</v>
      </c>
      <c r="D9" s="23" t="s">
        <v>90</v>
      </c>
      <c r="E9" s="16" t="s">
        <v>18</v>
      </c>
      <c r="F9" s="10" t="s">
        <v>19</v>
      </c>
      <c r="G9" s="28">
        <v>864.40599999999995</v>
      </c>
      <c r="H9" s="28">
        <v>155.59</v>
      </c>
      <c r="I9" s="28">
        <f t="shared" si="0"/>
        <v>1019.996</v>
      </c>
    </row>
    <row r="10" spans="1:9" x14ac:dyDescent="0.25">
      <c r="A10" s="1">
        <f t="shared" si="1"/>
        <v>7</v>
      </c>
      <c r="B10" s="1" t="s">
        <v>49</v>
      </c>
      <c r="C10" s="1" t="s">
        <v>46</v>
      </c>
      <c r="D10" s="23" t="s">
        <v>90</v>
      </c>
      <c r="E10" s="3" t="s">
        <v>45</v>
      </c>
      <c r="F10" s="12" t="s">
        <v>20</v>
      </c>
      <c r="G10" s="28">
        <v>390.5</v>
      </c>
      <c r="H10" s="28">
        <f>+G10*18%</f>
        <v>70.289999999999992</v>
      </c>
      <c r="I10" s="28">
        <f>SUM(G10:H10)</f>
        <v>460.78999999999996</v>
      </c>
    </row>
    <row r="11" spans="1:9" x14ac:dyDescent="0.25">
      <c r="A11" s="1">
        <f t="shared" si="1"/>
        <v>8</v>
      </c>
      <c r="B11" s="1" t="s">
        <v>9</v>
      </c>
      <c r="C11" s="1" t="s">
        <v>44</v>
      </c>
      <c r="D11" s="23" t="s">
        <v>90</v>
      </c>
      <c r="E11" s="16" t="s">
        <v>21</v>
      </c>
      <c r="F11" s="10" t="s">
        <v>22</v>
      </c>
      <c r="G11" s="28">
        <v>190</v>
      </c>
      <c r="H11" s="28">
        <v>17.190000000000001</v>
      </c>
      <c r="I11" s="28">
        <f t="shared" si="0"/>
        <v>207.19</v>
      </c>
    </row>
    <row r="12" spans="1:9" x14ac:dyDescent="0.25">
      <c r="A12" s="1">
        <f t="shared" si="1"/>
        <v>9</v>
      </c>
      <c r="B12" s="1" t="s">
        <v>9</v>
      </c>
      <c r="C12" s="1" t="s">
        <v>13</v>
      </c>
      <c r="D12" s="23" t="s">
        <v>90</v>
      </c>
      <c r="E12" s="16" t="s">
        <v>11</v>
      </c>
      <c r="F12" s="10" t="s">
        <v>14</v>
      </c>
      <c r="G12" s="28">
        <v>65.2</v>
      </c>
      <c r="H12" s="28">
        <v>11.74</v>
      </c>
      <c r="I12" s="28">
        <f t="shared" si="0"/>
        <v>76.94</v>
      </c>
    </row>
    <row r="13" spans="1:9" x14ac:dyDescent="0.25">
      <c r="A13" s="1">
        <f t="shared" si="1"/>
        <v>10</v>
      </c>
      <c r="B13" s="1" t="s">
        <v>9</v>
      </c>
      <c r="C13" s="1" t="s">
        <v>13</v>
      </c>
      <c r="D13" s="23" t="s">
        <v>90</v>
      </c>
      <c r="E13" s="16" t="s">
        <v>23</v>
      </c>
      <c r="F13" s="10" t="s">
        <v>24</v>
      </c>
      <c r="G13" s="28">
        <v>41.95</v>
      </c>
      <c r="H13" s="28">
        <v>7.55</v>
      </c>
      <c r="I13" s="28">
        <f t="shared" si="0"/>
        <v>49.5</v>
      </c>
    </row>
    <row r="14" spans="1:9" x14ac:dyDescent="0.25">
      <c r="A14" s="1">
        <f t="shared" si="1"/>
        <v>11</v>
      </c>
      <c r="B14" s="1" t="s">
        <v>9</v>
      </c>
      <c r="C14" s="1" t="s">
        <v>13</v>
      </c>
      <c r="D14" s="23" t="s">
        <v>90</v>
      </c>
      <c r="E14" s="16" t="s">
        <v>25</v>
      </c>
      <c r="F14" s="10" t="s">
        <v>84</v>
      </c>
      <c r="G14" s="28">
        <v>40</v>
      </c>
      <c r="H14" s="28">
        <v>2.2968000000000002</v>
      </c>
      <c r="I14" s="28">
        <f t="shared" si="0"/>
        <v>42.296799999999998</v>
      </c>
    </row>
    <row r="15" spans="1:9" x14ac:dyDescent="0.25">
      <c r="A15" s="1">
        <f t="shared" si="1"/>
        <v>12</v>
      </c>
      <c r="B15" s="2" t="s">
        <v>26</v>
      </c>
      <c r="C15" s="2" t="s">
        <v>43</v>
      </c>
      <c r="D15" s="23" t="s">
        <v>90</v>
      </c>
      <c r="E15" s="3" t="s">
        <v>27</v>
      </c>
      <c r="F15" s="12" t="s">
        <v>28</v>
      </c>
      <c r="G15" s="29">
        <v>30</v>
      </c>
      <c r="H15" s="30">
        <f>+G15*18%</f>
        <v>5.3999999999999995</v>
      </c>
      <c r="I15" s="30">
        <f>SUM(G15:H15)</f>
        <v>35.4</v>
      </c>
    </row>
    <row r="16" spans="1:9" x14ac:dyDescent="0.25">
      <c r="A16" s="1">
        <f t="shared" si="1"/>
        <v>13</v>
      </c>
      <c r="B16" s="2" t="s">
        <v>26</v>
      </c>
      <c r="C16" s="2" t="s">
        <v>43</v>
      </c>
      <c r="D16" s="23" t="s">
        <v>90</v>
      </c>
      <c r="E16" s="3" t="s">
        <v>27</v>
      </c>
      <c r="F16" s="12" t="s">
        <v>29</v>
      </c>
      <c r="G16" s="30">
        <v>120</v>
      </c>
      <c r="H16" s="30">
        <f>+G16*18%</f>
        <v>21.599999999999998</v>
      </c>
      <c r="I16" s="30">
        <f>SUM(G16:H16)</f>
        <v>141.6</v>
      </c>
    </row>
    <row r="17" spans="1:9" x14ac:dyDescent="0.25">
      <c r="A17" s="1">
        <f t="shared" si="1"/>
        <v>14</v>
      </c>
      <c r="B17" s="2" t="s">
        <v>30</v>
      </c>
      <c r="C17" s="2" t="s">
        <v>42</v>
      </c>
      <c r="D17" s="23" t="s">
        <v>90</v>
      </c>
      <c r="E17" s="3" t="s">
        <v>31</v>
      </c>
      <c r="F17" s="10" t="s">
        <v>85</v>
      </c>
      <c r="G17" s="30">
        <v>522.03</v>
      </c>
      <c r="H17" s="30">
        <f>G17*18%</f>
        <v>93.965399999999988</v>
      </c>
      <c r="I17" s="30">
        <f>SUM(G17:H17)</f>
        <v>615.99540000000002</v>
      </c>
    </row>
    <row r="18" spans="1:9" x14ac:dyDescent="0.25">
      <c r="A18" s="1">
        <f t="shared" si="1"/>
        <v>15</v>
      </c>
      <c r="B18" s="1" t="s">
        <v>32</v>
      </c>
      <c r="C18" s="1" t="s">
        <v>33</v>
      </c>
      <c r="D18" s="23" t="s">
        <v>90</v>
      </c>
      <c r="E18" s="16" t="s">
        <v>34</v>
      </c>
      <c r="F18" s="10" t="s">
        <v>86</v>
      </c>
      <c r="G18" s="28">
        <f>62.493*2</f>
        <v>124.986</v>
      </c>
      <c r="H18" s="28">
        <v>11.25</v>
      </c>
      <c r="I18" s="28">
        <f t="shared" si="0"/>
        <v>136.23599999999999</v>
      </c>
    </row>
    <row r="19" spans="1:9" x14ac:dyDescent="0.25">
      <c r="A19" s="1">
        <f t="shared" si="1"/>
        <v>16</v>
      </c>
      <c r="B19" s="1" t="s">
        <v>35</v>
      </c>
      <c r="C19" s="1" t="s">
        <v>40</v>
      </c>
      <c r="D19" s="23" t="s">
        <v>90</v>
      </c>
      <c r="E19" s="16" t="s">
        <v>36</v>
      </c>
      <c r="F19" s="10"/>
      <c r="G19" s="28">
        <v>920</v>
      </c>
      <c r="H19" s="28">
        <f>165.6</f>
        <v>165.6</v>
      </c>
      <c r="I19" s="28">
        <f t="shared" si="0"/>
        <v>1085.5999999999999</v>
      </c>
    </row>
    <row r="20" spans="1:9" x14ac:dyDescent="0.25">
      <c r="A20" s="1">
        <f t="shared" si="1"/>
        <v>17</v>
      </c>
      <c r="B20" s="1" t="s">
        <v>37</v>
      </c>
      <c r="C20" s="1" t="s">
        <v>41</v>
      </c>
      <c r="D20" s="23" t="s">
        <v>90</v>
      </c>
      <c r="E20" s="16" t="s">
        <v>38</v>
      </c>
      <c r="F20" s="10" t="s">
        <v>39</v>
      </c>
      <c r="G20" s="8">
        <v>263.60000000000002</v>
      </c>
      <c r="H20" s="8">
        <f>G20*18%</f>
        <v>47.448</v>
      </c>
      <c r="I20" s="8">
        <f t="shared" si="0"/>
        <v>311.048</v>
      </c>
    </row>
    <row r="21" spans="1:9" x14ac:dyDescent="0.25">
      <c r="A21" s="13">
        <v>18</v>
      </c>
      <c r="B21" s="1" t="s">
        <v>49</v>
      </c>
      <c r="C21" s="1" t="s">
        <v>79</v>
      </c>
      <c r="D21" s="23" t="s">
        <v>90</v>
      </c>
      <c r="E21" s="16" t="s">
        <v>50</v>
      </c>
      <c r="F21" s="10" t="s">
        <v>51</v>
      </c>
      <c r="G21" s="14">
        <v>250</v>
      </c>
      <c r="H21" s="15">
        <f>+G21*18%</f>
        <v>45</v>
      </c>
      <c r="I21" s="14">
        <f t="shared" ref="I21:I44" si="2">SUM(G21:H21)</f>
        <v>295</v>
      </c>
    </row>
    <row r="22" spans="1:9" x14ac:dyDescent="0.25">
      <c r="A22" s="13">
        <v>19</v>
      </c>
      <c r="B22" s="1" t="s">
        <v>49</v>
      </c>
      <c r="C22" s="1" t="s">
        <v>79</v>
      </c>
      <c r="D22" s="23" t="s">
        <v>90</v>
      </c>
      <c r="E22" s="16" t="s">
        <v>52</v>
      </c>
      <c r="F22" s="10"/>
      <c r="G22" s="14">
        <v>90</v>
      </c>
      <c r="H22" s="15">
        <f t="shared" ref="H22:H44" si="3">+G22*18%</f>
        <v>16.2</v>
      </c>
      <c r="I22" s="14">
        <f t="shared" si="2"/>
        <v>106.2</v>
      </c>
    </row>
    <row r="23" spans="1:9" x14ac:dyDescent="0.25">
      <c r="A23" s="13">
        <v>20</v>
      </c>
      <c r="B23" s="1" t="s">
        <v>53</v>
      </c>
      <c r="C23" s="1" t="s">
        <v>80</v>
      </c>
      <c r="D23" s="23" t="s">
        <v>90</v>
      </c>
      <c r="E23" s="16" t="s">
        <v>54</v>
      </c>
      <c r="F23" s="10" t="s">
        <v>55</v>
      </c>
      <c r="G23" s="14">
        <v>150</v>
      </c>
      <c r="H23" s="15">
        <f t="shared" si="3"/>
        <v>27</v>
      </c>
      <c r="I23" s="14">
        <f t="shared" si="2"/>
        <v>177</v>
      </c>
    </row>
    <row r="24" spans="1:9" x14ac:dyDescent="0.25">
      <c r="A24" s="13">
        <v>21</v>
      </c>
      <c r="B24" s="1" t="s">
        <v>53</v>
      </c>
      <c r="C24" s="1" t="s">
        <v>80</v>
      </c>
      <c r="D24" s="23" t="s">
        <v>90</v>
      </c>
      <c r="E24" s="16" t="s">
        <v>50</v>
      </c>
      <c r="F24" s="10" t="s">
        <v>82</v>
      </c>
      <c r="G24" s="14">
        <v>100</v>
      </c>
      <c r="H24" s="15">
        <f t="shared" si="3"/>
        <v>18</v>
      </c>
      <c r="I24" s="14">
        <f t="shared" si="2"/>
        <v>118</v>
      </c>
    </row>
    <row r="25" spans="1:9" x14ac:dyDescent="0.25">
      <c r="A25" s="13">
        <v>22</v>
      </c>
      <c r="B25" s="1" t="s">
        <v>53</v>
      </c>
      <c r="C25" s="1" t="s">
        <v>80</v>
      </c>
      <c r="D25" s="23" t="s">
        <v>90</v>
      </c>
      <c r="E25" s="20" t="s">
        <v>56</v>
      </c>
      <c r="F25" s="17"/>
      <c r="G25" s="18">
        <v>70</v>
      </c>
      <c r="H25" s="19">
        <f t="shared" si="3"/>
        <v>12.6</v>
      </c>
      <c r="I25" s="18">
        <f t="shared" si="2"/>
        <v>82.6</v>
      </c>
    </row>
    <row r="26" spans="1:9" x14ac:dyDescent="0.25">
      <c r="A26" s="13">
        <v>23</v>
      </c>
      <c r="B26" s="1" t="s">
        <v>49</v>
      </c>
      <c r="C26" s="1" t="s">
        <v>79</v>
      </c>
      <c r="D26" s="23" t="s">
        <v>90</v>
      </c>
      <c r="E26" s="20" t="s">
        <v>57</v>
      </c>
      <c r="F26" s="17"/>
      <c r="G26" s="18">
        <v>160</v>
      </c>
      <c r="H26" s="19">
        <f t="shared" si="3"/>
        <v>28.799999999999997</v>
      </c>
      <c r="I26" s="18">
        <f t="shared" si="2"/>
        <v>188.8</v>
      </c>
    </row>
    <row r="27" spans="1:9" x14ac:dyDescent="0.25">
      <c r="A27" s="13">
        <v>24</v>
      </c>
      <c r="B27" s="1" t="s">
        <v>58</v>
      </c>
      <c r="C27" s="1" t="s">
        <v>81</v>
      </c>
      <c r="D27" s="23" t="s">
        <v>90</v>
      </c>
      <c r="E27" s="20" t="s">
        <v>59</v>
      </c>
      <c r="F27" s="17" t="s">
        <v>87</v>
      </c>
      <c r="G27" s="18">
        <v>135</v>
      </c>
      <c r="H27" s="19">
        <f t="shared" si="3"/>
        <v>24.3</v>
      </c>
      <c r="I27" s="18">
        <f t="shared" si="2"/>
        <v>159.30000000000001</v>
      </c>
    </row>
    <row r="28" spans="1:9" x14ac:dyDescent="0.25">
      <c r="A28" s="13">
        <v>25</v>
      </c>
      <c r="B28" s="1" t="s">
        <v>49</v>
      </c>
      <c r="C28" s="1" t="s">
        <v>79</v>
      </c>
      <c r="D28" s="23" t="s">
        <v>90</v>
      </c>
      <c r="E28" s="20" t="s">
        <v>60</v>
      </c>
      <c r="F28" s="17"/>
      <c r="G28" s="18">
        <v>85</v>
      </c>
      <c r="H28" s="19">
        <f t="shared" si="3"/>
        <v>15.299999999999999</v>
      </c>
      <c r="I28" s="18">
        <f t="shared" si="2"/>
        <v>100.3</v>
      </c>
    </row>
    <row r="29" spans="1:9" x14ac:dyDescent="0.25">
      <c r="A29" s="13">
        <v>26</v>
      </c>
      <c r="B29" s="1" t="s">
        <v>61</v>
      </c>
      <c r="C29" s="1"/>
      <c r="D29" s="23" t="s">
        <v>90</v>
      </c>
      <c r="E29" s="20" t="s">
        <v>61</v>
      </c>
      <c r="F29" s="17"/>
      <c r="G29" s="18">
        <v>325</v>
      </c>
      <c r="H29" s="19">
        <f t="shared" si="3"/>
        <v>58.5</v>
      </c>
      <c r="I29" s="18">
        <f t="shared" si="2"/>
        <v>383.5</v>
      </c>
    </row>
    <row r="30" spans="1:9" x14ac:dyDescent="0.25">
      <c r="A30" s="13">
        <v>27</v>
      </c>
      <c r="B30" s="1" t="s">
        <v>53</v>
      </c>
      <c r="C30" s="1" t="s">
        <v>80</v>
      </c>
      <c r="D30" s="23" t="s">
        <v>90</v>
      </c>
      <c r="E30" s="20" t="s">
        <v>62</v>
      </c>
      <c r="F30" s="17"/>
      <c r="G30" s="18">
        <v>30</v>
      </c>
      <c r="H30" s="19">
        <f t="shared" si="3"/>
        <v>5.3999999999999995</v>
      </c>
      <c r="I30" s="18">
        <f t="shared" si="2"/>
        <v>35.4</v>
      </c>
    </row>
    <row r="31" spans="1:9" x14ac:dyDescent="0.25">
      <c r="A31" s="13">
        <v>28</v>
      </c>
      <c r="B31" s="1" t="s">
        <v>53</v>
      </c>
      <c r="C31" s="1" t="s">
        <v>80</v>
      </c>
      <c r="D31" s="23" t="s">
        <v>90</v>
      </c>
      <c r="E31" s="20" t="s">
        <v>88</v>
      </c>
      <c r="F31" s="17"/>
      <c r="G31" s="18">
        <v>20</v>
      </c>
      <c r="H31" s="19">
        <f t="shared" si="3"/>
        <v>3.5999999999999996</v>
      </c>
      <c r="I31" s="18">
        <f t="shared" si="2"/>
        <v>23.6</v>
      </c>
    </row>
    <row r="32" spans="1:9" x14ac:dyDescent="0.25">
      <c r="A32" s="13">
        <v>29</v>
      </c>
      <c r="B32" s="1" t="s">
        <v>53</v>
      </c>
      <c r="C32" s="1" t="s">
        <v>80</v>
      </c>
      <c r="D32" s="23" t="s">
        <v>90</v>
      </c>
      <c r="E32" s="20" t="s">
        <v>63</v>
      </c>
      <c r="F32" s="17"/>
      <c r="G32" s="18">
        <v>120</v>
      </c>
      <c r="H32" s="19">
        <f t="shared" si="3"/>
        <v>21.599999999999998</v>
      </c>
      <c r="I32" s="18">
        <f t="shared" si="2"/>
        <v>141.6</v>
      </c>
    </row>
    <row r="33" spans="1:9" x14ac:dyDescent="0.25">
      <c r="A33" s="13">
        <v>30</v>
      </c>
      <c r="B33" s="1" t="s">
        <v>49</v>
      </c>
      <c r="C33" s="1" t="s">
        <v>79</v>
      </c>
      <c r="D33" s="23" t="s">
        <v>90</v>
      </c>
      <c r="E33" s="20" t="s">
        <v>64</v>
      </c>
      <c r="F33" s="17" t="s">
        <v>65</v>
      </c>
      <c r="G33" s="18">
        <v>70</v>
      </c>
      <c r="H33" s="19">
        <f t="shared" si="3"/>
        <v>12.6</v>
      </c>
      <c r="I33" s="18">
        <f t="shared" si="2"/>
        <v>82.6</v>
      </c>
    </row>
    <row r="34" spans="1:9" x14ac:dyDescent="0.25">
      <c r="A34" s="13">
        <v>31</v>
      </c>
      <c r="B34" s="1" t="s">
        <v>49</v>
      </c>
      <c r="C34" s="1" t="s">
        <v>79</v>
      </c>
      <c r="D34" s="23" t="s">
        <v>90</v>
      </c>
      <c r="E34" s="20" t="s">
        <v>66</v>
      </c>
      <c r="F34" s="17" t="s">
        <v>67</v>
      </c>
      <c r="G34" s="18">
        <v>128</v>
      </c>
      <c r="H34" s="19">
        <f t="shared" si="3"/>
        <v>23.04</v>
      </c>
      <c r="I34" s="18">
        <f t="shared" si="2"/>
        <v>151.04</v>
      </c>
    </row>
    <row r="35" spans="1:9" x14ac:dyDescent="0.25">
      <c r="A35" s="13">
        <v>32</v>
      </c>
      <c r="B35" s="1" t="s">
        <v>49</v>
      </c>
      <c r="C35" s="1" t="s">
        <v>79</v>
      </c>
      <c r="D35" s="23" t="s">
        <v>90</v>
      </c>
      <c r="E35" s="20" t="s">
        <v>83</v>
      </c>
      <c r="F35" s="17"/>
      <c r="G35" s="18">
        <v>110</v>
      </c>
      <c r="H35" s="19">
        <f t="shared" si="3"/>
        <v>19.8</v>
      </c>
      <c r="I35" s="18">
        <f t="shared" si="2"/>
        <v>129.80000000000001</v>
      </c>
    </row>
    <row r="36" spans="1:9" x14ac:dyDescent="0.25">
      <c r="A36" s="13">
        <v>33</v>
      </c>
      <c r="B36" s="1" t="s">
        <v>49</v>
      </c>
      <c r="C36" s="1" t="s">
        <v>79</v>
      </c>
      <c r="D36" s="23" t="s">
        <v>90</v>
      </c>
      <c r="E36" s="20" t="s">
        <v>68</v>
      </c>
      <c r="F36" s="17" t="s">
        <v>69</v>
      </c>
      <c r="G36" s="18">
        <v>24</v>
      </c>
      <c r="H36" s="19">
        <f t="shared" si="3"/>
        <v>4.32</v>
      </c>
      <c r="I36" s="18">
        <f t="shared" si="2"/>
        <v>28.32</v>
      </c>
    </row>
    <row r="37" spans="1:9" x14ac:dyDescent="0.25">
      <c r="A37" s="13">
        <v>34</v>
      </c>
      <c r="B37" s="1" t="s">
        <v>49</v>
      </c>
      <c r="C37" s="1" t="s">
        <v>79</v>
      </c>
      <c r="D37" s="23" t="s">
        <v>90</v>
      </c>
      <c r="E37" s="16" t="s">
        <v>70</v>
      </c>
      <c r="F37" s="10" t="s">
        <v>69</v>
      </c>
      <c r="G37" s="14">
        <v>24</v>
      </c>
      <c r="H37" s="15">
        <f t="shared" si="3"/>
        <v>4.32</v>
      </c>
      <c r="I37" s="14">
        <f t="shared" si="2"/>
        <v>28.32</v>
      </c>
    </row>
    <row r="38" spans="1:9" x14ac:dyDescent="0.25">
      <c r="A38" s="13">
        <v>35</v>
      </c>
      <c r="B38" s="1" t="s">
        <v>58</v>
      </c>
      <c r="C38" s="1" t="s">
        <v>81</v>
      </c>
      <c r="D38" s="23" t="s">
        <v>90</v>
      </c>
      <c r="E38" s="16" t="s">
        <v>71</v>
      </c>
      <c r="F38" s="10" t="s">
        <v>72</v>
      </c>
      <c r="G38" s="14">
        <v>160</v>
      </c>
      <c r="H38" s="15">
        <f t="shared" si="3"/>
        <v>28.799999999999997</v>
      </c>
      <c r="I38" s="14">
        <f t="shared" si="2"/>
        <v>188.8</v>
      </c>
    </row>
    <row r="39" spans="1:9" x14ac:dyDescent="0.25">
      <c r="A39" s="13">
        <v>36</v>
      </c>
      <c r="B39" s="1" t="s">
        <v>49</v>
      </c>
      <c r="C39" s="1" t="s">
        <v>79</v>
      </c>
      <c r="D39" s="23" t="s">
        <v>90</v>
      </c>
      <c r="E39" s="16" t="s">
        <v>73</v>
      </c>
      <c r="F39" s="10"/>
      <c r="G39" s="14">
        <v>40</v>
      </c>
      <c r="H39" s="15">
        <f t="shared" si="3"/>
        <v>7.1999999999999993</v>
      </c>
      <c r="I39" s="14">
        <f t="shared" si="2"/>
        <v>47.2</v>
      </c>
    </row>
    <row r="40" spans="1:9" ht="30" x14ac:dyDescent="0.25">
      <c r="A40" s="13">
        <v>37</v>
      </c>
      <c r="B40" s="1" t="s">
        <v>58</v>
      </c>
      <c r="C40" s="1" t="s">
        <v>81</v>
      </c>
      <c r="D40" s="23" t="s">
        <v>90</v>
      </c>
      <c r="E40" s="16" t="s">
        <v>74</v>
      </c>
      <c r="F40" s="10"/>
      <c r="G40" s="14">
        <v>40</v>
      </c>
      <c r="H40" s="15">
        <f t="shared" si="3"/>
        <v>7.1999999999999993</v>
      </c>
      <c r="I40" s="14">
        <f t="shared" si="2"/>
        <v>47.2</v>
      </c>
    </row>
    <row r="41" spans="1:9" x14ac:dyDescent="0.25">
      <c r="A41" s="13">
        <v>38</v>
      </c>
      <c r="B41" s="1" t="s">
        <v>58</v>
      </c>
      <c r="C41" s="1" t="s">
        <v>81</v>
      </c>
      <c r="D41" s="23" t="s">
        <v>90</v>
      </c>
      <c r="E41" s="16" t="s">
        <v>75</v>
      </c>
      <c r="F41" s="10"/>
      <c r="G41" s="14">
        <v>45</v>
      </c>
      <c r="H41" s="15">
        <f t="shared" si="3"/>
        <v>8.1</v>
      </c>
      <c r="I41" s="14">
        <f t="shared" si="2"/>
        <v>53.1</v>
      </c>
    </row>
    <row r="42" spans="1:9" ht="30" x14ac:dyDescent="0.25">
      <c r="A42" s="13">
        <v>39</v>
      </c>
      <c r="B42" s="1" t="s">
        <v>58</v>
      </c>
      <c r="C42" s="1" t="s">
        <v>81</v>
      </c>
      <c r="D42" s="23" t="s">
        <v>90</v>
      </c>
      <c r="E42" s="16" t="s">
        <v>76</v>
      </c>
      <c r="F42" s="10"/>
      <c r="G42" s="14">
        <v>20</v>
      </c>
      <c r="H42" s="15">
        <f t="shared" si="3"/>
        <v>3.5999999999999996</v>
      </c>
      <c r="I42" s="14">
        <f t="shared" si="2"/>
        <v>23.6</v>
      </c>
    </row>
    <row r="43" spans="1:9" ht="30" x14ac:dyDescent="0.25">
      <c r="A43" s="13">
        <v>40</v>
      </c>
      <c r="B43" s="1" t="s">
        <v>49</v>
      </c>
      <c r="C43" s="1" t="s">
        <v>79</v>
      </c>
      <c r="D43" s="23" t="s">
        <v>90</v>
      </c>
      <c r="E43" s="16" t="s">
        <v>77</v>
      </c>
      <c r="F43" s="10"/>
      <c r="G43" s="14">
        <v>10</v>
      </c>
      <c r="H43" s="15">
        <f t="shared" si="3"/>
        <v>1.7999999999999998</v>
      </c>
      <c r="I43" s="14">
        <f t="shared" si="2"/>
        <v>11.8</v>
      </c>
    </row>
    <row r="44" spans="1:9" ht="30" x14ac:dyDescent="0.25">
      <c r="A44" s="13">
        <v>41</v>
      </c>
      <c r="B44" s="1" t="s">
        <v>49</v>
      </c>
      <c r="C44" s="1" t="s">
        <v>79</v>
      </c>
      <c r="D44" s="23" t="s">
        <v>90</v>
      </c>
      <c r="E44" s="16" t="s">
        <v>78</v>
      </c>
      <c r="F44" s="10"/>
      <c r="G44" s="14">
        <v>8</v>
      </c>
      <c r="H44" s="15">
        <f t="shared" si="3"/>
        <v>1.44</v>
      </c>
      <c r="I44" s="14">
        <f t="shared" si="2"/>
        <v>9.44</v>
      </c>
    </row>
    <row r="45" spans="1:9" x14ac:dyDescent="0.25">
      <c r="A45" s="13"/>
      <c r="B45" s="13"/>
      <c r="C45" s="13"/>
      <c r="D45" s="24"/>
      <c r="E45" s="20"/>
      <c r="F45" s="13"/>
      <c r="G45" s="21">
        <f>SUM(G4:G44)</f>
        <v>6913.6719999999996</v>
      </c>
      <c r="H45" s="21">
        <f>SUM(H4:H44)</f>
        <v>1055.211</v>
      </c>
      <c r="I45" s="21">
        <f>SUM(I4:I44)</f>
        <v>7968.8830000000016</v>
      </c>
    </row>
  </sheetData>
  <autoFilter ref="A3:J45" xr:uid="{C9F16833-1AA8-40CE-A245-2374FB8048A5}"/>
  <mergeCells count="2">
    <mergeCell ref="A1:I1"/>
    <mergeCell ref="A2:I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2024-12-11T08:51:10Z</dcterms:modified>
</cp:coreProperties>
</file>