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15" i="1" l="1"/>
  <c r="E17" i="1" l="1"/>
  <c r="E16" i="1"/>
  <c r="E15" i="1"/>
  <c r="F5" i="1" l="1"/>
  <c r="I15" i="1" l="1"/>
  <c r="F6" i="1"/>
  <c r="E6" i="1"/>
  <c r="K5" i="1"/>
  <c r="L5" i="1" s="1"/>
  <c r="L6" i="1" s="1"/>
  <c r="N13" i="1" s="1"/>
  <c r="N14" i="1" s="1"/>
  <c r="N16" i="1" l="1"/>
  <c r="N15" i="1"/>
</calcChain>
</file>

<file path=xl/sharedStrings.xml><?xml version="1.0" encoding="utf-8"?>
<sst xmlns="http://schemas.openxmlformats.org/spreadsheetml/2006/main" count="31" uniqueCount="28">
  <si>
    <t>Sr No.</t>
  </si>
  <si>
    <t>Discription</t>
  </si>
  <si>
    <t>Rate Range</t>
  </si>
  <si>
    <t>Basic rate on Super Area</t>
  </si>
  <si>
    <t>Discount</t>
  </si>
  <si>
    <t>Primium</t>
  </si>
  <si>
    <t>Rate Adopted</t>
  </si>
  <si>
    <t>FMV</t>
  </si>
  <si>
    <t>Remark</t>
  </si>
  <si>
    <t>Total</t>
  </si>
  <si>
    <t>Remarks:</t>
  </si>
  <si>
    <t>2. Area details are mentioned above is taken from the documents provided to us by Client.</t>
  </si>
  <si>
    <t>4. The valuation is done by considering the Market Comparable Sales Method.</t>
  </si>
  <si>
    <t>Roundoff</t>
  </si>
  <si>
    <t>Ria</t>
  </si>
  <si>
    <t>Diss</t>
  </si>
  <si>
    <t>Circle rate</t>
  </si>
  <si>
    <t>Area</t>
  </si>
  <si>
    <t>rate</t>
  </si>
  <si>
    <t>Land Area in Bigha</t>
  </si>
  <si>
    <t>Rate / Bigha</t>
  </si>
  <si>
    <t xml:space="preserve">Range </t>
  </si>
  <si>
    <t xml:space="preserve">1. The subject property is situated at </t>
  </si>
  <si>
    <t>Land Area in Sq.mtr.</t>
  </si>
  <si>
    <t>Land Area in Sq.yrd.</t>
  </si>
  <si>
    <t>Residential Vacant Land</t>
  </si>
  <si>
    <t xml:space="preserve">3. Industrial Vacant land belongs to M/s </t>
  </si>
  <si>
    <t>2,30,000-2,60,000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</si>
</sst>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0" fontId="1" fillId="0" borderId="1" xfId="2" applyNumberForma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164" fontId="0" fillId="0" borderId="1" xfId="3" quotePrefix="1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/>
    </xf>
    <xf numFmtId="164" fontId="3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 wrapText="1"/>
    </xf>
    <xf numFmtId="0" fontId="3" fillId="3" borderId="1" xfId="0" applyFont="1" applyFill="1" applyBorder="1"/>
    <xf numFmtId="0" fontId="3" fillId="4" borderId="1" xfId="0" applyFont="1" applyFill="1" applyBorder="1"/>
    <xf numFmtId="164" fontId="3" fillId="5" borderId="1" xfId="1" applyNumberFormat="1" applyFont="1" applyFill="1" applyBorder="1"/>
    <xf numFmtId="0" fontId="3" fillId="3" borderId="6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0" fillId="6" borderId="1" xfId="0" applyFill="1" applyBorder="1"/>
    <xf numFmtId="164" fontId="0" fillId="6" borderId="1" xfId="1" applyNumberFormat="1" applyFont="1" applyFill="1" applyBorder="1"/>
    <xf numFmtId="0" fontId="4" fillId="0" borderId="4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4" fillId="6" borderId="4" xfId="2" applyFont="1" applyFill="1" applyBorder="1" applyAlignment="1">
      <alignment horizontal="left" vertical="center" wrapText="1"/>
    </xf>
    <xf numFmtId="0" fontId="4" fillId="6" borderId="3" xfId="2" applyFont="1" applyFill="1" applyBorder="1" applyAlignment="1">
      <alignment horizontal="left" vertical="center" wrapText="1"/>
    </xf>
    <xf numFmtId="0" fontId="4" fillId="6" borderId="5" xfId="2" applyFont="1" applyFill="1" applyBorder="1" applyAlignment="1">
      <alignment horizontal="left" vertical="center" wrapText="1"/>
    </xf>
  </cellXfs>
  <cellStyles count="4">
    <cellStyle name="Comma" xfId="1" builtinId="3"/>
    <cellStyle name="Comma 3" xfId="3"/>
    <cellStyle name="Normal" xfId="0" builtinId="0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0"/>
  <sheetViews>
    <sheetView tabSelected="1" workbookViewId="0">
      <selection activeCell="N14" sqref="N14"/>
    </sheetView>
  </sheetViews>
  <sheetFormatPr defaultRowHeight="15" x14ac:dyDescent="0.25"/>
  <cols>
    <col min="3" max="3" width="11.5703125" bestFit="1" customWidth="1"/>
    <col min="4" max="4" width="21.140625" bestFit="1" customWidth="1"/>
    <col min="5" max="6" width="11.85546875" customWidth="1"/>
    <col min="7" max="7" width="19.140625" bestFit="1" customWidth="1"/>
    <col min="8" max="8" width="12.140625" customWidth="1"/>
    <col min="9" max="9" width="10" bestFit="1" customWidth="1"/>
    <col min="10" max="10" width="9.28515625" bestFit="1" customWidth="1"/>
    <col min="11" max="12" width="15.28515625" bestFit="1" customWidth="1"/>
    <col min="13" max="13" width="9.28515625" customWidth="1"/>
    <col min="14" max="14" width="11.5703125" bestFit="1" customWidth="1"/>
  </cols>
  <sheetData>
    <row r="4" spans="3:14" ht="30" x14ac:dyDescent="0.25">
      <c r="C4" s="3" t="s">
        <v>0</v>
      </c>
      <c r="D4" s="3" t="s">
        <v>1</v>
      </c>
      <c r="E4" s="4" t="s">
        <v>23</v>
      </c>
      <c r="F4" s="4" t="s">
        <v>24</v>
      </c>
      <c r="G4" s="4" t="s">
        <v>2</v>
      </c>
      <c r="H4" s="4" t="s">
        <v>3</v>
      </c>
      <c r="I4" s="3" t="s">
        <v>4</v>
      </c>
      <c r="J4" s="3" t="s">
        <v>5</v>
      </c>
      <c r="K4" s="3" t="s">
        <v>6</v>
      </c>
      <c r="L4" s="5" t="s">
        <v>7</v>
      </c>
      <c r="M4" s="3" t="s">
        <v>8</v>
      </c>
    </row>
    <row r="5" spans="3:14" x14ac:dyDescent="0.25">
      <c r="C5" s="6">
        <v>1</v>
      </c>
      <c r="D5" s="7" t="s">
        <v>25</v>
      </c>
      <c r="E5" s="7">
        <v>300</v>
      </c>
      <c r="F5" s="7">
        <f>E5*1.195</f>
        <v>358.5</v>
      </c>
      <c r="G5" s="8" t="s">
        <v>27</v>
      </c>
      <c r="H5" s="9">
        <v>245000</v>
      </c>
      <c r="I5" s="10">
        <v>0</v>
      </c>
      <c r="J5" s="10">
        <v>0</v>
      </c>
      <c r="K5" s="11">
        <f>H5*(1+J5)*(1-I5)</f>
        <v>245000</v>
      </c>
      <c r="L5" s="11">
        <f>K5*F5</f>
        <v>87832500</v>
      </c>
      <c r="M5" s="12">
        <v>0</v>
      </c>
    </row>
    <row r="6" spans="3:14" x14ac:dyDescent="0.25">
      <c r="C6" s="28" t="s">
        <v>9</v>
      </c>
      <c r="D6" s="28"/>
      <c r="E6" s="22">
        <f>SUM(E5)</f>
        <v>300</v>
      </c>
      <c r="F6" s="22">
        <f>SUM(F5:F5)</f>
        <v>358.5</v>
      </c>
      <c r="G6" s="13"/>
      <c r="H6" s="13"/>
      <c r="I6" s="13"/>
      <c r="J6" s="13"/>
      <c r="K6" s="13"/>
      <c r="L6" s="14">
        <f>SUM(L5:L5)</f>
        <v>87832500</v>
      </c>
      <c r="M6" s="15"/>
    </row>
    <row r="7" spans="3:14" x14ac:dyDescent="0.25">
      <c r="C7" s="25" t="s">
        <v>10</v>
      </c>
      <c r="D7" s="26"/>
      <c r="E7" s="26"/>
      <c r="F7" s="26"/>
      <c r="G7" s="26"/>
      <c r="H7" s="26"/>
      <c r="I7" s="26"/>
      <c r="J7" s="26"/>
      <c r="K7" s="26"/>
      <c r="L7" s="26"/>
      <c r="M7" s="27"/>
    </row>
    <row r="8" spans="3:14" x14ac:dyDescent="0.25">
      <c r="C8" s="29" t="s">
        <v>22</v>
      </c>
      <c r="D8" s="30"/>
      <c r="E8" s="30"/>
      <c r="F8" s="30"/>
      <c r="G8" s="30"/>
      <c r="H8" s="30"/>
      <c r="I8" s="30"/>
      <c r="J8" s="30"/>
      <c r="K8" s="30"/>
      <c r="L8" s="30"/>
      <c r="M8" s="31"/>
    </row>
    <row r="9" spans="3:14" x14ac:dyDescent="0.25">
      <c r="C9" s="25" t="s">
        <v>11</v>
      </c>
      <c r="D9" s="26"/>
      <c r="E9" s="26"/>
      <c r="F9" s="26"/>
      <c r="G9" s="26"/>
      <c r="H9" s="26"/>
      <c r="I9" s="26"/>
      <c r="J9" s="26"/>
      <c r="K9" s="26"/>
      <c r="L9" s="26"/>
      <c r="M9" s="27"/>
    </row>
    <row r="10" spans="3:14" x14ac:dyDescent="0.25">
      <c r="C10" s="29" t="s">
        <v>26</v>
      </c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3:14" x14ac:dyDescent="0.25">
      <c r="C11" s="25" t="s">
        <v>12</v>
      </c>
      <c r="D11" s="26"/>
      <c r="E11" s="26"/>
      <c r="F11" s="26"/>
      <c r="G11" s="26"/>
      <c r="H11" s="26"/>
      <c r="I11" s="26"/>
      <c r="J11" s="26"/>
      <c r="K11" s="26"/>
      <c r="L11" s="26"/>
      <c r="M11" s="27"/>
    </row>
    <row r="13" spans="3:14" x14ac:dyDescent="0.25">
      <c r="C13" s="19" t="s">
        <v>21</v>
      </c>
      <c r="G13" s="16" t="s">
        <v>16</v>
      </c>
      <c r="M13" s="17" t="s">
        <v>7</v>
      </c>
      <c r="N13" s="18">
        <f>L6</f>
        <v>87832500</v>
      </c>
    </row>
    <row r="14" spans="3:14" x14ac:dyDescent="0.25">
      <c r="C14" s="20" t="s">
        <v>7</v>
      </c>
      <c r="D14" s="21" t="s">
        <v>19</v>
      </c>
      <c r="E14" s="20" t="s">
        <v>20</v>
      </c>
      <c r="G14" s="16" t="s">
        <v>17</v>
      </c>
      <c r="H14" s="16" t="s">
        <v>18</v>
      </c>
      <c r="I14" s="16" t="s">
        <v>9</v>
      </c>
      <c r="M14" s="17" t="s">
        <v>13</v>
      </c>
      <c r="N14" s="18">
        <f>ROUND(N13,-5)</f>
        <v>87800000</v>
      </c>
    </row>
    <row r="15" spans="3:14" x14ac:dyDescent="0.25">
      <c r="C15" s="2">
        <v>86900000</v>
      </c>
      <c r="D15" s="2">
        <v>370</v>
      </c>
      <c r="E15" s="2">
        <f>C15/D15</f>
        <v>234864.86486486485</v>
      </c>
      <c r="G15" s="23">
        <f>F5</f>
        <v>358.5</v>
      </c>
      <c r="H15" s="24">
        <v>27000</v>
      </c>
      <c r="I15" s="2">
        <f>G15*H15</f>
        <v>9679500</v>
      </c>
      <c r="M15" s="17" t="s">
        <v>14</v>
      </c>
      <c r="N15" s="18">
        <f>N14*0.85</f>
        <v>74630000</v>
      </c>
    </row>
    <row r="16" spans="3:14" x14ac:dyDescent="0.25">
      <c r="C16" s="2">
        <v>88200000</v>
      </c>
      <c r="D16" s="2">
        <v>360</v>
      </c>
      <c r="E16" s="2">
        <f>C16/D16</f>
        <v>245000</v>
      </c>
      <c r="M16" s="17" t="s">
        <v>15</v>
      </c>
      <c r="N16" s="18">
        <f>N14*0.75</f>
        <v>65850000</v>
      </c>
    </row>
    <row r="17" spans="3:12" x14ac:dyDescent="0.25">
      <c r="C17" s="2">
        <v>86400000</v>
      </c>
      <c r="D17" s="2">
        <v>360</v>
      </c>
      <c r="E17" s="2">
        <f>C17/D17</f>
        <v>240000</v>
      </c>
    </row>
    <row r="19" spans="3:12" x14ac:dyDescent="0.25">
      <c r="L19" s="1"/>
    </row>
    <row r="20" spans="3:12" x14ac:dyDescent="0.25">
      <c r="K20" s="1"/>
    </row>
  </sheetData>
  <mergeCells count="6">
    <mergeCell ref="C11:M11"/>
    <mergeCell ref="C6:D6"/>
    <mergeCell ref="C7:M7"/>
    <mergeCell ref="C8:M8"/>
    <mergeCell ref="C9:M9"/>
    <mergeCell ref="C10:M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:F5"/>
    </sheetView>
  </sheetViews>
  <sheetFormatPr defaultRowHeight="15" x14ac:dyDescent="0.25"/>
  <cols>
    <col min="2" max="2" width="10.42578125" bestFit="1" customWidth="1"/>
    <col min="3" max="3" width="5.5703125" bestFit="1" customWidth="1"/>
    <col min="4" max="4" width="13.7109375" bestFit="1" customWidth="1"/>
    <col min="5" max="5" width="17" bestFit="1" customWidth="1"/>
    <col min="6" max="6" width="11.7109375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2024-12-18T07:08:54Z</dcterms:modified>
</cp:coreProperties>
</file>