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A7CDEE7D-AD75-418B-A33B-10908F6240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 &amp; Machinery" sheetId="1" r:id="rId1"/>
    <sheet name="Sheet1" sheetId="3" r:id="rId2"/>
  </sheets>
  <calcPr calcId="181029"/>
</workbook>
</file>

<file path=xl/calcChain.xml><?xml version="1.0" encoding="utf-8"?>
<calcChain xmlns="http://schemas.openxmlformats.org/spreadsheetml/2006/main">
  <c r="O211" i="1" l="1"/>
  <c r="O210" i="1"/>
  <c r="O209" i="1"/>
  <c r="O208" i="1"/>
  <c r="O207" i="1"/>
  <c r="O206" i="1"/>
  <c r="O205" i="1"/>
  <c r="O204" i="1"/>
  <c r="O203" i="1"/>
  <c r="O1" i="1" s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5" i="1"/>
  <c r="L1" i="1"/>
  <c r="L169" i="1"/>
  <c r="L133" i="1"/>
  <c r="L115" i="1"/>
  <c r="L114" i="1"/>
  <c r="L113" i="1"/>
  <c r="L38" i="1"/>
  <c r="L165" i="1"/>
  <c r="L163" i="1"/>
  <c r="L162" i="1"/>
  <c r="L161" i="1"/>
  <c r="L160" i="1"/>
  <c r="L159" i="1"/>
  <c r="L158" i="1"/>
  <c r="L157" i="1"/>
  <c r="L156" i="1"/>
  <c r="L153" i="1"/>
  <c r="L152" i="1"/>
  <c r="L151" i="1"/>
  <c r="L150" i="1"/>
  <c r="L149" i="1"/>
  <c r="L147" i="1"/>
  <c r="L146" i="1"/>
  <c r="L145" i="1"/>
  <c r="L144" i="1"/>
  <c r="L143" i="1"/>
  <c r="L141" i="1"/>
  <c r="L139" i="1"/>
  <c r="L138" i="1"/>
  <c r="L137" i="1"/>
  <c r="L135" i="1"/>
  <c r="L125" i="1"/>
  <c r="L124" i="1"/>
  <c r="L122" i="1"/>
  <c r="L111" i="1"/>
  <c r="L110" i="1"/>
  <c r="L109" i="1"/>
  <c r="L108" i="1"/>
  <c r="L107" i="1"/>
  <c r="L106" i="1"/>
  <c r="L98" i="1"/>
  <c r="L97" i="1"/>
  <c r="L96" i="1"/>
  <c r="L95" i="1"/>
  <c r="L84" i="1"/>
  <c r="L83" i="1"/>
  <c r="L82" i="1"/>
  <c r="L79" i="1"/>
  <c r="L78" i="1"/>
  <c r="L85" i="1"/>
  <c r="L77" i="1"/>
  <c r="L75" i="1"/>
  <c r="L74" i="1"/>
  <c r="L73" i="1"/>
  <c r="L72" i="1"/>
  <c r="L71" i="1"/>
  <c r="L69" i="1"/>
  <c r="L68" i="1"/>
  <c r="L67" i="1"/>
  <c r="L65" i="1"/>
  <c r="L64" i="1"/>
  <c r="L63" i="1"/>
  <c r="L62" i="1"/>
  <c r="L61" i="1"/>
  <c r="L60" i="1"/>
  <c r="L58" i="1"/>
  <c r="L57" i="1"/>
  <c r="L55" i="1"/>
  <c r="L53" i="1"/>
  <c r="L52" i="1"/>
  <c r="L51" i="1"/>
  <c r="L48" i="1"/>
  <c r="L47" i="1"/>
  <c r="L45" i="1"/>
  <c r="L44" i="1"/>
  <c r="L43" i="1"/>
  <c r="L42" i="1"/>
  <c r="L41" i="1"/>
  <c r="L40" i="1"/>
  <c r="L39" i="1"/>
  <c r="L31" i="1"/>
  <c r="L30" i="1"/>
  <c r="L29" i="1"/>
  <c r="L28" i="1"/>
  <c r="L26" i="1"/>
  <c r="L25" i="1"/>
  <c r="L23" i="1"/>
  <c r="L22" i="1"/>
  <c r="L21" i="1"/>
  <c r="L19" i="1"/>
  <c r="L18" i="1"/>
  <c r="L17" i="1"/>
  <c r="L15" i="1"/>
  <c r="L14" i="1"/>
  <c r="L5" i="1"/>
  <c r="I211" i="1" l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4" i="1"/>
  <c r="I193" i="1"/>
  <c r="I192" i="1"/>
  <c r="I191" i="1"/>
  <c r="I190" i="1"/>
  <c r="I189" i="1"/>
  <c r="I188" i="1"/>
  <c r="I187" i="1"/>
  <c r="I186" i="1"/>
  <c r="I184" i="1"/>
  <c r="I183" i="1"/>
  <c r="I182" i="1"/>
  <c r="I181" i="1"/>
  <c r="I180" i="1"/>
  <c r="I179" i="1"/>
  <c r="I178" i="1"/>
  <c r="I177" i="1"/>
  <c r="I176" i="1"/>
  <c r="I174" i="1"/>
  <c r="I173" i="1"/>
  <c r="I172" i="1"/>
  <c r="I171" i="1"/>
  <c r="I170" i="1"/>
  <c r="I169" i="1"/>
  <c r="L168" i="1"/>
  <c r="L167" i="1"/>
  <c r="I166" i="1"/>
  <c r="I165" i="1"/>
  <c r="I164" i="1"/>
  <c r="I163" i="1"/>
  <c r="I161" i="1"/>
  <c r="I160" i="1"/>
  <c r="I159" i="1"/>
  <c r="I158" i="1"/>
  <c r="I157" i="1"/>
  <c r="I156" i="1"/>
  <c r="L155" i="1"/>
  <c r="L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L140" i="1"/>
  <c r="I139" i="1"/>
  <c r="I138" i="1"/>
  <c r="I137" i="1"/>
  <c r="I136" i="1"/>
  <c r="I135" i="1"/>
  <c r="L134" i="1"/>
  <c r="I133" i="1"/>
  <c r="I132" i="1"/>
  <c r="L131" i="1"/>
  <c r="L130" i="1"/>
  <c r="L128" i="1"/>
  <c r="I127" i="1"/>
  <c r="L126" i="1"/>
  <c r="I125" i="1"/>
  <c r="L123" i="1"/>
  <c r="I122" i="1"/>
  <c r="L121" i="1"/>
  <c r="I120" i="1"/>
  <c r="I119" i="1"/>
  <c r="I118" i="1"/>
  <c r="L117" i="1"/>
  <c r="L116" i="1"/>
  <c r="I115" i="1"/>
  <c r="I114" i="1"/>
  <c r="I113" i="1"/>
  <c r="I112" i="1"/>
  <c r="I111" i="1"/>
  <c r="I110" i="1"/>
  <c r="I109" i="1"/>
  <c r="I108" i="1"/>
  <c r="I107" i="1"/>
  <c r="I106" i="1"/>
  <c r="L105" i="1"/>
  <c r="L104" i="1"/>
  <c r="L102" i="1"/>
  <c r="L101" i="1"/>
  <c r="L100" i="1"/>
  <c r="I99" i="1"/>
  <c r="I98" i="1"/>
  <c r="I97" i="1"/>
  <c r="I96" i="1"/>
  <c r="I95" i="1"/>
  <c r="L94" i="1"/>
  <c r="L93" i="1"/>
  <c r="L92" i="1"/>
  <c r="L91" i="1"/>
  <c r="L90" i="1"/>
  <c r="L89" i="1"/>
  <c r="L88" i="1"/>
  <c r="I87" i="1"/>
  <c r="I86" i="1"/>
  <c r="I85" i="1"/>
  <c r="I84" i="1"/>
  <c r="I83" i="1"/>
  <c r="I82" i="1"/>
  <c r="L81" i="1"/>
  <c r="L80" i="1"/>
  <c r="I79" i="1"/>
  <c r="I78" i="1"/>
  <c r="L76" i="1"/>
  <c r="I75" i="1"/>
  <c r="I74" i="1"/>
  <c r="I73" i="1"/>
  <c r="I72" i="1"/>
  <c r="I71" i="1"/>
  <c r="L70" i="1"/>
  <c r="I68" i="1"/>
  <c r="I67" i="1"/>
  <c r="I66" i="1"/>
  <c r="I65" i="1"/>
  <c r="I64" i="1"/>
  <c r="I63" i="1"/>
  <c r="I62" i="1"/>
  <c r="I61" i="1"/>
  <c r="I60" i="1"/>
  <c r="I59" i="1"/>
  <c r="I58" i="1"/>
  <c r="I57" i="1"/>
  <c r="L56" i="1"/>
  <c r="I54" i="1"/>
  <c r="I53" i="1"/>
  <c r="I41" i="1"/>
  <c r="I40" i="1"/>
  <c r="I27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H69" i="1"/>
  <c r="I69" i="1" s="1"/>
  <c r="K50" i="1"/>
  <c r="H2" i="1" l="1"/>
  <c r="L50" i="1"/>
  <c r="L2" i="1" s="1"/>
  <c r="I2" i="1"/>
  <c r="J2" i="1" s="1"/>
</calcChain>
</file>

<file path=xl/sharedStrings.xml><?xml version="1.0" encoding="utf-8"?>
<sst xmlns="http://schemas.openxmlformats.org/spreadsheetml/2006/main" count="504" uniqueCount="396">
  <si>
    <t>S. No.</t>
  </si>
  <si>
    <t>Plant &amp; Machinery &amp; Other Fixed Assets</t>
  </si>
  <si>
    <t>Name of Machine</t>
  </si>
  <si>
    <t>Quantity</t>
  </si>
  <si>
    <t>Make/Model</t>
  </si>
  <si>
    <t>Year of Purchased</t>
  </si>
  <si>
    <t>Remarks</t>
  </si>
  <si>
    <t>A</t>
  </si>
  <si>
    <t>Spinning Section</t>
  </si>
  <si>
    <t xml:space="preserve">Blow Room </t>
  </si>
  <si>
    <t>Uniflock</t>
  </si>
  <si>
    <t>Rieter/A-10</t>
  </si>
  <si>
    <t>Unimix</t>
  </si>
  <si>
    <t>Rieter/B-7/3</t>
  </si>
  <si>
    <t>Cleaner/Opener</t>
  </si>
  <si>
    <t>Rieter/B-50</t>
  </si>
  <si>
    <t>Uniclean</t>
  </si>
  <si>
    <t>Rieter/B-10</t>
  </si>
  <si>
    <t>Waste opener</t>
  </si>
  <si>
    <t>Rieter</t>
  </si>
  <si>
    <t>Control Panel</t>
  </si>
  <si>
    <t>Pneumatic Ducts for Material transfer</t>
  </si>
  <si>
    <t>ii.</t>
  </si>
  <si>
    <t>i.</t>
  </si>
  <si>
    <t>Carding</t>
  </si>
  <si>
    <t>Rieter/ C-50</t>
  </si>
  <si>
    <t>Automatic Tuft Feeder to Card</t>
  </si>
  <si>
    <t>Rieter/A7/U</t>
  </si>
  <si>
    <t>iii.</t>
  </si>
  <si>
    <t>Draw frames</t>
  </si>
  <si>
    <t>Breaker Draw frame</t>
  </si>
  <si>
    <t>Rieter/RSB851 &amp; SB2</t>
  </si>
  <si>
    <t>Finisher Draw Frame</t>
  </si>
  <si>
    <t xml:space="preserve">Rieter/RSB851 </t>
  </si>
  <si>
    <t>Rieter/ E 5/3</t>
  </si>
  <si>
    <t>iv.</t>
  </si>
  <si>
    <t>Unilap</t>
  </si>
  <si>
    <t>v.</t>
  </si>
  <si>
    <t>Comber</t>
  </si>
  <si>
    <t>Rieter/E 7/A</t>
  </si>
  <si>
    <t>Lakshmi/ LK 250</t>
  </si>
  <si>
    <t>Lakshmi/ LF1400</t>
  </si>
  <si>
    <t>1995/1997(2)</t>
  </si>
  <si>
    <t>Obsolete</t>
  </si>
  <si>
    <t>vi.</t>
  </si>
  <si>
    <t>Speed Frame</t>
  </si>
  <si>
    <t>vii</t>
  </si>
  <si>
    <t>Ring Frames</t>
  </si>
  <si>
    <t>Ring Frame (1008 Spindles)</t>
  </si>
  <si>
    <t>Over Head Blowers</t>
  </si>
  <si>
    <t>Lakshmi/ G 5/1</t>
  </si>
  <si>
    <t>Sorex</t>
  </si>
  <si>
    <t>viii</t>
  </si>
  <si>
    <t>Autoconer</t>
  </si>
  <si>
    <t>Autowinder (60 Drums)</t>
  </si>
  <si>
    <t>Schlafhorst/238</t>
  </si>
  <si>
    <t>Muratic /07</t>
  </si>
  <si>
    <t>Part missing</t>
  </si>
  <si>
    <t>Do</t>
  </si>
  <si>
    <t>Auto doffing for Auto corner cheese</t>
  </si>
  <si>
    <t>obsolete</t>
  </si>
  <si>
    <t>Material Handling rolls</t>
  </si>
  <si>
    <t>Lot</t>
  </si>
  <si>
    <t xml:space="preserve">Bobbins </t>
  </si>
  <si>
    <t>Drums</t>
  </si>
  <si>
    <t>Beams</t>
  </si>
  <si>
    <t>Reeds</t>
  </si>
  <si>
    <t>Paper cones</t>
  </si>
  <si>
    <t>Yarn conditioning Plant</t>
  </si>
  <si>
    <t>Sizer Spintech Equipments Pvt Ltd</t>
  </si>
  <si>
    <t>Closed, parts not usable</t>
  </si>
  <si>
    <t>ix</t>
  </si>
  <si>
    <t>Autoclave</t>
  </si>
  <si>
    <t>Transformers for Spinning</t>
  </si>
  <si>
    <t>Steger &amp; Stafi</t>
  </si>
  <si>
    <t>Luwa</t>
  </si>
  <si>
    <t>Macro Powertech India 300 KVA</t>
  </si>
  <si>
    <t>One dismantled</t>
  </si>
  <si>
    <t>x</t>
  </si>
  <si>
    <t>xi</t>
  </si>
  <si>
    <t>B</t>
  </si>
  <si>
    <t>Weaving Section</t>
  </si>
  <si>
    <t>Weaving preparation-sizing</t>
  </si>
  <si>
    <t>Sizing machine &amp; Warping machine</t>
  </si>
  <si>
    <t>Jupiter/Benninger</t>
  </si>
  <si>
    <t>Poor Condition</t>
  </si>
  <si>
    <t>Spaleck/ M3B</t>
  </si>
  <si>
    <t>Overhead Crane</t>
  </si>
  <si>
    <t>Cleaning machine for reed, drop wires and heddles</t>
  </si>
  <si>
    <t>Warper's Beam</t>
  </si>
  <si>
    <t>Reed Stand with reeds</t>
  </si>
  <si>
    <t>Weaving preparation-Warping</t>
  </si>
  <si>
    <t>Sectional Warping machine</t>
  </si>
  <si>
    <t>hydraulic lift for warper's beem</t>
  </si>
  <si>
    <t>Rabatex/ VM 107</t>
  </si>
  <si>
    <t>Genkinger</t>
  </si>
  <si>
    <t>Warp Type stand &amp; Beam</t>
  </si>
  <si>
    <t>Cheese rewinder (60 Drum)</t>
  </si>
  <si>
    <t>P. S. Metteler Recosa-944</t>
  </si>
  <si>
    <t>Loom Shed</t>
  </si>
  <si>
    <t>Airjet Loom</t>
  </si>
  <si>
    <t>Projectile Loom</t>
  </si>
  <si>
    <t>Overhead Blower, Genkinger for Sulzer Ruti</t>
  </si>
  <si>
    <t>Picanol/Omni</t>
  </si>
  <si>
    <t>Sulzer Ruti/P7100</t>
  </si>
  <si>
    <t>Transformer 100 KVA</t>
  </si>
  <si>
    <t>Macro Powertech &amp; Sylvan</t>
  </si>
  <si>
    <t>Fabric Inspection</t>
  </si>
  <si>
    <t>Grey Fabric inspection machine</t>
  </si>
  <si>
    <t>Trushape</t>
  </si>
  <si>
    <t>Grey Fabric inspection table</t>
  </si>
  <si>
    <t>Fabric doubling machine</t>
  </si>
  <si>
    <t>Weighing machine</t>
  </si>
  <si>
    <t>Bale press machine</t>
  </si>
  <si>
    <t>Hydraulic grey Fabric Beam Lifting</t>
  </si>
  <si>
    <t>Libra</t>
  </si>
  <si>
    <t>National</t>
  </si>
  <si>
    <t>C</t>
  </si>
  <si>
    <t>Process House</t>
  </si>
  <si>
    <t>Stenter</t>
  </si>
  <si>
    <t>SM Energy &amp; Swastik</t>
  </si>
  <si>
    <t>1995/2003</t>
  </si>
  <si>
    <t>Pretreatment Range Continuous Bleaching House</t>
  </si>
  <si>
    <t>Swastik</t>
  </si>
  <si>
    <t xml:space="preserve">Rotary Prinitng Machine </t>
  </si>
  <si>
    <t>J Zimmer</t>
  </si>
  <si>
    <t xml:space="preserve">Jigger </t>
  </si>
  <si>
    <t>Shakti &amp; Nirmal</t>
  </si>
  <si>
    <t>RF Dryer</t>
  </si>
  <si>
    <t>Proctor Strayfield/ MT12</t>
  </si>
  <si>
    <t>Sewing Machine</t>
  </si>
  <si>
    <t>HTHP Yarn Dying Machine</t>
  </si>
  <si>
    <t>Stafi/200 Kg</t>
  </si>
  <si>
    <t>Stafi/36"BA SKET</t>
  </si>
  <si>
    <t>Merceriser</t>
  </si>
  <si>
    <t>Dhall</t>
  </si>
  <si>
    <t>Ronsn</t>
  </si>
  <si>
    <t>Vertical Drying Range</t>
  </si>
  <si>
    <t>Calender finishing Machine</t>
  </si>
  <si>
    <t>Mather &amp; Platt/M580</t>
  </si>
  <si>
    <t>Zero Zero machine</t>
  </si>
  <si>
    <t>Ronson Rontex</t>
  </si>
  <si>
    <t>Bleaching Machine</t>
  </si>
  <si>
    <t>Oven</t>
  </si>
  <si>
    <t>Colour kitchen</t>
  </si>
  <si>
    <t>Screen Printing Machine</t>
  </si>
  <si>
    <t>Platic Racks</t>
  </si>
  <si>
    <t>Stafi &amp; Swatic/ 20 Tonne</t>
  </si>
  <si>
    <t>D</t>
  </si>
  <si>
    <t>Packing and made-up</t>
  </si>
  <si>
    <t>Packing Section</t>
  </si>
  <si>
    <t>Sewing machines</t>
  </si>
  <si>
    <t>Lock Stitch sewing machine</t>
  </si>
  <si>
    <t>Over lock stitching machine</t>
  </si>
  <si>
    <t>Hemstitch machine</t>
  </si>
  <si>
    <t>Ironing table &amp; iron</t>
  </si>
  <si>
    <t>Straight Knife cutting machine</t>
  </si>
  <si>
    <t>Wooden Table</t>
  </si>
  <si>
    <t>Wooden platform</t>
  </si>
  <si>
    <t xml:space="preserve">Exhaust Fan </t>
  </si>
  <si>
    <t>Ceiling Fan</t>
  </si>
  <si>
    <t>Juki, Yamato, Peg asus, Taking</t>
  </si>
  <si>
    <t>Juki</t>
  </si>
  <si>
    <t>Cornelly</t>
  </si>
  <si>
    <t>Eastman/Yamato</t>
  </si>
  <si>
    <t>Made Up Section</t>
  </si>
  <si>
    <t>Sewing machine</t>
  </si>
  <si>
    <t>Juki, Pegasus</t>
  </si>
  <si>
    <t>Button hole machine</t>
  </si>
  <si>
    <t>Misc. machines</t>
  </si>
  <si>
    <t xml:space="preserve">Ironing table </t>
  </si>
  <si>
    <t>Wooden Platform</t>
  </si>
  <si>
    <t>Plastic Base</t>
  </si>
  <si>
    <t>Electric Boiler</t>
  </si>
  <si>
    <t>Spotting station</t>
  </si>
  <si>
    <t>Neelkamal</t>
  </si>
  <si>
    <t>Spectrum, SEB-15</t>
  </si>
  <si>
    <t xml:space="preserve">E. </t>
  </si>
  <si>
    <t>Workshop</t>
  </si>
  <si>
    <t>Vertical motorized drilling machines</t>
  </si>
  <si>
    <t>Grinder (2 heads)</t>
  </si>
  <si>
    <t>Welding machine</t>
  </si>
  <si>
    <t>Lathe machine</t>
  </si>
  <si>
    <t>Hydraulic punch press</t>
  </si>
  <si>
    <t>Motorized wooden Saw</t>
  </si>
  <si>
    <t>DSB Lathe, Surprise 450</t>
  </si>
  <si>
    <t>F.</t>
  </si>
  <si>
    <t>Utilities</t>
  </si>
  <si>
    <t>Power House</t>
  </si>
  <si>
    <t>D.G. Sets</t>
  </si>
  <si>
    <t>A.C. Generator (250 KV)</t>
  </si>
  <si>
    <t>Caterpillar-3608, Kirloskar-RB66T (FE), Siemens-2400 KVA</t>
  </si>
  <si>
    <t>Stamford-HC44402</t>
  </si>
  <si>
    <t>Part missing, poor condition</t>
  </si>
  <si>
    <t>Oil Purifier</t>
  </si>
  <si>
    <t>Alfa laval-FOPX-607</t>
  </si>
  <si>
    <t>Alfa laval-MMPX 303 SGP-11</t>
  </si>
  <si>
    <t>Alfa laval MG-MFM</t>
  </si>
  <si>
    <t>Air Receiver (600 lts.)</t>
  </si>
  <si>
    <t>Dhir Pneumatic</t>
  </si>
  <si>
    <t>Control for oil purifiers &amp; heat exchangers</t>
  </si>
  <si>
    <t>Manual over head cranes</t>
  </si>
  <si>
    <t>D.G. Sets control panel &amp; synchronization panel</t>
  </si>
  <si>
    <t>Til Ltd. SRA/004/9 5-96</t>
  </si>
  <si>
    <t>D.G. Sets control panel for Siemens DG</t>
  </si>
  <si>
    <t>Jacksons</t>
  </si>
  <si>
    <t>MCC for chiller plant</t>
  </si>
  <si>
    <t>Vidhyut</t>
  </si>
  <si>
    <t>Exciter</t>
  </si>
  <si>
    <t>Auto Voltage Regulator</t>
  </si>
  <si>
    <t>Oil Tank</t>
  </si>
  <si>
    <t>Electricity control Panel for the entire plant</t>
  </si>
  <si>
    <t>HSD Tanks (Bulk Tank &amp; Settling Tanks)</t>
  </si>
  <si>
    <t>Bulk Tank 225 KL, settling Tank 70 KL</t>
  </si>
  <si>
    <t>Compressed Air Plant</t>
  </si>
  <si>
    <t>Air Compressor</t>
  </si>
  <si>
    <t>Air Dryer</t>
  </si>
  <si>
    <t>Air Storage Tank</t>
  </si>
  <si>
    <t>Gas Cutter</t>
  </si>
  <si>
    <t>Atlas Copco ZR4-53,57, Kaeser CSDX16 5T</t>
  </si>
  <si>
    <t>1995, 1997, 1998, 2012</t>
  </si>
  <si>
    <t>4 no. in Poor condition</t>
  </si>
  <si>
    <t>G.</t>
  </si>
  <si>
    <t>Boiler House:</t>
  </si>
  <si>
    <t>Boilers</t>
  </si>
  <si>
    <t>Furnace Oil Tank</t>
  </si>
  <si>
    <t>Water Softening</t>
  </si>
  <si>
    <t>Effluent treatment Plant</t>
  </si>
  <si>
    <t>Weight Bridge</t>
  </si>
  <si>
    <t>50 M.Ton</t>
  </si>
  <si>
    <t>H.</t>
  </si>
  <si>
    <t>Stitching Section/Make up section (Hall No.1)</t>
  </si>
  <si>
    <t>Air curtain</t>
  </si>
  <si>
    <t>Wooden working Table</t>
  </si>
  <si>
    <t>Trolleys</t>
  </si>
  <si>
    <t>Stitching machine(Juki make)</t>
  </si>
  <si>
    <t>Iron/Press with table</t>
  </si>
  <si>
    <t>Spectrum Boiler</t>
  </si>
  <si>
    <t>Interlock Machine(Juki Make)</t>
  </si>
  <si>
    <t>Plastic Trays</t>
  </si>
  <si>
    <t>Steel Almirah</t>
  </si>
  <si>
    <t>Steel Racks</t>
  </si>
  <si>
    <t>Wall mounted Fan</t>
  </si>
  <si>
    <t>Small Tables</t>
  </si>
  <si>
    <t>Steam Boiler</t>
  </si>
  <si>
    <t>Inspection Tables</t>
  </si>
  <si>
    <t>Poor condition</t>
  </si>
  <si>
    <t xml:space="preserve">I </t>
  </si>
  <si>
    <t>RMG Section</t>
  </si>
  <si>
    <t>Bailing Press</t>
  </si>
  <si>
    <t>Weighing Scale small</t>
  </si>
  <si>
    <t>J</t>
  </si>
  <si>
    <t>Canteen Block</t>
  </si>
  <si>
    <t>Cooler</t>
  </si>
  <si>
    <t>Fans</t>
  </si>
  <si>
    <t xml:space="preserve">Tables </t>
  </si>
  <si>
    <t>Exhaust Fans</t>
  </si>
  <si>
    <t>Plastic table/chairs</t>
  </si>
  <si>
    <t>K</t>
  </si>
  <si>
    <t>Finish folding section</t>
  </si>
  <si>
    <t>P &amp; M/OFA</t>
  </si>
  <si>
    <t>Folding Machine</t>
  </si>
  <si>
    <t>Movement Trolley</t>
  </si>
  <si>
    <t>Wooden Almirah</t>
  </si>
  <si>
    <t>PVC pipes</t>
  </si>
  <si>
    <t>L.</t>
  </si>
  <si>
    <t>Finishing Section</t>
  </si>
  <si>
    <t>working Table</t>
  </si>
  <si>
    <t>Motors 40 KW</t>
  </si>
  <si>
    <t>Motors small</t>
  </si>
  <si>
    <t>Gas Cylinders (Bharat Gas)</t>
  </si>
  <si>
    <t>Industrial Cylinder</t>
  </si>
  <si>
    <t>Broken Table/chairs</t>
  </si>
  <si>
    <t>Photo copy machine</t>
  </si>
  <si>
    <t>M</t>
  </si>
  <si>
    <t>Material / P&amp;M in open area</t>
  </si>
  <si>
    <t>Open Area:</t>
  </si>
  <si>
    <t>Iron enchase</t>
  </si>
  <si>
    <t>Tank</t>
  </si>
  <si>
    <t>Bulk Tank 225 K.L.</t>
  </si>
  <si>
    <t>Settling Tank</t>
  </si>
  <si>
    <t>Day Tank 70 KL</t>
  </si>
  <si>
    <t>M.S. Tank 30 KL</t>
  </si>
  <si>
    <t>Tata Truck</t>
  </si>
  <si>
    <t>Tractor Trolley</t>
  </si>
  <si>
    <t>Ambulance</t>
  </si>
  <si>
    <t>Jeep Marshal</t>
  </si>
  <si>
    <t>Tank 70 KL</t>
  </si>
  <si>
    <t>Small Tank</t>
  </si>
  <si>
    <t>Reference</t>
  </si>
  <si>
    <t>Price</t>
  </si>
  <si>
    <t>https://www.tradeindia.com/products/rieter-uniflock-a11-textile-machine-c2010438.html</t>
  </si>
  <si>
    <t>https://www.indiamart.com/proddetail/rieter-carding-machine-17580645891.html?srsltid=AfmBOooGy16wvQLoT9sjhIyNvyU8YiCxUcUa2fSkj5rBBbZpMnQy4xXT</t>
  </si>
  <si>
    <t>https://www.indiamart.com/proddetail/blow-room-control-panel-board-24115527673.html</t>
  </si>
  <si>
    <t>https://www.indiamart.com/proddetail/cotton-bale-pre-opener-machine-2850501550297.html</t>
  </si>
  <si>
    <t>https://www.indiamart.com/proddetail/cotton-rieter-comber-machine-19939732691.html</t>
  </si>
  <si>
    <t>https://www.indiamart.com/proddetail/lr6-s-1008-spls-each-38mm-ring-dia-18-5mm-spindle-wharve-27mm-rollers-with-duo-flex-with-ohtc-6409906988.html?srsltid=AfmBOor0DbR06KELDX31McTRTd383gwT6xBfg-Xa4TxSCTwOBIXZ6gvO</t>
  </si>
  <si>
    <t>https://www.indiamart.com/proddetail/autoconer-schlafhorst-x5-rm-auto-winder-18302519497.html?srsltid=AfmBOop3gCePPaq_akTrIYHOweRNuRXncEoSW5jCVlt5aEcsBaLfcaJZ</t>
  </si>
  <si>
    <t>https://www.indiamart.com/proddetail/murata-autoconer-21c-2851388978855.html?srsltid=AfmBOopBFPP_a7llp6Kk-xqwd1fWtrRh4Dm2wl-EitmlKfdVh8yGVXSU</t>
  </si>
  <si>
    <t>https://www.indiamart.com/proddetail/roll-handling-equipment-2850510839312.html</t>
  </si>
  <si>
    <t>https://www.indiamart.com/proddetail/1000-kg-cylindrical-yarn-conditioning-plant-2852871303433.html?srsltid=AfmBOoqUGAUKQS8S097XhIf88MMCct-GVunU6CkPcK8Fg_O1r7sLHqw5</t>
  </si>
  <si>
    <t>https://www.indiamart.com/proddetail/industrial-textile-autoclave-8959994488.html?srsltid=AfmBOooqI_fB9t15HAmnb9-A2ualE7D4S0WPdjgS-VWxwoiq1LjO-kqt</t>
  </si>
  <si>
    <t xml:space="preserve">Air Circulation &amp; Humidification Plant for spinning </t>
  </si>
  <si>
    <t>https://www.indiamart.com/proddetail/industrial-spinning-mill-humidification-plant-24563425991.html</t>
  </si>
  <si>
    <t>https://www.indiamart.com/proddetail/300-kva-electrical-transformer-14549807430.html?srsltid=AfmBOoqX4e2Ms9uN73-Irx59gURa2FjoPGi1VqSGd98XoQkBQQMXpEua</t>
  </si>
  <si>
    <t>https://www.indiamart.com/proddetail/ri-1006-sectional-warping-machine-22370000855.html?srsltid=AfmBOopFSxvkmnR0CCPTHmWKWwMO02Qmsa_y9JEKsVhjtdK9uFaslqS4</t>
  </si>
  <si>
    <t>https://www.indiamart.com/proddetail/hydraulic-warp-beam-trolley-7902860491.html?pos=6&amp;DualProdscaps</t>
  </si>
  <si>
    <t>https://www.indiamart.com/proddetail/high-speed-cone-cheese-winder-drum-2713399688.html?srsltid=AfmBOoqSNBYDeH1BgcXRmHRmwE4lDMkTDSuHJnJYHTon9fnhJjAAKCBu</t>
  </si>
  <si>
    <t>https://www.indiamart.com/proddetail/p7100-360-390cm-sulzer-looms-10554039530.html?srsltid=AfmBOorX1G0VDKORVAsd4dhzbYNHAOiofv-QL1_uxworhdYspQEwcyT9</t>
  </si>
  <si>
    <t>https://www.indiamart.com/proddetail/100-kva-power-distribution-transformers-22957552755.html</t>
  </si>
  <si>
    <t>https://www.indiamart.com/proddetail/woven-fabric-inspection-machine-2852134446933.html</t>
  </si>
  <si>
    <t>https://www.tradeindia.com/products/textile-checking-table-c8771178.html</t>
  </si>
  <si>
    <t>https://www.indiamart.com/proddetail/ring-doubler-combo-machine-26483453555.html</t>
  </si>
  <si>
    <t>https://www.flipkart.com/librarsystems-weighting-machine-weighing-scale/p/itm4d22ed0e03c61?pid=WSLGHV7TTBH7ZZMQ&amp;lid=LSTWSLGHV7TTBH7ZZMQIGZKUT&amp;marketplace=FLIPKART&amp;cmpid=content_weighing-scale_8965229628_gmc</t>
  </si>
  <si>
    <t>https://www.tradeindia.com/products/hydraulic-bale-press-machine-6819717.html</t>
  </si>
  <si>
    <t>https://www.indiamart.com/proddetail/batching-stenter-machine-12756551412.html?pos=2&amp;DualProdscaps</t>
  </si>
  <si>
    <t>https://www.indiamart.com/proddetail/continuous-bleaching-machines-2881068712.html?pos=1&amp;DualProdscaps</t>
  </si>
  <si>
    <t>https://www.indiamart.com/proddetail/zimmer-rotary-printing-machine-16707582688.html</t>
  </si>
  <si>
    <t>https://www.indiamart.com/proddetail/jumbo-jigger-machine-26743134055.html?pos=6&amp;DualProdscaps</t>
  </si>
  <si>
    <t>https://www.indiamart.com/proddetail/monga-strayfield-radio-frequency-dryer-rf-100-kw-for-cotton-yarn-19188423362.html?srsltid=AfmBOoodRbzcKw0qF5PoXBsGRcDqdTRg1SV54OqUAP6nF6eL7H09Wnvk</t>
  </si>
  <si>
    <t>https://www.indiamart.com/proddetail/coil-handling-eot-cranes-17177717997.html</t>
  </si>
  <si>
    <t>https://www.indiamart.com/proddetail/continuous-mercerizing-machine-13160061373.html</t>
  </si>
  <si>
    <t>https://www.indiamart.com/proddetail/vertical-drying-range-machine-23514054648.html</t>
  </si>
  <si>
    <t>https://www.indiamart.com/proddetail/fabric-calendar-machine-22605530533.html?pos=5&amp;DualProdscaps</t>
  </si>
  <si>
    <t>https://www.indiamart.com/proddetail/fabric-bleaching-machine-16188300091.html?pos=5&amp;DualProdscaps</t>
  </si>
  <si>
    <t>Singeing Machine</t>
  </si>
  <si>
    <t>https://www.indiamart.com/proddetail/open-width-fabric-singeing-machine-21268382562.html?pos=3&amp;DualProdscaps</t>
  </si>
  <si>
    <t>https://www.indiamart.com/proddetail/juki-single-needle-lock-stitch-sewing-machine-with-power-saving-motor-reconditioned-21281908791.html</t>
  </si>
  <si>
    <t>Botton hole machine</t>
  </si>
  <si>
    <t>https://swatisewingmachine.com/?product=juki-lbh-780-single-needle-lockstitch-button-hole-machine&amp;srsltid=AfmBOop9u7gNVjsi6t0yf3oFLiw3Wmttj2Oq2U_oNY-T4hkn9zwZoxnvIIU&amp;gQT=1</t>
  </si>
  <si>
    <t>https://murthysewingmachines.com/product/juki-ddl-8100-eb-single-needle-lockstitch-sewing-machine/?srsltid=AfmBOopW2Y9rovkn8amaz6naJOKCoXhyiT9giH2gW6z_wK7I4ShmmPKWRj8&amp;gQT=1</t>
  </si>
  <si>
    <t>https://www.tradeindia.com/products/juki-high-speed-overlock-machine-c7448570.html</t>
  </si>
  <si>
    <t>https://www.indiamart.com/proddetail/picot-hemstitch-machine-1259083330.html?srsltid=AfmBOoqdrslLL9jspfZJN-HfdhIDKFflDksoI0GWkWO9uxUUA-byKplH</t>
  </si>
  <si>
    <t>https://www.indiamart.com/proddetail/steam-iron-press-and-vacuum-table-23991001388.html</t>
  </si>
  <si>
    <t>https://www.indiamart.com/balajisewing/straight-knife-cutting-machine.html?srsltid=AfmBOor6ENghLPZinvr8combfL8Nao_Ra3IsyuIyhlRr2gEVo42ICNoc</t>
  </si>
  <si>
    <t>https://www.amazon.in/Bajaj-Bahar-300mm-Exhaust-Metallic/dp/B07NYZ8YP8?source=ps-sl-shoppingads-lpcontext&amp;ref_=fplfs&amp;psc=1&amp;smid=AXOGFIT0PZZ7G&amp;gQT=1</t>
  </si>
  <si>
    <t>https://www.amazon.in/Bajaj-Ceiling-Efficient-Delivery-Warranty/dp/B0BW4KJ6D1?source=ps-sl-shoppingads-lpcontext&amp;ref_=fplfs&amp;psc=1&amp;smid=AXOGFIT0PZZ7G</t>
  </si>
  <si>
    <t>https://www.tradeindia.com/products/automatic-pegasus-overlock-sewing-machine-9106027.html</t>
  </si>
  <si>
    <t>https://www.indiamart.com/proddetail/vacuum-ironing-table-for-hotels-14589224862.html</t>
  </si>
  <si>
    <t>https://www.amazon.in/Green-Soul-Venue-Professionals-Engineered/dp/B0BQ3GPJW9/ref=sr_1_5?dib=eyJ2IjoiMSJ9.inwPm24pp6IvVncfrqS_4RS8xi4Q9oWjHMEz_QHSjERJsrMYRe6Oo8UGmX9zyOf33S_DWVRRkqBbPb-DkH9jmtcv6fXe4BPpfRMBp8DVyU0OBjDlQS4kKmMs4YRvKfB2pet9fnMcKKayQkoOqJCZBBI457lZFu0vpjyZFYA3D5_MKLKp_LSPh46txhHUn7YVMClCZjAfpapqE9wimCtCNC5RXzFCtBDdMtS00vD4NQ9zCNdZKoRU8voawn5eJRtuntV0GEBnrRImNTFIWtBFQGtmUZlEURwmUlxbbPWn4Q5XqvQ0YgOnGWRagYmR8N4IPoP-KEa-qlRohuJl_IL2BvbXBBeBfb5E8b2aOEjBdYSSepADwE4M0NmqKjo5_yIl1-85BC_SXA94p_NfZjny-Lt4JfFeaA9EgXlSHG9zDsrtA46G3VAukt5x3VFJS4J9.hvQJS-0w28R9u_F63sxFiMIjuZFIRbtDt8SSPg7bBcw&amp;dib_tag=se&amp;keywords=wooden+office+table+with+drawer&amp;qid=1735817736&amp;sr=8-5</t>
  </si>
  <si>
    <t>https://www.amazon.in/Nilkamal-PARTLY-CRATES-FPO-CRATE45/dp/B07317316W</t>
  </si>
  <si>
    <t>https://www.indiamart.com/proddetail/25mm-drilling-cum-milling-machine-25184820330.html</t>
  </si>
  <si>
    <t>https://www.indiamart.com/proddetail/turnmaster-450-lathe-machine-1250mm-straight-bed-2853993991773.html?srsltid=AfmBOorXCwd4M5wssqEKZ5nh3HHrtFd9m48nizL10rfJsNcGKvpj44e6</t>
  </si>
  <si>
    <t>https://www.indiamart.com/proddetail/3-phase-caterpillar-genset-27592138497.html?srsltid=AfmBOootwmdiHKWdOK6aFAGelNFaW0i4ynB6yEnm6zIypgwaNbE47haK-Ek&amp;mTd=1</t>
  </si>
  <si>
    <t>https://www.indiamart.com/proddetail/diesel-generator-set-9833530833.html?srsltid=AfmBOopgV-WeOji8HBMpwX3tlFvVzKKi2rbkDSFoPO3JpkUPhAbo_uQx</t>
  </si>
  <si>
    <t>https://www.indiamart.com/proddetail/alfa-laval-fopx-607-fopx-609-fopx-610-oil-purifier-8420137130.html?pos=5&amp;DualProdscaps</t>
  </si>
  <si>
    <t>Plate heat exchanger</t>
  </si>
  <si>
    <t>https://www.indiamart.com/proddetail/600-l-mild-steel-vertical-air-receiver-2850484862933.html?srsltid=AfmBOorbCqqAN-h_rrfbPdfZ8MHcTgpxYg_n4BGt5-XyCqR2yzp24HKh</t>
  </si>
  <si>
    <t>https://www.indiamart.com/proddetail/overhead-eot-crane-17413857033.html?pos=1&amp;DualProdscaps</t>
  </si>
  <si>
    <t>https://www.indiamart.com/proddetail/dg-synchronization-panel-11684751688.html</t>
  </si>
  <si>
    <t>https://www.indiamart.com/proddetail/motor-control-center-panel-7384258188.html</t>
  </si>
  <si>
    <t>https://www.industrybuying.com/arc-welding-machine-ador-welding-WE.WE.MM.107874?utm_source=Google&amp;utm_medium=PLA&amp;utm_campaign=PLA_Longtail_GSTPref_troas&amp;gad_source=1&amp;gclid=Cj0KCQiAj9m7BhD1ARIsANsIIvAikq8UC8N3pPtsPpg4Yld9NxJoHBPKJiEqOYs4rWgTbRS9qENfQx8aAokxEALw_wcB</t>
  </si>
  <si>
    <t>https://www.indiamart.com/proddetail/effluent-treatment-plant-for-textile-industry-20594518555.html</t>
  </si>
  <si>
    <t>https://www.aajjo.com/product/50-100-ton-steel-electronic-road-weighbridge-in-chennai-senlogic-automation-private-limited</t>
  </si>
  <si>
    <t>https://www.indiamart.com/proddetail/steam-boiler-for-textile-industry-24683746188.html?srsltid=AfmBOorvW0ce8N99EYGFPRmuPDJLBtlRHnETrqZ39F3JF3TCOybgv7NZ</t>
  </si>
  <si>
    <t>https://www.aajjo.com/product/juki-commercial-overlock-machine-mo-6816s-in-mumbai-tufail-enterprises?gad_source=1&amp;gclid=Cj0KCQiAj9m7BhD1ARIsANsIIvBlP_BSgs8N8EHp6s5e1L3ddfDsB3wDdVsG4rXi2Wtz7pSlFNg1yhcaAilWEALw_wcB</t>
  </si>
  <si>
    <t>https://www.tradeindia.com/products/industrial-cotton-baling-press-machine-c7523136.html</t>
  </si>
  <si>
    <t>https://www.industrybuying.com/tool-storage-organizer-rimsha-HAN.TOO.324470894?gQT=1</t>
  </si>
  <si>
    <t>https://www.aajjo.com/product/xerox-photo-copy-machine</t>
  </si>
  <si>
    <t>https://www.indiamart.com/proddetail/main-electrical-panel-2851744068188.html</t>
  </si>
  <si>
    <t>https://www.indiamart.com/proddetail/double-disc-grinding-machine-17415020955.html?pos=4&amp;DualProdscaps</t>
  </si>
  <si>
    <t>https://www.aajjo.com/product/turnkey-project-modern-rice-mills</t>
  </si>
  <si>
    <t>https://www.indiamart.com/proddetail/trutzschler-draw-frame-machine-17343434712.html?pos=2&amp;DualProdscaps</t>
  </si>
  <si>
    <t>https://www.indiamart.com/proddetail/used-lakshmi-speed-frame-machine-17580869962.html?pos=1&amp;DualProdscaps</t>
  </si>
  <si>
    <t>https://www.indiamart.com/proddetail/lr-speed-frame-2851581989562.html</t>
  </si>
  <si>
    <t>https://www.google.com/search?sca_esv=d143f9bb9a114171&amp;rlz=1C1RLNS_enIN1055IN1055&amp;tbm=shop&amp;q=300+kva+transformer+price&amp;tbs=mr:1,price:1,ppr_min:2499999.96&amp;sa=X&amp;ved=0ahUKEwj0_N7CrNmKAxVama8BHc2AMjIQvSsI4AUoBA&amp;biw=1600&amp;bih=773&amp;dpr=1</t>
  </si>
  <si>
    <t>https://www.tradeindia.com/products/automatic-shrink-warping-machine-for-industrial-usage-8165339.html</t>
  </si>
  <si>
    <t>https://www.indiamart.com/proddetail/warper-beams-10256889855.html?pos=1&amp;DualProdscaps</t>
  </si>
  <si>
    <t>https://www.indiamart.com/proddetail/textiles-weaving-reeds-23222115333.html?pos=10&amp;DualProdscaps</t>
  </si>
  <si>
    <t>https://www.google.com/search?sca_esv=6c2e7dfbe02beaf5&amp;rlz=1C1RLNS_enIN1055IN1055&amp;tbm=shop&amp;q=textile+Cheese+rewinder&amp;tbs=mr:1,price:1,ppr_min:149999.99&amp;sa=X&amp;ved=0ahUKEwiOsauVudmKAxUcRmwGHa-FEyQQvSsIpAUoAQ&amp;biw=1600&amp;bih=773&amp;dpr=1</t>
  </si>
  <si>
    <t>https://www.tradeindia.com/products/air-jet-loom-c8612426.html</t>
  </si>
  <si>
    <t>https://www.tradeindia.com/products/fabric-inspection-machine-c4535754.html</t>
  </si>
  <si>
    <t>https://www.tradeindia.com/products/hot-air-stenter-chamber-c6540022.html</t>
  </si>
  <si>
    <t>https://www.tradeindia.com/products/continuous-bleaching-plant-combi-steamer-c5487246.html</t>
  </si>
  <si>
    <t>https://www.tradeindia.com/products/multi-color-rotogravure-printing-machine-c2580106.html</t>
  </si>
  <si>
    <t>https://www.tradeindia.com/products/automatic-textile-efficient-dryer-7045308.html</t>
  </si>
  <si>
    <t>https://www.tradeindia.com/products/hthp-vertical-yarn-dyeing-machine-4063712.html</t>
  </si>
  <si>
    <t>https://www.tradeindia.com/products/20-ton-single-girder-eot-crane-c8067837.html</t>
  </si>
  <si>
    <t>https://www.aajjo.com/product/roll-rubber-four-calender-machine-in-gurugram-santec-exim-pvt-ltd</t>
  </si>
  <si>
    <t>https://www.tradeindia.com/products/automatic-fabric-laying-cutting-machine-c5726840.html</t>
  </si>
  <si>
    <t>https://www.tradeindia.com/products/textile-screen-printing-machine-c6872489.html</t>
  </si>
  <si>
    <t>https://www.indiamart.com/proddetail/laundry-spotting-table-14659341933.html</t>
  </si>
  <si>
    <t>https://www.toolsvilla.com/vertical-bench-drill-32-5-mm-with-gear?srsltid=AfmBOorgwRmpnwY5Q0FFT3Nc-Elx9F5-0eWWkRVJEV1ln4Qd4YNkkxdwq4w</t>
  </si>
  <si>
    <t>https://www.tradeindia.com/products/cummins-250-kva-generator-set-c8063449.html</t>
  </si>
  <si>
    <t>https://www.aajjo.com/product/ms-storage-tank-25-kl</t>
  </si>
  <si>
    <t>https://www.tradeindia.com/products/atlas-copco-screw-air-compressor-9183694.html</t>
  </si>
  <si>
    <t>https://www.tradeindia.com/products/high-pressure-air-dryer-c8698818.html</t>
  </si>
  <si>
    <t>https://shriramassociate.in/products/compressed-air-receiver-tank?srsltid=AfmBOorKioJeT5awSLYuhGPgKBzoJneuD6RzgQ_qIk69qckMQjnN48EFRlw</t>
  </si>
  <si>
    <t>https://www.tradeindia.com/products/oil-storage-tanks-c5000232.html</t>
  </si>
  <si>
    <t>https://www.google.com/url?url=https://www.tradeindia.com/products/water-softening-plant-c6141600.html&amp;rct=j&amp;q=&amp;esrc=s&amp;opi=95576897&amp;sa=U&amp;ved=0ahUKEwjq0obyr9uKAxVwSmwGHaubEyYQ2SkIvgQ&amp;usg=AOvVaw0jEX-l4tRbVjcI9nG_Exvq</t>
  </si>
  <si>
    <t>https://www.tradeindia.com/products/fully-welded-weighbridge-c9532015.html</t>
  </si>
  <si>
    <t>Nissan Car</t>
  </si>
  <si>
    <t>FMV</t>
  </si>
  <si>
    <t>Category</t>
  </si>
  <si>
    <t>Mechanical</t>
  </si>
  <si>
    <t>Electrical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</si>
</sst>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/>
    <xf numFmtId="164" fontId="0" fillId="0" borderId="0" xfId="1" applyNumberFormat="1" applyFont="1"/>
    <xf numFmtId="164" fontId="1" fillId="2" borderId="3" xfId="1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3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1" fillId="2" borderId="4" xfId="0" applyNumberFormat="1" applyFont="1" applyFill="1" applyBorder="1"/>
    <xf numFmtId="0" fontId="2" fillId="0" borderId="1" xfId="0" applyFont="1" applyBorder="1" applyAlignment="1">
      <alignment horizontal="center"/>
    </xf>
    <xf numFmtId="164" fontId="1" fillId="0" borderId="0" xfId="1" applyNumberFormat="1" applyFont="1"/>
    <xf numFmtId="164" fontId="0" fillId="0" borderId="5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1" fillId="2" borderId="3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9" fontId="0" fillId="0" borderId="0" xfId="2" applyFont="1"/>
    <xf numFmtId="9" fontId="1" fillId="0" borderId="0" xfId="2" applyFont="1"/>
    <xf numFmtId="9" fontId="0" fillId="0" borderId="0" xfId="2" applyFont="1" applyBorder="1"/>
    <xf numFmtId="9" fontId="0" fillId="0" borderId="0" xfId="2" applyFont="1" applyBorder="1" applyAlignment="1">
      <alignment horizontal="left" vertical="center"/>
    </xf>
    <xf numFmtId="9" fontId="0" fillId="0" borderId="0" xfId="2" applyFont="1" applyBorder="1" applyAlignment="1">
      <alignment horizontal="center" vertical="center"/>
    </xf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7"/>
  <sheetViews>
    <sheetView tabSelected="1" workbookViewId="0">
      <pane xSplit="8" ySplit="2" topLeftCell="K3" activePane="bottomRight" state="frozen"/>
      <selection pane="topRight" activeCell="H1" sqref="H1"/>
      <selection pane="bottomLeft" activeCell="A3" sqref="A3"/>
      <selection pane="bottomRight" activeCell="L15" sqref="L15"/>
    </sheetView>
  </sheetViews>
  <sheetFormatPr defaultRowHeight="15" x14ac:dyDescent="0.25"/>
  <cols>
    <col min="1" max="1" width="6.140625" style="12" bestFit="1" customWidth="1"/>
    <col min="2" max="2" width="47.28515625" style="17" bestFit="1" customWidth="1"/>
    <col min="3" max="3" width="8.7109375" style="12" hidden="1" customWidth="1"/>
    <col min="4" max="4" width="37.42578125" style="12" hidden="1" customWidth="1"/>
    <col min="5" max="5" width="20.28515625" style="12" hidden="1" customWidth="1"/>
    <col min="6" max="6" width="26.28515625" style="12" bestFit="1" customWidth="1"/>
    <col min="7" max="7" width="26.28515625" style="12" customWidth="1"/>
    <col min="8" max="8" width="11.5703125" style="7" hidden="1" customWidth="1"/>
    <col min="9" max="9" width="12.5703125" style="7" hidden="1" customWidth="1"/>
    <col min="10" max="10" width="14.28515625" hidden="1" customWidth="1"/>
    <col min="11" max="11" width="15" style="7" customWidth="1"/>
    <col min="12" max="12" width="14.28515625" style="7" bestFit="1" customWidth="1"/>
    <col min="13" max="13" width="15.28515625" bestFit="1" customWidth="1"/>
    <col min="14" max="14" width="15.28515625" style="28" customWidth="1"/>
    <col min="15" max="15" width="12.5703125" bestFit="1" customWidth="1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L1" s="7">
        <f>SUM(L5:L211)</f>
        <v>690120555</v>
      </c>
      <c r="O1" s="7">
        <f>SUM(O5:O211)</f>
        <v>60730198.749999993</v>
      </c>
    </row>
    <row r="2" spans="1:15" x14ac:dyDescent="0.25">
      <c r="A2" s="26" t="s">
        <v>1</v>
      </c>
      <c r="B2" s="27"/>
      <c r="C2" s="14"/>
      <c r="D2" s="14"/>
      <c r="E2" s="14"/>
      <c r="F2" s="14"/>
      <c r="G2" s="14"/>
      <c r="H2" s="8">
        <f>SUBTOTAL(9,H6:H211)</f>
        <v>30105014</v>
      </c>
      <c r="I2" s="8">
        <f>SUBTOTAL(9,I6:I211)</f>
        <v>111675737</v>
      </c>
      <c r="J2" s="18">
        <f>I2*0.05</f>
        <v>5583786.8500000006</v>
      </c>
      <c r="L2" s="8">
        <f>SUBTOTAL(9,L6:L211)</f>
        <v>675120555</v>
      </c>
      <c r="O2" s="25" t="s">
        <v>392</v>
      </c>
    </row>
    <row r="3" spans="1:15" s="1" customFormat="1" x14ac:dyDescent="0.25">
      <c r="A3" s="2" t="s">
        <v>0</v>
      </c>
      <c r="B3" s="15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393</v>
      </c>
      <c r="H3" s="6" t="s">
        <v>290</v>
      </c>
      <c r="I3" s="6"/>
      <c r="J3" s="3" t="s">
        <v>289</v>
      </c>
      <c r="K3" s="20"/>
      <c r="L3" s="20"/>
      <c r="N3" s="29"/>
    </row>
    <row r="4" spans="1:15" x14ac:dyDescent="0.25">
      <c r="A4" s="2" t="s">
        <v>7</v>
      </c>
      <c r="B4" s="15" t="s">
        <v>8</v>
      </c>
      <c r="C4" s="9"/>
      <c r="D4" s="9"/>
      <c r="E4" s="9"/>
      <c r="F4" s="9"/>
      <c r="G4" s="9"/>
      <c r="H4" s="4"/>
      <c r="I4" s="4"/>
      <c r="J4" s="10"/>
    </row>
    <row r="5" spans="1:15" x14ac:dyDescent="0.25">
      <c r="A5" s="2" t="s">
        <v>23</v>
      </c>
      <c r="B5" s="15" t="s">
        <v>9</v>
      </c>
      <c r="C5" s="9"/>
      <c r="D5" s="9"/>
      <c r="E5" s="9"/>
      <c r="F5" s="9" t="s">
        <v>85</v>
      </c>
      <c r="I5" s="4"/>
      <c r="K5" s="4">
        <v>15000000</v>
      </c>
      <c r="L5" s="7">
        <f>K5</f>
        <v>15000000</v>
      </c>
      <c r="M5" s="10" t="s">
        <v>361</v>
      </c>
      <c r="N5" s="30">
        <v>0.1</v>
      </c>
      <c r="O5" s="33">
        <f>L5*N5</f>
        <v>1500000</v>
      </c>
    </row>
    <row r="6" spans="1:15" x14ac:dyDescent="0.25">
      <c r="A6" s="9">
        <v>1</v>
      </c>
      <c r="B6" s="13" t="s">
        <v>10</v>
      </c>
      <c r="C6" s="9">
        <v>1</v>
      </c>
      <c r="D6" s="9" t="s">
        <v>11</v>
      </c>
      <c r="E6" s="9">
        <v>1995</v>
      </c>
      <c r="F6" s="9"/>
      <c r="G6" s="9" t="s">
        <v>394</v>
      </c>
      <c r="H6" s="4">
        <v>200000</v>
      </c>
      <c r="I6" s="4">
        <f>H6*C6</f>
        <v>200000</v>
      </c>
      <c r="J6" s="10" t="s">
        <v>291</v>
      </c>
    </row>
    <row r="7" spans="1:15" x14ac:dyDescent="0.25">
      <c r="A7" s="9">
        <v>2</v>
      </c>
      <c r="B7" s="13" t="s">
        <v>12</v>
      </c>
      <c r="C7" s="9">
        <v>3</v>
      </c>
      <c r="D7" s="9" t="s">
        <v>13</v>
      </c>
      <c r="E7" s="9">
        <v>1995</v>
      </c>
      <c r="F7" s="9"/>
      <c r="G7" s="9" t="s">
        <v>394</v>
      </c>
      <c r="H7" s="4"/>
      <c r="I7" s="4">
        <f t="shared" ref="I7:I69" si="0">H7*C7</f>
        <v>0</v>
      </c>
      <c r="J7" s="10"/>
    </row>
    <row r="8" spans="1:15" x14ac:dyDescent="0.25">
      <c r="A8" s="9">
        <v>3</v>
      </c>
      <c r="B8" s="13" t="s">
        <v>14</v>
      </c>
      <c r="C8" s="9">
        <v>3</v>
      </c>
      <c r="D8" s="9" t="s">
        <v>15</v>
      </c>
      <c r="E8" s="9">
        <v>1995</v>
      </c>
      <c r="F8" s="9"/>
      <c r="G8" s="9" t="s">
        <v>394</v>
      </c>
      <c r="H8" s="4"/>
      <c r="I8" s="4">
        <f t="shared" si="0"/>
        <v>0</v>
      </c>
      <c r="J8" s="10"/>
    </row>
    <row r="9" spans="1:15" x14ac:dyDescent="0.25">
      <c r="A9" s="9">
        <v>4</v>
      </c>
      <c r="B9" s="13" t="s">
        <v>16</v>
      </c>
      <c r="C9" s="9">
        <v>1</v>
      </c>
      <c r="D9" s="9" t="s">
        <v>17</v>
      </c>
      <c r="E9" s="9">
        <v>1995</v>
      </c>
      <c r="F9" s="9"/>
      <c r="G9" s="9" t="s">
        <v>394</v>
      </c>
      <c r="H9" s="4"/>
      <c r="I9" s="4">
        <f t="shared" si="0"/>
        <v>0</v>
      </c>
      <c r="J9" s="10"/>
    </row>
    <row r="10" spans="1:15" x14ac:dyDescent="0.25">
      <c r="A10" s="9">
        <v>5</v>
      </c>
      <c r="B10" s="13" t="s">
        <v>18</v>
      </c>
      <c r="C10" s="9">
        <v>1</v>
      </c>
      <c r="D10" s="9" t="s">
        <v>19</v>
      </c>
      <c r="E10" s="9"/>
      <c r="F10" s="9"/>
      <c r="G10" s="9" t="s">
        <v>394</v>
      </c>
      <c r="H10" s="4">
        <v>320000</v>
      </c>
      <c r="I10" s="4">
        <f t="shared" si="0"/>
        <v>320000</v>
      </c>
      <c r="J10" s="10" t="s">
        <v>294</v>
      </c>
    </row>
    <row r="11" spans="1:15" x14ac:dyDescent="0.25">
      <c r="A11" s="9">
        <v>6</v>
      </c>
      <c r="B11" s="13" t="s">
        <v>20</v>
      </c>
      <c r="C11" s="9"/>
      <c r="D11" s="9"/>
      <c r="E11" s="9"/>
      <c r="F11" s="9"/>
      <c r="G11" s="9" t="s">
        <v>395</v>
      </c>
      <c r="H11" s="4">
        <v>72500</v>
      </c>
      <c r="I11" s="4">
        <f t="shared" si="0"/>
        <v>0</v>
      </c>
      <c r="J11" s="10" t="s">
        <v>293</v>
      </c>
    </row>
    <row r="12" spans="1:15" x14ac:dyDescent="0.25">
      <c r="A12" s="9">
        <v>7</v>
      </c>
      <c r="B12" s="13" t="s">
        <v>21</v>
      </c>
      <c r="C12" s="9"/>
      <c r="D12" s="9"/>
      <c r="E12" s="9"/>
      <c r="F12" s="9"/>
      <c r="G12" s="9" t="s">
        <v>394</v>
      </c>
      <c r="H12" s="4"/>
      <c r="I12" s="4">
        <f t="shared" si="0"/>
        <v>0</v>
      </c>
      <c r="J12" s="10"/>
    </row>
    <row r="13" spans="1:15" s="1" customFormat="1" x14ac:dyDescent="0.25">
      <c r="A13" s="2" t="s">
        <v>22</v>
      </c>
      <c r="B13" s="15" t="s">
        <v>24</v>
      </c>
      <c r="C13" s="2"/>
      <c r="D13" s="2"/>
      <c r="E13" s="2"/>
      <c r="F13" s="2"/>
      <c r="G13" s="2"/>
      <c r="H13" s="6"/>
      <c r="I13" s="4">
        <f t="shared" si="0"/>
        <v>0</v>
      </c>
      <c r="J13" s="3"/>
      <c r="K13" s="20"/>
      <c r="L13" s="20"/>
      <c r="N13" s="29"/>
    </row>
    <row r="14" spans="1:15" x14ac:dyDescent="0.25">
      <c r="A14" s="9">
        <v>1</v>
      </c>
      <c r="B14" s="13" t="s">
        <v>24</v>
      </c>
      <c r="C14" s="9">
        <v>16</v>
      </c>
      <c r="D14" s="9" t="s">
        <v>25</v>
      </c>
      <c r="E14" s="9">
        <v>1995</v>
      </c>
      <c r="F14" s="9" t="s">
        <v>43</v>
      </c>
      <c r="G14" s="9" t="s">
        <v>394</v>
      </c>
      <c r="H14" s="4">
        <v>1000000</v>
      </c>
      <c r="I14" s="4">
        <f t="shared" si="0"/>
        <v>16000000</v>
      </c>
      <c r="J14" s="10" t="s">
        <v>292</v>
      </c>
      <c r="K14" s="7">
        <v>1000000</v>
      </c>
      <c r="L14" s="7">
        <f>K14*C14</f>
        <v>16000000</v>
      </c>
      <c r="N14" s="28">
        <v>0.1</v>
      </c>
      <c r="O14" s="33">
        <f t="shared" ref="O14:O77" si="1">L14*N14</f>
        <v>1600000</v>
      </c>
    </row>
    <row r="15" spans="1:15" x14ac:dyDescent="0.25">
      <c r="A15" s="9">
        <v>2</v>
      </c>
      <c r="B15" s="13" t="s">
        <v>26</v>
      </c>
      <c r="C15" s="9">
        <v>16</v>
      </c>
      <c r="D15" s="9" t="s">
        <v>27</v>
      </c>
      <c r="E15" s="9">
        <v>1995</v>
      </c>
      <c r="F15" s="9" t="s">
        <v>43</v>
      </c>
      <c r="G15" s="9" t="s">
        <v>394</v>
      </c>
      <c r="H15" s="4"/>
      <c r="I15" s="4">
        <f t="shared" si="0"/>
        <v>0</v>
      </c>
      <c r="J15" s="10"/>
      <c r="K15" s="7">
        <v>1000000</v>
      </c>
      <c r="L15" s="7">
        <f t="shared" ref="L15:L58" si="2">K15*C15</f>
        <v>16000000</v>
      </c>
      <c r="N15" s="28">
        <v>0.1</v>
      </c>
      <c r="O15" s="33">
        <f t="shared" si="1"/>
        <v>1600000</v>
      </c>
    </row>
    <row r="16" spans="1:15" s="1" customFormat="1" x14ac:dyDescent="0.25">
      <c r="A16" s="2" t="s">
        <v>28</v>
      </c>
      <c r="B16" s="15" t="s">
        <v>29</v>
      </c>
      <c r="C16" s="2"/>
      <c r="D16" s="2"/>
      <c r="E16" s="2"/>
      <c r="F16" s="2" t="s">
        <v>43</v>
      </c>
      <c r="G16" s="2"/>
      <c r="H16" s="6"/>
      <c r="I16" s="4">
        <f t="shared" si="0"/>
        <v>0</v>
      </c>
      <c r="J16" s="3"/>
      <c r="K16" s="20"/>
      <c r="L16" s="7"/>
      <c r="N16" s="29"/>
      <c r="O16" s="33">
        <f t="shared" si="1"/>
        <v>0</v>
      </c>
    </row>
    <row r="17" spans="1:15" x14ac:dyDescent="0.25">
      <c r="A17" s="9">
        <v>1</v>
      </c>
      <c r="B17" s="13" t="s">
        <v>30</v>
      </c>
      <c r="C17" s="9">
        <v>3</v>
      </c>
      <c r="D17" s="9" t="s">
        <v>31</v>
      </c>
      <c r="E17" s="9">
        <v>1995</v>
      </c>
      <c r="F17" s="9" t="s">
        <v>43</v>
      </c>
      <c r="G17" s="9" t="s">
        <v>394</v>
      </c>
      <c r="H17" s="4"/>
      <c r="I17" s="4">
        <f t="shared" si="0"/>
        <v>0</v>
      </c>
      <c r="J17" s="10"/>
      <c r="K17" s="7">
        <v>1000000</v>
      </c>
      <c r="L17" s="7">
        <f t="shared" si="2"/>
        <v>3000000</v>
      </c>
      <c r="M17" s="13" t="s">
        <v>362</v>
      </c>
      <c r="N17" s="31">
        <v>0.1</v>
      </c>
      <c r="O17" s="33">
        <f t="shared" si="1"/>
        <v>300000</v>
      </c>
    </row>
    <row r="18" spans="1:15" x14ac:dyDescent="0.25">
      <c r="A18" s="9">
        <v>2</v>
      </c>
      <c r="B18" s="13" t="s">
        <v>32</v>
      </c>
      <c r="C18" s="9">
        <v>5</v>
      </c>
      <c r="D18" s="9" t="s">
        <v>33</v>
      </c>
      <c r="E18" s="9">
        <v>1995</v>
      </c>
      <c r="F18" s="9" t="s">
        <v>43</v>
      </c>
      <c r="G18" s="9" t="s">
        <v>394</v>
      </c>
      <c r="H18" s="4"/>
      <c r="I18" s="4">
        <f t="shared" si="0"/>
        <v>0</v>
      </c>
      <c r="J18" s="10"/>
      <c r="K18" s="7">
        <v>1000000</v>
      </c>
      <c r="L18" s="7">
        <f t="shared" si="2"/>
        <v>5000000</v>
      </c>
      <c r="N18" s="28">
        <v>0.1</v>
      </c>
      <c r="O18" s="33">
        <f t="shared" si="1"/>
        <v>500000</v>
      </c>
    </row>
    <row r="19" spans="1:15" x14ac:dyDescent="0.25">
      <c r="A19" s="9" t="s">
        <v>35</v>
      </c>
      <c r="B19" s="13" t="s">
        <v>36</v>
      </c>
      <c r="C19" s="9">
        <v>2</v>
      </c>
      <c r="D19" s="9" t="s">
        <v>34</v>
      </c>
      <c r="E19" s="9">
        <v>1995</v>
      </c>
      <c r="F19" s="9" t="s">
        <v>43</v>
      </c>
      <c r="G19" s="9" t="s">
        <v>394</v>
      </c>
      <c r="H19" s="4"/>
      <c r="I19" s="4">
        <f t="shared" si="0"/>
        <v>0</v>
      </c>
      <c r="J19" s="10"/>
      <c r="K19" s="7">
        <v>185000</v>
      </c>
      <c r="L19" s="7">
        <f t="shared" si="2"/>
        <v>370000</v>
      </c>
      <c r="N19" s="28">
        <v>0.1</v>
      </c>
      <c r="O19" s="33">
        <f t="shared" si="1"/>
        <v>37000</v>
      </c>
    </row>
    <row r="20" spans="1:15" s="1" customFormat="1" x14ac:dyDescent="0.25">
      <c r="A20" s="2" t="s">
        <v>37</v>
      </c>
      <c r="B20" s="15" t="s">
        <v>38</v>
      </c>
      <c r="C20" s="2"/>
      <c r="D20" s="2"/>
      <c r="E20" s="2"/>
      <c r="F20" s="2" t="s">
        <v>43</v>
      </c>
      <c r="G20" s="2"/>
      <c r="H20" s="6"/>
      <c r="I20" s="4">
        <f t="shared" si="0"/>
        <v>0</v>
      </c>
      <c r="J20" s="3"/>
      <c r="K20" s="20"/>
      <c r="L20" s="7"/>
      <c r="N20" s="29"/>
      <c r="O20" s="33">
        <f t="shared" si="1"/>
        <v>0</v>
      </c>
    </row>
    <row r="21" spans="1:15" x14ac:dyDescent="0.25">
      <c r="A21" s="9">
        <v>1</v>
      </c>
      <c r="B21" s="13" t="s">
        <v>38</v>
      </c>
      <c r="C21" s="9">
        <v>8</v>
      </c>
      <c r="D21" s="9" t="s">
        <v>39</v>
      </c>
      <c r="E21" s="9"/>
      <c r="F21" s="9" t="s">
        <v>43</v>
      </c>
      <c r="G21" s="9" t="s">
        <v>394</v>
      </c>
      <c r="H21" s="4">
        <v>1400000</v>
      </c>
      <c r="I21" s="4">
        <f t="shared" si="0"/>
        <v>11200000</v>
      </c>
      <c r="J21" s="10" t="s">
        <v>295</v>
      </c>
      <c r="K21" s="4">
        <v>1400000</v>
      </c>
      <c r="L21" s="7">
        <f t="shared" si="2"/>
        <v>11200000</v>
      </c>
      <c r="M21" s="10" t="s">
        <v>295</v>
      </c>
      <c r="N21" s="30">
        <v>0.1</v>
      </c>
      <c r="O21" s="33">
        <f t="shared" si="1"/>
        <v>1120000</v>
      </c>
    </row>
    <row r="22" spans="1:15" x14ac:dyDescent="0.25">
      <c r="A22" s="9">
        <v>2</v>
      </c>
      <c r="B22" s="13" t="s">
        <v>38</v>
      </c>
      <c r="C22" s="9">
        <v>5</v>
      </c>
      <c r="D22" s="9" t="s">
        <v>40</v>
      </c>
      <c r="E22" s="9">
        <v>2002</v>
      </c>
      <c r="F22" s="9" t="s">
        <v>43</v>
      </c>
      <c r="G22" s="9" t="s">
        <v>394</v>
      </c>
      <c r="H22" s="4"/>
      <c r="I22" s="4">
        <f t="shared" si="0"/>
        <v>0</v>
      </c>
      <c r="J22" s="10"/>
      <c r="K22" s="4">
        <v>1200000</v>
      </c>
      <c r="L22" s="7">
        <f t="shared" si="2"/>
        <v>6000000</v>
      </c>
      <c r="M22" s="10" t="s">
        <v>295</v>
      </c>
      <c r="N22" s="30">
        <v>0.1</v>
      </c>
      <c r="O22" s="33">
        <f t="shared" si="1"/>
        <v>600000</v>
      </c>
    </row>
    <row r="23" spans="1:15" x14ac:dyDescent="0.25">
      <c r="A23" s="9" t="s">
        <v>44</v>
      </c>
      <c r="B23" s="13" t="s">
        <v>45</v>
      </c>
      <c r="C23" s="9">
        <v>8</v>
      </c>
      <c r="D23" s="9" t="s">
        <v>41</v>
      </c>
      <c r="E23" s="9" t="s">
        <v>42</v>
      </c>
      <c r="F23" s="9" t="s">
        <v>43</v>
      </c>
      <c r="G23" s="9" t="s">
        <v>394</v>
      </c>
      <c r="H23" s="4"/>
      <c r="I23" s="4">
        <f t="shared" si="0"/>
        <v>0</v>
      </c>
      <c r="J23" s="10"/>
      <c r="K23" s="7">
        <v>1000000</v>
      </c>
      <c r="L23" s="7">
        <f t="shared" si="2"/>
        <v>8000000</v>
      </c>
      <c r="M23" t="s">
        <v>363</v>
      </c>
      <c r="N23" s="28">
        <v>0.1</v>
      </c>
      <c r="O23" s="33">
        <f t="shared" si="1"/>
        <v>800000</v>
      </c>
    </row>
    <row r="24" spans="1:15" s="1" customFormat="1" x14ac:dyDescent="0.25">
      <c r="A24" s="2" t="s">
        <v>46</v>
      </c>
      <c r="B24" s="15" t="s">
        <v>47</v>
      </c>
      <c r="C24" s="2"/>
      <c r="D24" s="2"/>
      <c r="E24" s="2"/>
      <c r="F24" s="2"/>
      <c r="G24" s="2"/>
      <c r="H24" s="6"/>
      <c r="I24" s="4">
        <f t="shared" si="0"/>
        <v>0</v>
      </c>
      <c r="J24" s="3"/>
      <c r="K24" s="20"/>
      <c r="L24" s="7"/>
      <c r="N24" s="29"/>
      <c r="O24" s="33">
        <f t="shared" si="1"/>
        <v>0</v>
      </c>
    </row>
    <row r="25" spans="1:15" x14ac:dyDescent="0.25">
      <c r="A25" s="9">
        <v>1</v>
      </c>
      <c r="B25" s="13" t="s">
        <v>48</v>
      </c>
      <c r="C25" s="9">
        <v>25</v>
      </c>
      <c r="D25" s="9" t="s">
        <v>50</v>
      </c>
      <c r="E25" s="9"/>
      <c r="F25" s="9" t="s">
        <v>85</v>
      </c>
      <c r="G25" s="9" t="s">
        <v>394</v>
      </c>
      <c r="H25" s="4">
        <v>1450000</v>
      </c>
      <c r="I25" s="4">
        <f t="shared" si="0"/>
        <v>36250000</v>
      </c>
      <c r="J25" s="10" t="s">
        <v>296</v>
      </c>
      <c r="K25" s="7">
        <v>2500000</v>
      </c>
      <c r="L25" s="7">
        <f t="shared" si="2"/>
        <v>62500000</v>
      </c>
      <c r="M25" t="s">
        <v>364</v>
      </c>
      <c r="N25" s="28">
        <v>0.1</v>
      </c>
      <c r="O25" s="33">
        <f t="shared" si="1"/>
        <v>6250000</v>
      </c>
    </row>
    <row r="26" spans="1:15" x14ac:dyDescent="0.25">
      <c r="A26" s="9">
        <v>2</v>
      </c>
      <c r="B26" s="13" t="s">
        <v>49</v>
      </c>
      <c r="C26" s="9">
        <v>7</v>
      </c>
      <c r="D26" s="9" t="s">
        <v>51</v>
      </c>
      <c r="E26" s="9"/>
      <c r="F26" s="9"/>
      <c r="G26" s="12" t="s">
        <v>395</v>
      </c>
      <c r="H26" s="4"/>
      <c r="I26" s="4"/>
      <c r="J26" s="10"/>
      <c r="K26" s="7">
        <v>500000</v>
      </c>
      <c r="L26" s="7">
        <f t="shared" si="2"/>
        <v>3500000</v>
      </c>
      <c r="N26" s="28">
        <v>0.05</v>
      </c>
      <c r="O26" s="33">
        <f t="shared" si="1"/>
        <v>175000</v>
      </c>
    </row>
    <row r="27" spans="1:15" s="1" customFormat="1" x14ac:dyDescent="0.25">
      <c r="A27" s="2" t="s">
        <v>52</v>
      </c>
      <c r="B27" s="15" t="s">
        <v>53</v>
      </c>
      <c r="C27" s="2"/>
      <c r="D27" s="2"/>
      <c r="E27" s="2"/>
      <c r="F27" s="9" t="s">
        <v>85</v>
      </c>
      <c r="G27" s="2"/>
      <c r="H27" s="6"/>
      <c r="I27" s="4">
        <f t="shared" si="0"/>
        <v>0</v>
      </c>
      <c r="J27" s="3"/>
      <c r="K27" s="20"/>
      <c r="L27" s="7"/>
      <c r="N27" s="29"/>
      <c r="O27" s="33">
        <f t="shared" si="1"/>
        <v>0</v>
      </c>
    </row>
    <row r="28" spans="1:15" x14ac:dyDescent="0.25">
      <c r="A28" s="9">
        <v>1</v>
      </c>
      <c r="B28" s="13" t="s">
        <v>54</v>
      </c>
      <c r="C28" s="9">
        <v>7</v>
      </c>
      <c r="D28" s="9" t="s">
        <v>55</v>
      </c>
      <c r="E28" s="9"/>
      <c r="F28" s="9" t="s">
        <v>57</v>
      </c>
      <c r="K28" s="22">
        <v>7000000</v>
      </c>
      <c r="L28" s="7">
        <f t="shared" si="2"/>
        <v>49000000</v>
      </c>
      <c r="M28" s="10" t="s">
        <v>297</v>
      </c>
      <c r="N28" s="30">
        <v>0.05</v>
      </c>
      <c r="O28" s="33">
        <f t="shared" si="1"/>
        <v>2450000</v>
      </c>
    </row>
    <row r="29" spans="1:15" x14ac:dyDescent="0.25">
      <c r="A29" s="9">
        <v>2</v>
      </c>
      <c r="B29" s="13" t="s">
        <v>54</v>
      </c>
      <c r="C29" s="9">
        <v>1</v>
      </c>
      <c r="D29" s="9" t="s">
        <v>56</v>
      </c>
      <c r="E29" s="9"/>
      <c r="F29" s="9" t="s">
        <v>57</v>
      </c>
      <c r="K29" s="22">
        <v>6500000</v>
      </c>
      <c r="L29" s="7">
        <f t="shared" si="2"/>
        <v>6500000</v>
      </c>
      <c r="M29" s="10" t="s">
        <v>298</v>
      </c>
      <c r="N29" s="30">
        <v>0.05</v>
      </c>
      <c r="O29" s="33">
        <f t="shared" si="1"/>
        <v>325000</v>
      </c>
    </row>
    <row r="30" spans="1:15" x14ac:dyDescent="0.25">
      <c r="A30" s="9">
        <v>3</v>
      </c>
      <c r="B30" s="13" t="s">
        <v>49</v>
      </c>
      <c r="C30" s="9">
        <v>5</v>
      </c>
      <c r="D30" s="9"/>
      <c r="E30" s="9"/>
      <c r="F30" s="9"/>
      <c r="G30" s="9"/>
      <c r="H30" s="4"/>
      <c r="I30" s="4"/>
      <c r="J30" s="10"/>
      <c r="K30" s="23">
        <v>2500000</v>
      </c>
      <c r="L30" s="7">
        <f t="shared" si="2"/>
        <v>12500000</v>
      </c>
      <c r="M30" t="s">
        <v>364</v>
      </c>
      <c r="N30" s="28">
        <v>0.05</v>
      </c>
      <c r="O30" s="33">
        <f t="shared" si="1"/>
        <v>625000</v>
      </c>
    </row>
    <row r="31" spans="1:15" x14ac:dyDescent="0.25">
      <c r="A31" s="9">
        <v>4</v>
      </c>
      <c r="B31" s="13" t="s">
        <v>59</v>
      </c>
      <c r="C31" s="9">
        <v>7</v>
      </c>
      <c r="D31" s="9"/>
      <c r="E31" s="9"/>
      <c r="F31" s="9" t="s">
        <v>60</v>
      </c>
      <c r="G31" s="9"/>
      <c r="H31" s="4"/>
      <c r="I31" s="4"/>
      <c r="J31" s="10"/>
      <c r="K31" s="7">
        <v>2000000</v>
      </c>
      <c r="L31" s="7">
        <f t="shared" si="2"/>
        <v>14000000</v>
      </c>
      <c r="N31" s="28">
        <v>0.1</v>
      </c>
      <c r="O31" s="33">
        <f t="shared" si="1"/>
        <v>1400000</v>
      </c>
    </row>
    <row r="32" spans="1:15" x14ac:dyDescent="0.25">
      <c r="A32" s="9">
        <v>5</v>
      </c>
      <c r="B32" s="13" t="s">
        <v>61</v>
      </c>
      <c r="C32" s="9" t="s">
        <v>62</v>
      </c>
      <c r="D32" s="9"/>
      <c r="E32" s="9"/>
      <c r="F32" s="9"/>
      <c r="G32" s="9"/>
      <c r="H32" s="4">
        <v>110000</v>
      </c>
      <c r="I32" s="4"/>
      <c r="J32" s="10" t="s">
        <v>299</v>
      </c>
      <c r="L32" s="7">
        <v>10000000</v>
      </c>
      <c r="N32" s="28">
        <v>0.05</v>
      </c>
      <c r="O32" s="33">
        <f t="shared" si="1"/>
        <v>500000</v>
      </c>
    </row>
    <row r="33" spans="1:15" x14ac:dyDescent="0.25">
      <c r="A33" s="9">
        <v>6</v>
      </c>
      <c r="B33" s="13" t="s">
        <v>63</v>
      </c>
      <c r="C33" s="9" t="s">
        <v>62</v>
      </c>
      <c r="D33" s="9"/>
      <c r="E33" s="9"/>
      <c r="F33" s="9"/>
      <c r="G33" s="9"/>
      <c r="H33" s="4"/>
      <c r="I33" s="4"/>
      <c r="J33" s="10"/>
      <c r="L33" s="7">
        <v>5000000</v>
      </c>
      <c r="N33" s="28">
        <v>0.05</v>
      </c>
      <c r="O33" s="33">
        <f t="shared" si="1"/>
        <v>250000</v>
      </c>
    </row>
    <row r="34" spans="1:15" x14ac:dyDescent="0.25">
      <c r="A34" s="9">
        <v>7</v>
      </c>
      <c r="B34" s="13" t="s">
        <v>64</v>
      </c>
      <c r="C34" s="9" t="s">
        <v>62</v>
      </c>
      <c r="D34" s="9"/>
      <c r="E34" s="9"/>
      <c r="F34" s="9"/>
      <c r="G34" s="9"/>
      <c r="H34" s="4"/>
      <c r="I34" s="4"/>
      <c r="J34" s="10"/>
      <c r="L34" s="7">
        <v>5000000</v>
      </c>
      <c r="N34" s="28">
        <v>0.05</v>
      </c>
      <c r="O34" s="33">
        <f t="shared" si="1"/>
        <v>250000</v>
      </c>
    </row>
    <row r="35" spans="1:15" x14ac:dyDescent="0.25">
      <c r="A35" s="9">
        <v>8</v>
      </c>
      <c r="B35" s="13" t="s">
        <v>65</v>
      </c>
      <c r="C35" s="9"/>
      <c r="D35" s="9"/>
      <c r="E35" s="9"/>
      <c r="F35" s="9"/>
      <c r="G35" s="9"/>
      <c r="H35" s="4"/>
      <c r="I35" s="4"/>
      <c r="J35" s="10"/>
      <c r="L35" s="7">
        <v>5000000</v>
      </c>
      <c r="N35" s="28">
        <v>0.05</v>
      </c>
      <c r="O35" s="33">
        <f t="shared" si="1"/>
        <v>250000</v>
      </c>
    </row>
    <row r="36" spans="1:15" x14ac:dyDescent="0.25">
      <c r="A36" s="9">
        <v>9</v>
      </c>
      <c r="B36" s="13" t="s">
        <v>66</v>
      </c>
      <c r="C36" s="9"/>
      <c r="D36" s="9"/>
      <c r="E36" s="9"/>
      <c r="F36" s="9"/>
      <c r="G36" s="9"/>
      <c r="H36" s="4"/>
      <c r="I36" s="4"/>
      <c r="J36" s="10"/>
      <c r="L36" s="7">
        <v>5000000</v>
      </c>
      <c r="N36" s="28">
        <v>0.05</v>
      </c>
      <c r="O36" s="33">
        <f t="shared" si="1"/>
        <v>250000</v>
      </c>
    </row>
    <row r="37" spans="1:15" x14ac:dyDescent="0.25">
      <c r="A37" s="9">
        <v>10</v>
      </c>
      <c r="B37" s="13" t="s">
        <v>67</v>
      </c>
      <c r="C37" s="9"/>
      <c r="D37" s="9"/>
      <c r="E37" s="9"/>
      <c r="F37" s="9"/>
      <c r="G37" s="9"/>
      <c r="H37" s="4"/>
      <c r="I37" s="4"/>
      <c r="J37" s="10"/>
      <c r="L37" s="7">
        <v>5000000</v>
      </c>
      <c r="N37" s="28">
        <v>0.05</v>
      </c>
      <c r="O37" s="33">
        <f t="shared" si="1"/>
        <v>250000</v>
      </c>
    </row>
    <row r="38" spans="1:15" x14ac:dyDescent="0.25">
      <c r="A38" s="9">
        <v>11</v>
      </c>
      <c r="B38" s="13" t="s">
        <v>68</v>
      </c>
      <c r="C38" s="9"/>
      <c r="D38" s="9" t="s">
        <v>69</v>
      </c>
      <c r="E38" s="9">
        <v>2014</v>
      </c>
      <c r="F38" s="9" t="s">
        <v>70</v>
      </c>
      <c r="K38" s="4">
        <v>2500000</v>
      </c>
      <c r="L38" s="7">
        <f>K38</f>
        <v>2500000</v>
      </c>
      <c r="M38" s="10" t="s">
        <v>300</v>
      </c>
      <c r="N38" s="30">
        <v>0.1</v>
      </c>
      <c r="O38" s="33">
        <f t="shared" si="1"/>
        <v>250000</v>
      </c>
    </row>
    <row r="39" spans="1:15" s="1" customFormat="1" x14ac:dyDescent="0.25">
      <c r="A39" s="2" t="s">
        <v>71</v>
      </c>
      <c r="B39" s="15" t="s">
        <v>72</v>
      </c>
      <c r="C39" s="2">
        <v>2</v>
      </c>
      <c r="D39" s="2" t="s">
        <v>74</v>
      </c>
      <c r="E39" s="2"/>
      <c r="F39" s="9" t="s">
        <v>77</v>
      </c>
      <c r="G39" s="12"/>
      <c r="K39" s="4">
        <v>1200000</v>
      </c>
      <c r="L39" s="7">
        <f t="shared" si="2"/>
        <v>2400000</v>
      </c>
      <c r="M39" s="10" t="s">
        <v>301</v>
      </c>
      <c r="N39" s="30">
        <v>0.05</v>
      </c>
      <c r="O39" s="33">
        <f t="shared" si="1"/>
        <v>120000</v>
      </c>
    </row>
    <row r="40" spans="1:15" s="1" customFormat="1" x14ac:dyDescent="0.25">
      <c r="A40" s="2" t="s">
        <v>78</v>
      </c>
      <c r="B40" s="15" t="s">
        <v>302</v>
      </c>
      <c r="C40" s="2">
        <v>2</v>
      </c>
      <c r="D40" s="2" t="s">
        <v>75</v>
      </c>
      <c r="E40" s="2"/>
      <c r="F40" s="2"/>
      <c r="G40" s="2"/>
      <c r="H40" s="4">
        <v>180000</v>
      </c>
      <c r="I40" s="4">
        <f t="shared" si="0"/>
        <v>360000</v>
      </c>
      <c r="J40" s="10" t="s">
        <v>303</v>
      </c>
      <c r="K40" s="20">
        <v>2000000</v>
      </c>
      <c r="L40" s="7">
        <f t="shared" si="2"/>
        <v>4000000</v>
      </c>
      <c r="N40" s="29">
        <v>0.05</v>
      </c>
      <c r="O40" s="33">
        <f t="shared" si="1"/>
        <v>200000</v>
      </c>
    </row>
    <row r="41" spans="1:15" s="1" customFormat="1" x14ac:dyDescent="0.25">
      <c r="A41" s="2" t="s">
        <v>79</v>
      </c>
      <c r="B41" s="15" t="s">
        <v>73</v>
      </c>
      <c r="C41" s="2">
        <v>1</v>
      </c>
      <c r="D41" s="2" t="s">
        <v>76</v>
      </c>
      <c r="E41" s="2">
        <v>2015</v>
      </c>
      <c r="F41" s="2"/>
      <c r="G41" s="2"/>
      <c r="H41" s="4">
        <v>450000</v>
      </c>
      <c r="I41" s="4">
        <f t="shared" si="0"/>
        <v>450000</v>
      </c>
      <c r="J41" t="s">
        <v>304</v>
      </c>
      <c r="K41" s="20">
        <v>2500000</v>
      </c>
      <c r="L41" s="7">
        <f t="shared" si="2"/>
        <v>2500000</v>
      </c>
      <c r="M41" s="1" t="s">
        <v>365</v>
      </c>
      <c r="N41" s="29">
        <v>0.05</v>
      </c>
      <c r="O41" s="33">
        <f t="shared" si="1"/>
        <v>125000</v>
      </c>
    </row>
    <row r="42" spans="1:15" x14ac:dyDescent="0.25">
      <c r="A42" s="2" t="s">
        <v>80</v>
      </c>
      <c r="B42" s="15" t="s">
        <v>81</v>
      </c>
      <c r="C42" s="9"/>
      <c r="D42" s="9"/>
      <c r="E42" s="9"/>
      <c r="F42" s="9"/>
      <c r="G42" s="9"/>
      <c r="H42" s="4"/>
      <c r="I42" s="4"/>
      <c r="J42" s="10"/>
      <c r="L42" s="7">
        <f t="shared" si="2"/>
        <v>0</v>
      </c>
      <c r="O42" s="33">
        <f t="shared" si="1"/>
        <v>0</v>
      </c>
    </row>
    <row r="43" spans="1:15" x14ac:dyDescent="0.25">
      <c r="A43" s="9" t="s">
        <v>23</v>
      </c>
      <c r="B43" s="13" t="s">
        <v>82</v>
      </c>
      <c r="C43" s="9"/>
      <c r="D43" s="9"/>
      <c r="E43" s="9"/>
      <c r="F43" s="9"/>
      <c r="G43" s="9"/>
      <c r="H43" s="4"/>
      <c r="I43" s="4"/>
      <c r="J43" s="10"/>
      <c r="L43" s="7">
        <f t="shared" si="2"/>
        <v>0</v>
      </c>
      <c r="O43" s="33">
        <f t="shared" si="1"/>
        <v>0</v>
      </c>
    </row>
    <row r="44" spans="1:15" x14ac:dyDescent="0.25">
      <c r="A44" s="9">
        <v>1</v>
      </c>
      <c r="B44" s="13" t="s">
        <v>83</v>
      </c>
      <c r="C44" s="9">
        <v>2</v>
      </c>
      <c r="D44" s="9" t="s">
        <v>84</v>
      </c>
      <c r="E44" s="9">
        <v>1995</v>
      </c>
      <c r="F44" s="9"/>
      <c r="G44" s="9"/>
      <c r="H44" s="4"/>
      <c r="I44" s="4"/>
      <c r="J44" s="10"/>
      <c r="K44" s="7">
        <v>21000000</v>
      </c>
      <c r="L44" s="7">
        <f t="shared" si="2"/>
        <v>42000000</v>
      </c>
      <c r="M44" t="s">
        <v>366</v>
      </c>
      <c r="N44" s="28">
        <v>0.1</v>
      </c>
      <c r="O44" s="33">
        <f t="shared" si="1"/>
        <v>4200000</v>
      </c>
    </row>
    <row r="45" spans="1:15" x14ac:dyDescent="0.25">
      <c r="A45" s="9">
        <v>2</v>
      </c>
      <c r="B45" s="13" t="s">
        <v>87</v>
      </c>
      <c r="C45" s="9">
        <v>3</v>
      </c>
      <c r="D45" s="9"/>
      <c r="E45" s="9"/>
      <c r="F45" s="9"/>
      <c r="G45" s="9"/>
      <c r="H45" s="4"/>
      <c r="I45" s="4"/>
      <c r="J45" s="10"/>
      <c r="K45" s="7">
        <v>800000</v>
      </c>
      <c r="L45" s="7">
        <f t="shared" si="2"/>
        <v>2400000</v>
      </c>
      <c r="N45" s="28">
        <v>0.1</v>
      </c>
      <c r="O45" s="33">
        <f t="shared" si="1"/>
        <v>240000</v>
      </c>
    </row>
    <row r="46" spans="1:15" x14ac:dyDescent="0.25">
      <c r="A46" s="9">
        <v>3</v>
      </c>
      <c r="B46" s="13" t="s">
        <v>88</v>
      </c>
      <c r="C46" s="9">
        <v>1</v>
      </c>
      <c r="D46" s="9" t="s">
        <v>86</v>
      </c>
      <c r="E46" s="9">
        <v>1998</v>
      </c>
      <c r="F46" s="9"/>
      <c r="G46" s="9"/>
      <c r="H46" s="4"/>
      <c r="I46" s="4"/>
      <c r="J46" s="10"/>
      <c r="O46" s="33">
        <f t="shared" si="1"/>
        <v>0</v>
      </c>
    </row>
    <row r="47" spans="1:15" x14ac:dyDescent="0.25">
      <c r="A47" s="9">
        <v>5</v>
      </c>
      <c r="B47" s="13" t="s">
        <v>89</v>
      </c>
      <c r="C47" s="9">
        <v>14</v>
      </c>
      <c r="D47" s="9"/>
      <c r="E47" s="9"/>
      <c r="F47" s="9"/>
      <c r="G47" s="9"/>
      <c r="H47" s="4"/>
      <c r="I47" s="4"/>
      <c r="J47" s="10"/>
      <c r="K47" s="7">
        <v>40000</v>
      </c>
      <c r="L47" s="7">
        <f t="shared" si="2"/>
        <v>560000</v>
      </c>
      <c r="M47" t="s">
        <v>367</v>
      </c>
      <c r="N47" s="28">
        <v>0.05</v>
      </c>
      <c r="O47" s="33">
        <f t="shared" si="1"/>
        <v>28000</v>
      </c>
    </row>
    <row r="48" spans="1:15" x14ac:dyDescent="0.25">
      <c r="A48" s="9">
        <v>6</v>
      </c>
      <c r="B48" s="13" t="s">
        <v>90</v>
      </c>
      <c r="C48" s="9">
        <v>4</v>
      </c>
      <c r="D48" s="9"/>
      <c r="E48" s="9"/>
      <c r="F48" s="9"/>
      <c r="G48" s="9"/>
      <c r="H48" s="4"/>
      <c r="I48" s="4"/>
      <c r="J48" s="10"/>
      <c r="K48" s="7">
        <v>17000</v>
      </c>
      <c r="L48" s="7">
        <f t="shared" si="2"/>
        <v>68000</v>
      </c>
      <c r="M48" t="s">
        <v>368</v>
      </c>
      <c r="N48" s="28">
        <v>0.05</v>
      </c>
      <c r="O48" s="33">
        <f t="shared" si="1"/>
        <v>3400</v>
      </c>
    </row>
    <row r="49" spans="1:15" s="1" customFormat="1" x14ac:dyDescent="0.25">
      <c r="A49" s="2" t="s">
        <v>22</v>
      </c>
      <c r="B49" s="15" t="s">
        <v>91</v>
      </c>
      <c r="C49" s="2"/>
      <c r="D49" s="2"/>
      <c r="E49" s="2"/>
      <c r="F49" s="2"/>
      <c r="G49" s="2"/>
      <c r="H49" s="6"/>
      <c r="I49" s="4"/>
      <c r="J49" s="3"/>
      <c r="K49" s="20"/>
      <c r="L49" s="7"/>
      <c r="N49" s="29"/>
      <c r="O49" s="33">
        <f t="shared" si="1"/>
        <v>0</v>
      </c>
    </row>
    <row r="50" spans="1:15" x14ac:dyDescent="0.25">
      <c r="A50" s="9">
        <v>1</v>
      </c>
      <c r="B50" s="13" t="s">
        <v>92</v>
      </c>
      <c r="C50" s="9">
        <v>1</v>
      </c>
      <c r="D50" s="9" t="s">
        <v>94</v>
      </c>
      <c r="E50" s="9"/>
      <c r="F50" s="9"/>
      <c r="K50" s="4">
        <f>40*10^5</f>
        <v>4000000</v>
      </c>
      <c r="L50" s="7">
        <f t="shared" si="2"/>
        <v>4000000</v>
      </c>
      <c r="M50" s="10" t="s">
        <v>305</v>
      </c>
      <c r="N50" s="30">
        <v>0.1</v>
      </c>
      <c r="O50" s="33">
        <f t="shared" si="1"/>
        <v>400000</v>
      </c>
    </row>
    <row r="51" spans="1:15" x14ac:dyDescent="0.25">
      <c r="A51" s="9">
        <v>2</v>
      </c>
      <c r="B51" s="13" t="s">
        <v>93</v>
      </c>
      <c r="C51" s="9">
        <v>1</v>
      </c>
      <c r="D51" s="9" t="s">
        <v>95</v>
      </c>
      <c r="E51" s="9"/>
      <c r="F51" s="9"/>
      <c r="K51" s="4">
        <v>200000</v>
      </c>
      <c r="L51" s="7">
        <f t="shared" si="2"/>
        <v>200000</v>
      </c>
      <c r="M51" s="10" t="s">
        <v>306</v>
      </c>
      <c r="N51" s="30">
        <v>0.1</v>
      </c>
      <c r="O51" s="33">
        <f t="shared" si="1"/>
        <v>20000</v>
      </c>
    </row>
    <row r="52" spans="1:15" x14ac:dyDescent="0.25">
      <c r="A52" s="9">
        <v>3</v>
      </c>
      <c r="B52" s="13" t="s">
        <v>96</v>
      </c>
      <c r="C52" s="9">
        <v>18</v>
      </c>
      <c r="D52" s="9"/>
      <c r="E52" s="9"/>
      <c r="F52" s="9"/>
      <c r="G52" s="9"/>
      <c r="H52" s="4"/>
      <c r="I52" s="4"/>
      <c r="J52" s="10"/>
      <c r="K52" s="7">
        <v>40000</v>
      </c>
      <c r="L52" s="7">
        <f t="shared" si="2"/>
        <v>720000</v>
      </c>
      <c r="M52" t="s">
        <v>367</v>
      </c>
      <c r="N52" s="28">
        <v>0.05</v>
      </c>
      <c r="O52" s="33">
        <f t="shared" si="1"/>
        <v>36000</v>
      </c>
    </row>
    <row r="53" spans="1:15" x14ac:dyDescent="0.25">
      <c r="A53" s="9">
        <v>4</v>
      </c>
      <c r="B53" s="13" t="s">
        <v>97</v>
      </c>
      <c r="C53" s="9">
        <v>1</v>
      </c>
      <c r="D53" s="9" t="s">
        <v>98</v>
      </c>
      <c r="E53" s="9">
        <v>1997</v>
      </c>
      <c r="F53" s="9" t="s">
        <v>57</v>
      </c>
      <c r="G53" s="9"/>
      <c r="H53" s="4">
        <v>50000</v>
      </c>
      <c r="I53" s="4">
        <f t="shared" si="0"/>
        <v>50000</v>
      </c>
      <c r="J53" s="10" t="s">
        <v>307</v>
      </c>
      <c r="K53" s="21">
        <v>1600000</v>
      </c>
      <c r="L53" s="7">
        <f t="shared" si="2"/>
        <v>1600000</v>
      </c>
      <c r="M53" t="s">
        <v>369</v>
      </c>
      <c r="N53" s="28">
        <v>0.05</v>
      </c>
      <c r="O53" s="33">
        <f t="shared" si="1"/>
        <v>80000</v>
      </c>
    </row>
    <row r="54" spans="1:15" s="1" customFormat="1" x14ac:dyDescent="0.25">
      <c r="A54" s="2" t="s">
        <v>28</v>
      </c>
      <c r="B54" s="15" t="s">
        <v>99</v>
      </c>
      <c r="C54" s="2"/>
      <c r="D54" s="2"/>
      <c r="E54" s="2"/>
      <c r="F54" s="2"/>
      <c r="G54" s="2"/>
      <c r="H54" s="6"/>
      <c r="I54" s="4">
        <f t="shared" si="0"/>
        <v>0</v>
      </c>
      <c r="J54" s="3"/>
      <c r="K54" s="20"/>
      <c r="L54" s="7"/>
      <c r="N54" s="29"/>
      <c r="O54" s="33">
        <f t="shared" si="1"/>
        <v>0</v>
      </c>
    </row>
    <row r="55" spans="1:15" x14ac:dyDescent="0.25">
      <c r="A55" s="9">
        <v>1</v>
      </c>
      <c r="B55" s="13" t="s">
        <v>100</v>
      </c>
      <c r="C55" s="9">
        <v>96</v>
      </c>
      <c r="D55" s="9" t="s">
        <v>103</v>
      </c>
      <c r="E55" s="9">
        <v>1995</v>
      </c>
      <c r="F55" s="9" t="s">
        <v>43</v>
      </c>
      <c r="G55" s="9"/>
      <c r="H55" s="4"/>
      <c r="I55" s="4"/>
      <c r="J55" s="10"/>
      <c r="K55" s="7">
        <v>300000</v>
      </c>
      <c r="L55" s="7">
        <f t="shared" si="2"/>
        <v>28800000</v>
      </c>
      <c r="M55" t="s">
        <v>370</v>
      </c>
      <c r="N55" s="28">
        <v>0.1</v>
      </c>
      <c r="O55" s="33">
        <f t="shared" si="1"/>
        <v>2880000</v>
      </c>
    </row>
    <row r="56" spans="1:15" x14ac:dyDescent="0.25">
      <c r="A56" s="9">
        <v>2</v>
      </c>
      <c r="B56" s="13" t="s">
        <v>101</v>
      </c>
      <c r="C56" s="9">
        <v>24</v>
      </c>
      <c r="D56" s="9" t="s">
        <v>104</v>
      </c>
      <c r="E56" s="9">
        <v>1995</v>
      </c>
      <c r="F56" s="9" t="s">
        <v>58</v>
      </c>
      <c r="K56" s="4">
        <v>1700000</v>
      </c>
      <c r="L56" s="4">
        <f>K56*C56</f>
        <v>40800000</v>
      </c>
      <c r="M56" s="10" t="s">
        <v>308</v>
      </c>
      <c r="N56" s="30">
        <v>0.1</v>
      </c>
      <c r="O56" s="33">
        <f t="shared" si="1"/>
        <v>4080000</v>
      </c>
    </row>
    <row r="57" spans="1:15" x14ac:dyDescent="0.25">
      <c r="A57" s="9">
        <v>3</v>
      </c>
      <c r="B57" s="13" t="s">
        <v>102</v>
      </c>
      <c r="C57" s="9">
        <v>5</v>
      </c>
      <c r="D57" s="9"/>
      <c r="E57" s="9"/>
      <c r="F57" s="9" t="s">
        <v>85</v>
      </c>
      <c r="G57" s="9"/>
      <c r="H57" s="4"/>
      <c r="I57" s="4">
        <f t="shared" si="0"/>
        <v>0</v>
      </c>
      <c r="J57" s="10"/>
      <c r="K57" s="23">
        <v>2500000</v>
      </c>
      <c r="L57" s="7">
        <f t="shared" si="2"/>
        <v>12500000</v>
      </c>
      <c r="M57" t="s">
        <v>364</v>
      </c>
      <c r="N57" s="28">
        <v>0.1</v>
      </c>
      <c r="O57" s="33">
        <f t="shared" si="1"/>
        <v>1250000</v>
      </c>
    </row>
    <row r="58" spans="1:15" x14ac:dyDescent="0.25">
      <c r="A58" s="9">
        <v>4</v>
      </c>
      <c r="B58" s="13" t="s">
        <v>105</v>
      </c>
      <c r="C58" s="9">
        <v>2</v>
      </c>
      <c r="D58" s="9" t="s">
        <v>106</v>
      </c>
      <c r="E58" s="9">
        <v>2000</v>
      </c>
      <c r="F58" s="9"/>
      <c r="G58" s="9"/>
      <c r="H58" s="4">
        <v>118000</v>
      </c>
      <c r="I58" s="4">
        <f t="shared" si="0"/>
        <v>236000</v>
      </c>
      <c r="J58" s="10" t="s">
        <v>309</v>
      </c>
      <c r="K58" s="7">
        <v>200000</v>
      </c>
      <c r="L58" s="7">
        <f t="shared" si="2"/>
        <v>400000</v>
      </c>
      <c r="N58" s="28">
        <v>0.1</v>
      </c>
      <c r="O58" s="33">
        <f t="shared" si="1"/>
        <v>40000</v>
      </c>
    </row>
    <row r="59" spans="1:15" s="1" customFormat="1" x14ac:dyDescent="0.25">
      <c r="A59" s="2" t="s">
        <v>35</v>
      </c>
      <c r="B59" s="15" t="s">
        <v>107</v>
      </c>
      <c r="C59" s="2"/>
      <c r="D59" s="2"/>
      <c r="E59" s="2"/>
      <c r="F59" s="2"/>
      <c r="G59" s="2"/>
      <c r="H59" s="6"/>
      <c r="I59" s="4">
        <f t="shared" si="0"/>
        <v>0</v>
      </c>
      <c r="J59" s="3"/>
      <c r="K59" s="20"/>
      <c r="L59" s="20"/>
      <c r="N59" s="29"/>
      <c r="O59" s="33">
        <f t="shared" si="1"/>
        <v>0</v>
      </c>
    </row>
    <row r="60" spans="1:15" x14ac:dyDescent="0.25">
      <c r="A60" s="9">
        <v>1</v>
      </c>
      <c r="B60" s="13" t="s">
        <v>108</v>
      </c>
      <c r="C60" s="9">
        <v>6</v>
      </c>
      <c r="D60" s="9" t="s">
        <v>109</v>
      </c>
      <c r="E60" s="9"/>
      <c r="F60" s="9"/>
      <c r="G60" s="9"/>
      <c r="H60" s="4">
        <v>150000</v>
      </c>
      <c r="I60" s="4">
        <f t="shared" si="0"/>
        <v>900000</v>
      </c>
      <c r="J60" s="10" t="s">
        <v>310</v>
      </c>
      <c r="K60" s="7">
        <v>354000</v>
      </c>
      <c r="L60" s="7">
        <f t="shared" ref="L60:L65" si="3">K60*C60</f>
        <v>2124000</v>
      </c>
      <c r="M60" t="s">
        <v>371</v>
      </c>
      <c r="N60" s="28">
        <v>0.1</v>
      </c>
      <c r="O60" s="33">
        <f t="shared" si="1"/>
        <v>212400</v>
      </c>
    </row>
    <row r="61" spans="1:15" x14ac:dyDescent="0.25">
      <c r="A61" s="9">
        <v>2</v>
      </c>
      <c r="B61" s="13" t="s">
        <v>110</v>
      </c>
      <c r="C61" s="9">
        <v>2</v>
      </c>
      <c r="D61" s="9"/>
      <c r="E61" s="9"/>
      <c r="F61" s="9"/>
      <c r="G61" s="9"/>
      <c r="H61" s="4">
        <v>6500</v>
      </c>
      <c r="I61" s="4">
        <f t="shared" si="0"/>
        <v>13000</v>
      </c>
      <c r="J61" s="10" t="s">
        <v>311</v>
      </c>
      <c r="K61" s="7">
        <v>5000</v>
      </c>
      <c r="L61" s="7">
        <f t="shared" si="3"/>
        <v>10000</v>
      </c>
      <c r="N61" s="28">
        <v>0.1</v>
      </c>
      <c r="O61" s="33">
        <f t="shared" si="1"/>
        <v>1000</v>
      </c>
    </row>
    <row r="62" spans="1:15" x14ac:dyDescent="0.25">
      <c r="A62" s="9">
        <v>3</v>
      </c>
      <c r="B62" s="13" t="s">
        <v>111</v>
      </c>
      <c r="C62" s="9">
        <v>3</v>
      </c>
      <c r="D62" s="9"/>
      <c r="E62" s="9"/>
      <c r="F62" s="9"/>
      <c r="G62" s="9"/>
      <c r="H62" s="4">
        <v>500000</v>
      </c>
      <c r="I62" s="4">
        <f t="shared" si="0"/>
        <v>1500000</v>
      </c>
      <c r="J62" s="10" t="s">
        <v>312</v>
      </c>
      <c r="K62" s="7">
        <v>500000</v>
      </c>
      <c r="L62" s="7">
        <f t="shared" si="3"/>
        <v>1500000</v>
      </c>
      <c r="N62" s="28">
        <v>0.1</v>
      </c>
      <c r="O62" s="33">
        <f t="shared" si="1"/>
        <v>150000</v>
      </c>
    </row>
    <row r="63" spans="1:15" x14ac:dyDescent="0.25">
      <c r="A63" s="9">
        <v>4</v>
      </c>
      <c r="B63" s="13" t="s">
        <v>112</v>
      </c>
      <c r="C63" s="9">
        <v>1</v>
      </c>
      <c r="D63" s="9" t="s">
        <v>115</v>
      </c>
      <c r="E63" s="9"/>
      <c r="F63" s="9"/>
      <c r="G63" s="9"/>
      <c r="H63" s="4">
        <v>7603</v>
      </c>
      <c r="I63" s="4">
        <f t="shared" si="0"/>
        <v>7603</v>
      </c>
      <c r="J63" s="10" t="s">
        <v>313</v>
      </c>
      <c r="K63" s="7">
        <v>10000</v>
      </c>
      <c r="L63" s="7">
        <f t="shared" si="3"/>
        <v>10000</v>
      </c>
      <c r="N63" s="28">
        <v>0.1</v>
      </c>
      <c r="O63" s="33">
        <f t="shared" si="1"/>
        <v>1000</v>
      </c>
    </row>
    <row r="64" spans="1:15" x14ac:dyDescent="0.25">
      <c r="A64" s="9">
        <v>5</v>
      </c>
      <c r="B64" s="13" t="s">
        <v>113</v>
      </c>
      <c r="C64" s="9">
        <v>1</v>
      </c>
      <c r="D64" s="9" t="s">
        <v>116</v>
      </c>
      <c r="E64" s="9"/>
      <c r="F64" s="9"/>
      <c r="G64" s="9"/>
      <c r="H64" s="4">
        <v>100000</v>
      </c>
      <c r="I64" s="4">
        <f t="shared" si="0"/>
        <v>100000</v>
      </c>
      <c r="J64" s="10" t="s">
        <v>314</v>
      </c>
      <c r="K64" s="7">
        <v>500000</v>
      </c>
      <c r="L64" s="7">
        <f t="shared" si="3"/>
        <v>500000</v>
      </c>
      <c r="N64" s="28">
        <v>0.1</v>
      </c>
      <c r="O64" s="33">
        <f t="shared" si="1"/>
        <v>50000</v>
      </c>
    </row>
    <row r="65" spans="1:15" x14ac:dyDescent="0.25">
      <c r="A65" s="9">
        <v>6</v>
      </c>
      <c r="B65" s="13" t="s">
        <v>114</v>
      </c>
      <c r="C65" s="9">
        <v>1</v>
      </c>
      <c r="D65" s="9"/>
      <c r="E65" s="9"/>
      <c r="F65" s="9"/>
      <c r="G65" s="9"/>
      <c r="H65" s="4"/>
      <c r="I65" s="4">
        <f t="shared" si="0"/>
        <v>0</v>
      </c>
      <c r="J65" s="10"/>
      <c r="K65" s="7">
        <v>500000</v>
      </c>
      <c r="L65" s="7">
        <f t="shared" si="3"/>
        <v>500000</v>
      </c>
      <c r="M65" s="7"/>
      <c r="N65" s="28">
        <v>0.1</v>
      </c>
      <c r="O65" s="33">
        <f t="shared" si="1"/>
        <v>50000</v>
      </c>
    </row>
    <row r="66" spans="1:15" x14ac:dyDescent="0.25">
      <c r="A66" s="2" t="s">
        <v>117</v>
      </c>
      <c r="B66" s="15" t="s">
        <v>118</v>
      </c>
      <c r="C66" s="9"/>
      <c r="D66" s="9"/>
      <c r="E66" s="9"/>
      <c r="F66" s="9"/>
      <c r="G66" s="9"/>
      <c r="H66" s="4"/>
      <c r="I66" s="4">
        <f t="shared" si="0"/>
        <v>0</v>
      </c>
      <c r="J66" s="10"/>
      <c r="M66" s="7"/>
      <c r="O66" s="33">
        <f t="shared" si="1"/>
        <v>0</v>
      </c>
    </row>
    <row r="67" spans="1:15" x14ac:dyDescent="0.25">
      <c r="A67" s="9">
        <v>1</v>
      </c>
      <c r="B67" s="13" t="s">
        <v>119</v>
      </c>
      <c r="C67" s="9">
        <v>2</v>
      </c>
      <c r="D67" s="9" t="s">
        <v>120</v>
      </c>
      <c r="E67" s="9" t="s">
        <v>121</v>
      </c>
      <c r="F67" s="9" t="s">
        <v>85</v>
      </c>
      <c r="G67" s="9"/>
      <c r="H67" s="4">
        <v>2500000</v>
      </c>
      <c r="I67" s="4">
        <f t="shared" si="0"/>
        <v>5000000</v>
      </c>
      <c r="J67" s="10" t="s">
        <v>315</v>
      </c>
      <c r="K67" s="7">
        <v>5000000</v>
      </c>
      <c r="L67" s="7">
        <f>K67*C67</f>
        <v>10000000</v>
      </c>
      <c r="M67" t="s">
        <v>372</v>
      </c>
      <c r="N67" s="28">
        <v>0.1</v>
      </c>
      <c r="O67" s="33">
        <f t="shared" si="1"/>
        <v>1000000</v>
      </c>
    </row>
    <row r="68" spans="1:15" x14ac:dyDescent="0.25">
      <c r="A68" s="9">
        <v>2</v>
      </c>
      <c r="B68" s="13" t="s">
        <v>122</v>
      </c>
      <c r="C68" s="9">
        <v>1</v>
      </c>
      <c r="D68" s="9" t="s">
        <v>123</v>
      </c>
      <c r="E68" s="9"/>
      <c r="F68" s="9" t="s">
        <v>85</v>
      </c>
      <c r="G68" s="9"/>
      <c r="H68" s="4">
        <v>4500000</v>
      </c>
      <c r="I68" s="4">
        <f t="shared" si="0"/>
        <v>4500000</v>
      </c>
      <c r="J68" s="10" t="s">
        <v>316</v>
      </c>
      <c r="K68" s="7">
        <v>30000000</v>
      </c>
      <c r="L68" s="7">
        <f>K68*C68</f>
        <v>30000000</v>
      </c>
      <c r="M68" t="s">
        <v>373</v>
      </c>
      <c r="N68" s="28">
        <v>0.1</v>
      </c>
      <c r="O68" s="33">
        <f t="shared" si="1"/>
        <v>3000000</v>
      </c>
    </row>
    <row r="69" spans="1:15" x14ac:dyDescent="0.25">
      <c r="A69" s="9">
        <v>3</v>
      </c>
      <c r="B69" s="13" t="s">
        <v>124</v>
      </c>
      <c r="C69" s="9">
        <v>1</v>
      </c>
      <c r="D69" s="9" t="s">
        <v>125</v>
      </c>
      <c r="E69" s="9"/>
      <c r="F69" s="9" t="s">
        <v>57</v>
      </c>
      <c r="G69" s="9"/>
      <c r="H69" s="4">
        <f>1*10^7</f>
        <v>10000000</v>
      </c>
      <c r="I69" s="4">
        <f t="shared" si="0"/>
        <v>10000000</v>
      </c>
      <c r="J69" s="10" t="s">
        <v>317</v>
      </c>
      <c r="K69" s="7">
        <v>15000000</v>
      </c>
      <c r="L69" s="7">
        <f>K69*C69</f>
        <v>15000000</v>
      </c>
      <c r="M69" t="s">
        <v>374</v>
      </c>
      <c r="N69" s="28">
        <v>0.1</v>
      </c>
      <c r="O69" s="33">
        <f t="shared" si="1"/>
        <v>1500000</v>
      </c>
    </row>
    <row r="70" spans="1:15" x14ac:dyDescent="0.25">
      <c r="A70" s="9">
        <v>4</v>
      </c>
      <c r="B70" s="13" t="s">
        <v>126</v>
      </c>
      <c r="C70" s="9">
        <v>13</v>
      </c>
      <c r="D70" s="9" t="s">
        <v>127</v>
      </c>
      <c r="E70" s="9"/>
      <c r="F70" s="9" t="s">
        <v>85</v>
      </c>
      <c r="K70" s="4">
        <v>240000</v>
      </c>
      <c r="L70" s="4">
        <f>K70*C70</f>
        <v>3120000</v>
      </c>
      <c r="M70" s="10" t="s">
        <v>318</v>
      </c>
      <c r="N70" s="30">
        <v>0.1</v>
      </c>
      <c r="O70" s="33">
        <f t="shared" si="1"/>
        <v>312000</v>
      </c>
    </row>
    <row r="71" spans="1:15" x14ac:dyDescent="0.25">
      <c r="A71" s="9">
        <v>5</v>
      </c>
      <c r="B71" s="13" t="s">
        <v>128</v>
      </c>
      <c r="C71" s="9">
        <v>1</v>
      </c>
      <c r="D71" s="9" t="s">
        <v>129</v>
      </c>
      <c r="E71" s="9">
        <v>1995</v>
      </c>
      <c r="F71" s="9" t="s">
        <v>85</v>
      </c>
      <c r="G71" s="9"/>
      <c r="H71" s="4">
        <v>2700000</v>
      </c>
      <c r="I71" s="4">
        <f t="shared" ref="I71:I133" si="4">H71*C71</f>
        <v>2700000</v>
      </c>
      <c r="J71" s="10" t="s">
        <v>319</v>
      </c>
      <c r="K71" s="7">
        <v>5250000</v>
      </c>
      <c r="L71" s="7">
        <f t="shared" ref="L71:L85" si="5">K71*C71</f>
        <v>5250000</v>
      </c>
      <c r="M71" t="s">
        <v>375</v>
      </c>
      <c r="N71" s="28">
        <v>0.1</v>
      </c>
      <c r="O71" s="33">
        <f t="shared" si="1"/>
        <v>525000</v>
      </c>
    </row>
    <row r="72" spans="1:15" x14ac:dyDescent="0.25">
      <c r="A72" s="9">
        <v>6</v>
      </c>
      <c r="B72" s="13" t="s">
        <v>130</v>
      </c>
      <c r="C72" s="9">
        <v>2</v>
      </c>
      <c r="D72" s="9"/>
      <c r="E72" s="9"/>
      <c r="F72" s="9" t="s">
        <v>85</v>
      </c>
      <c r="G72" s="9"/>
      <c r="H72" s="4"/>
      <c r="I72" s="4">
        <f t="shared" si="4"/>
        <v>0</v>
      </c>
      <c r="J72" s="10"/>
      <c r="K72" s="7">
        <v>800000</v>
      </c>
      <c r="L72" s="7">
        <f t="shared" si="5"/>
        <v>1600000</v>
      </c>
      <c r="N72" s="28">
        <v>0.1</v>
      </c>
      <c r="O72" s="33">
        <f t="shared" si="1"/>
        <v>160000</v>
      </c>
    </row>
    <row r="73" spans="1:15" x14ac:dyDescent="0.25">
      <c r="A73" s="9">
        <v>7</v>
      </c>
      <c r="B73" s="13" t="s">
        <v>131</v>
      </c>
      <c r="C73" s="9">
        <v>1</v>
      </c>
      <c r="D73" s="9" t="s">
        <v>132</v>
      </c>
      <c r="E73" s="9">
        <v>1996</v>
      </c>
      <c r="F73" s="9" t="s">
        <v>85</v>
      </c>
      <c r="G73" s="9"/>
      <c r="H73" s="4"/>
      <c r="I73" s="4">
        <f t="shared" si="4"/>
        <v>0</v>
      </c>
      <c r="J73" s="10"/>
      <c r="K73" s="7">
        <v>950000</v>
      </c>
      <c r="L73" s="7">
        <f t="shared" si="5"/>
        <v>950000</v>
      </c>
      <c r="M73" t="s">
        <v>376</v>
      </c>
      <c r="N73" s="28">
        <v>0.1</v>
      </c>
      <c r="O73" s="33">
        <f t="shared" si="1"/>
        <v>95000</v>
      </c>
    </row>
    <row r="74" spans="1:15" x14ac:dyDescent="0.25">
      <c r="A74" s="9">
        <v>8</v>
      </c>
      <c r="B74" s="13" t="s">
        <v>131</v>
      </c>
      <c r="C74" s="9">
        <v>1</v>
      </c>
      <c r="D74" s="9" t="s">
        <v>133</v>
      </c>
      <c r="E74" s="9">
        <v>1996</v>
      </c>
      <c r="F74" s="9" t="s">
        <v>85</v>
      </c>
      <c r="G74" s="9"/>
      <c r="H74" s="4"/>
      <c r="I74" s="4">
        <f t="shared" si="4"/>
        <v>0</v>
      </c>
      <c r="J74" s="10"/>
      <c r="K74" s="7">
        <v>950000</v>
      </c>
      <c r="L74" s="7">
        <f t="shared" si="5"/>
        <v>950000</v>
      </c>
      <c r="M74" t="s">
        <v>376</v>
      </c>
      <c r="N74" s="28">
        <v>0.1</v>
      </c>
      <c r="O74" s="33">
        <f t="shared" si="1"/>
        <v>95000</v>
      </c>
    </row>
    <row r="75" spans="1:15" x14ac:dyDescent="0.25">
      <c r="A75" s="9">
        <v>9</v>
      </c>
      <c r="B75" s="13" t="s">
        <v>87</v>
      </c>
      <c r="C75" s="9">
        <v>3</v>
      </c>
      <c r="D75" s="9" t="s">
        <v>147</v>
      </c>
      <c r="E75" s="9"/>
      <c r="F75" s="9" t="s">
        <v>85</v>
      </c>
      <c r="G75" s="9"/>
      <c r="H75" s="4">
        <v>145000</v>
      </c>
      <c r="I75" s="4">
        <f t="shared" si="4"/>
        <v>435000</v>
      </c>
      <c r="J75" s="10" t="s">
        <v>320</v>
      </c>
      <c r="K75" s="7">
        <v>350000</v>
      </c>
      <c r="L75" s="7">
        <f t="shared" si="5"/>
        <v>1050000</v>
      </c>
      <c r="M75" t="s">
        <v>377</v>
      </c>
      <c r="N75" s="28">
        <v>0.1</v>
      </c>
      <c r="O75" s="33">
        <f t="shared" si="1"/>
        <v>105000</v>
      </c>
    </row>
    <row r="76" spans="1:15" x14ac:dyDescent="0.25">
      <c r="A76" s="9">
        <v>10</v>
      </c>
      <c r="B76" s="13" t="s">
        <v>134</v>
      </c>
      <c r="C76" s="9">
        <v>1</v>
      </c>
      <c r="D76" s="9" t="s">
        <v>135</v>
      </c>
      <c r="E76" s="9"/>
      <c r="F76" s="9" t="s">
        <v>85</v>
      </c>
      <c r="K76" s="4">
        <v>5500000</v>
      </c>
      <c r="L76" s="4">
        <f t="shared" si="5"/>
        <v>5500000</v>
      </c>
      <c r="M76" s="10" t="s">
        <v>321</v>
      </c>
      <c r="N76" s="30">
        <v>0.1</v>
      </c>
      <c r="O76" s="33">
        <f t="shared" si="1"/>
        <v>550000</v>
      </c>
    </row>
    <row r="77" spans="1:15" x14ac:dyDescent="0.25">
      <c r="A77" s="9">
        <v>11</v>
      </c>
      <c r="B77" s="13" t="s">
        <v>137</v>
      </c>
      <c r="C77" s="9">
        <v>1</v>
      </c>
      <c r="D77" s="9" t="s">
        <v>136</v>
      </c>
      <c r="E77" s="9"/>
      <c r="F77" s="9" t="s">
        <v>85</v>
      </c>
      <c r="G77" s="9"/>
      <c r="H77" s="4"/>
      <c r="I77" s="4"/>
      <c r="J77" s="10"/>
      <c r="K77" s="7">
        <v>1700000</v>
      </c>
      <c r="L77" s="24">
        <f t="shared" si="5"/>
        <v>1700000</v>
      </c>
      <c r="M77" t="s">
        <v>322</v>
      </c>
      <c r="N77" s="28">
        <v>0.1</v>
      </c>
      <c r="O77" s="33">
        <f t="shared" si="1"/>
        <v>170000</v>
      </c>
    </row>
    <row r="78" spans="1:15" x14ac:dyDescent="0.25">
      <c r="A78" s="9">
        <v>12</v>
      </c>
      <c r="B78" s="13" t="s">
        <v>138</v>
      </c>
      <c r="C78" s="9">
        <v>1</v>
      </c>
      <c r="D78" s="9" t="s">
        <v>139</v>
      </c>
      <c r="E78" s="9"/>
      <c r="F78" s="9" t="s">
        <v>85</v>
      </c>
      <c r="G78" s="9"/>
      <c r="H78" s="4">
        <v>1451000</v>
      </c>
      <c r="I78" s="4">
        <f t="shared" si="4"/>
        <v>1451000</v>
      </c>
      <c r="J78" s="10" t="s">
        <v>323</v>
      </c>
      <c r="K78" s="21">
        <v>8800000</v>
      </c>
      <c r="L78" s="24">
        <f t="shared" si="5"/>
        <v>8800000</v>
      </c>
      <c r="M78" t="s">
        <v>378</v>
      </c>
      <c r="N78" s="28">
        <v>0.1</v>
      </c>
      <c r="O78" s="33">
        <f t="shared" ref="O78:O141" si="6">L78*N78</f>
        <v>880000</v>
      </c>
    </row>
    <row r="79" spans="1:15" x14ac:dyDescent="0.25">
      <c r="A79" s="9">
        <v>13</v>
      </c>
      <c r="B79" s="13" t="s">
        <v>140</v>
      </c>
      <c r="C79" s="9">
        <v>1</v>
      </c>
      <c r="D79" s="9" t="s">
        <v>141</v>
      </c>
      <c r="E79" s="9"/>
      <c r="F79" s="9" t="s">
        <v>85</v>
      </c>
      <c r="G79" s="9"/>
      <c r="H79" s="4"/>
      <c r="I79" s="4">
        <f t="shared" si="4"/>
        <v>0</v>
      </c>
      <c r="J79" s="10"/>
      <c r="K79" s="7">
        <v>4500000</v>
      </c>
      <c r="L79" s="24">
        <f t="shared" si="5"/>
        <v>4500000</v>
      </c>
      <c r="M79" t="s">
        <v>379</v>
      </c>
      <c r="N79" s="28">
        <v>0.1</v>
      </c>
      <c r="O79" s="33">
        <f t="shared" si="6"/>
        <v>450000</v>
      </c>
    </row>
    <row r="80" spans="1:15" x14ac:dyDescent="0.25">
      <c r="A80" s="9">
        <v>14</v>
      </c>
      <c r="B80" s="13" t="s">
        <v>142</v>
      </c>
      <c r="C80" s="9">
        <v>1</v>
      </c>
      <c r="D80" s="9"/>
      <c r="E80" s="9"/>
      <c r="F80" s="9" t="s">
        <v>85</v>
      </c>
      <c r="K80" s="4">
        <v>2500000</v>
      </c>
      <c r="L80" s="4">
        <f t="shared" si="5"/>
        <v>2500000</v>
      </c>
      <c r="M80" s="10" t="s">
        <v>324</v>
      </c>
      <c r="N80" s="30">
        <v>0.1</v>
      </c>
      <c r="O80" s="33">
        <f t="shared" si="6"/>
        <v>250000</v>
      </c>
    </row>
    <row r="81" spans="1:15" x14ac:dyDescent="0.25">
      <c r="A81" s="9">
        <v>15</v>
      </c>
      <c r="B81" s="13" t="s">
        <v>325</v>
      </c>
      <c r="C81" s="9">
        <v>1</v>
      </c>
      <c r="D81" s="9" t="s">
        <v>123</v>
      </c>
      <c r="E81" s="9"/>
      <c r="F81" s="9" t="s">
        <v>85</v>
      </c>
      <c r="K81" s="4">
        <v>4500000</v>
      </c>
      <c r="L81" s="4">
        <f t="shared" si="5"/>
        <v>4500000</v>
      </c>
      <c r="M81" s="10" t="s">
        <v>326</v>
      </c>
      <c r="N81" s="30">
        <v>0.1</v>
      </c>
      <c r="O81" s="33">
        <f t="shared" si="6"/>
        <v>450000</v>
      </c>
    </row>
    <row r="82" spans="1:15" x14ac:dyDescent="0.25">
      <c r="A82" s="9">
        <v>16</v>
      </c>
      <c r="B82" s="13" t="s">
        <v>143</v>
      </c>
      <c r="C82" s="9">
        <v>1</v>
      </c>
      <c r="D82" s="9"/>
      <c r="E82" s="9"/>
      <c r="F82" s="9" t="s">
        <v>85</v>
      </c>
      <c r="G82" s="9"/>
      <c r="H82" s="4"/>
      <c r="I82" s="4">
        <f t="shared" si="4"/>
        <v>0</v>
      </c>
      <c r="J82" s="10"/>
      <c r="K82" s="7">
        <v>500000</v>
      </c>
      <c r="L82" s="24">
        <f t="shared" si="5"/>
        <v>500000</v>
      </c>
      <c r="N82" s="28">
        <v>0.1</v>
      </c>
      <c r="O82" s="33">
        <f t="shared" si="6"/>
        <v>50000</v>
      </c>
    </row>
    <row r="83" spans="1:15" x14ac:dyDescent="0.25">
      <c r="A83" s="9">
        <v>17</v>
      </c>
      <c r="B83" s="13" t="s">
        <v>144</v>
      </c>
      <c r="C83" s="9">
        <v>1</v>
      </c>
      <c r="D83" s="9"/>
      <c r="E83" s="9"/>
      <c r="F83" s="9" t="s">
        <v>85</v>
      </c>
      <c r="G83" s="9"/>
      <c r="H83" s="4"/>
      <c r="I83" s="4">
        <f t="shared" si="4"/>
        <v>0</v>
      </c>
      <c r="J83" s="10"/>
      <c r="K83" s="7">
        <v>200000</v>
      </c>
      <c r="L83" s="24">
        <f t="shared" si="5"/>
        <v>200000</v>
      </c>
      <c r="N83" s="28">
        <v>0.1</v>
      </c>
      <c r="O83" s="33">
        <f t="shared" si="6"/>
        <v>20000</v>
      </c>
    </row>
    <row r="84" spans="1:15" x14ac:dyDescent="0.25">
      <c r="A84" s="9">
        <v>18</v>
      </c>
      <c r="B84" s="13" t="s">
        <v>145</v>
      </c>
      <c r="C84" s="9">
        <v>1</v>
      </c>
      <c r="D84" s="9"/>
      <c r="E84" s="9"/>
      <c r="F84" s="9" t="s">
        <v>85</v>
      </c>
      <c r="G84" s="9"/>
      <c r="H84" s="4"/>
      <c r="I84" s="4">
        <f t="shared" si="4"/>
        <v>0</v>
      </c>
      <c r="J84" s="10"/>
      <c r="K84" s="7">
        <v>2500000</v>
      </c>
      <c r="L84" s="24">
        <f t="shared" si="5"/>
        <v>2500000</v>
      </c>
      <c r="M84" t="s">
        <v>380</v>
      </c>
      <c r="N84" s="28">
        <v>0.1</v>
      </c>
      <c r="O84" s="33">
        <f t="shared" si="6"/>
        <v>250000</v>
      </c>
    </row>
    <row r="85" spans="1:15" x14ac:dyDescent="0.25">
      <c r="A85" s="9">
        <v>19</v>
      </c>
      <c r="B85" s="13" t="s">
        <v>146</v>
      </c>
      <c r="C85" s="9">
        <v>20</v>
      </c>
      <c r="D85" s="9"/>
      <c r="E85" s="9"/>
      <c r="F85" s="9" t="s">
        <v>85</v>
      </c>
      <c r="G85" s="9"/>
      <c r="H85" s="4"/>
      <c r="I85" s="4">
        <f t="shared" si="4"/>
        <v>0</v>
      </c>
      <c r="J85" s="10"/>
      <c r="K85" s="7">
        <v>10000</v>
      </c>
      <c r="L85" s="4">
        <f t="shared" si="5"/>
        <v>200000</v>
      </c>
      <c r="N85" s="28">
        <v>0</v>
      </c>
      <c r="O85" s="33">
        <f t="shared" si="6"/>
        <v>0</v>
      </c>
    </row>
    <row r="86" spans="1:15" s="1" customFormat="1" x14ac:dyDescent="0.25">
      <c r="A86" s="2" t="s">
        <v>148</v>
      </c>
      <c r="B86" s="15" t="s">
        <v>149</v>
      </c>
      <c r="C86" s="2"/>
      <c r="D86" s="2"/>
      <c r="E86" s="2"/>
      <c r="F86" s="2"/>
      <c r="G86" s="2"/>
      <c r="H86" s="6"/>
      <c r="I86" s="4">
        <f t="shared" si="4"/>
        <v>0</v>
      </c>
      <c r="J86" s="3"/>
      <c r="K86" s="20"/>
      <c r="L86" s="20"/>
      <c r="N86" s="29"/>
      <c r="O86" s="33">
        <f t="shared" si="6"/>
        <v>0</v>
      </c>
    </row>
    <row r="87" spans="1:15" x14ac:dyDescent="0.25">
      <c r="A87" s="9" t="s">
        <v>23</v>
      </c>
      <c r="B87" s="13" t="s">
        <v>150</v>
      </c>
      <c r="C87" s="9"/>
      <c r="D87" s="9"/>
      <c r="E87" s="9"/>
      <c r="F87" s="9"/>
      <c r="G87" s="9"/>
      <c r="H87" s="4"/>
      <c r="I87" s="4">
        <f t="shared" si="4"/>
        <v>0</v>
      </c>
      <c r="J87" s="10"/>
      <c r="O87" s="33">
        <f t="shared" si="6"/>
        <v>0</v>
      </c>
    </row>
    <row r="88" spans="1:15" x14ac:dyDescent="0.25">
      <c r="A88" s="9">
        <v>1</v>
      </c>
      <c r="B88" s="13" t="s">
        <v>151</v>
      </c>
      <c r="C88" s="9">
        <v>90</v>
      </c>
      <c r="D88" s="9" t="s">
        <v>161</v>
      </c>
      <c r="E88" s="9"/>
      <c r="F88" s="9"/>
      <c r="K88" s="4">
        <v>27000</v>
      </c>
      <c r="L88" s="4">
        <f t="shared" ref="L88:L98" si="7">K88*C88</f>
        <v>2430000</v>
      </c>
      <c r="M88" s="10" t="s">
        <v>327</v>
      </c>
      <c r="N88" s="30">
        <v>0.1</v>
      </c>
      <c r="O88" s="33">
        <f t="shared" si="6"/>
        <v>243000</v>
      </c>
    </row>
    <row r="89" spans="1:15" x14ac:dyDescent="0.25">
      <c r="A89" s="9">
        <v>2</v>
      </c>
      <c r="B89" s="13" t="s">
        <v>328</v>
      </c>
      <c r="C89" s="9">
        <v>4</v>
      </c>
      <c r="D89" s="9" t="s">
        <v>162</v>
      </c>
      <c r="E89" s="9"/>
      <c r="F89" s="9"/>
      <c r="K89" s="4">
        <v>135000</v>
      </c>
      <c r="L89" s="4">
        <f t="shared" si="7"/>
        <v>540000</v>
      </c>
      <c r="M89" s="10" t="s">
        <v>329</v>
      </c>
      <c r="N89" s="30">
        <v>0.1</v>
      </c>
      <c r="O89" s="33">
        <f t="shared" si="6"/>
        <v>54000</v>
      </c>
    </row>
    <row r="90" spans="1:15" x14ac:dyDescent="0.25">
      <c r="A90" s="9">
        <v>3</v>
      </c>
      <c r="B90" s="13" t="s">
        <v>152</v>
      </c>
      <c r="C90" s="9">
        <v>13</v>
      </c>
      <c r="D90" s="9" t="s">
        <v>162</v>
      </c>
      <c r="E90" s="9"/>
      <c r="F90" s="9"/>
      <c r="K90" s="4">
        <v>26340</v>
      </c>
      <c r="L90" s="4">
        <f t="shared" si="7"/>
        <v>342420</v>
      </c>
      <c r="M90" s="10" t="s">
        <v>330</v>
      </c>
      <c r="N90" s="30">
        <v>0.1</v>
      </c>
      <c r="O90" s="33">
        <f t="shared" si="6"/>
        <v>34242</v>
      </c>
    </row>
    <row r="91" spans="1:15" x14ac:dyDescent="0.25">
      <c r="A91" s="9">
        <v>4</v>
      </c>
      <c r="B91" s="13" t="s">
        <v>153</v>
      </c>
      <c r="C91" s="9">
        <v>7</v>
      </c>
      <c r="D91" s="9" t="s">
        <v>162</v>
      </c>
      <c r="E91" s="9"/>
      <c r="F91" s="9"/>
      <c r="K91" s="4">
        <v>54000</v>
      </c>
      <c r="L91" s="4">
        <f t="shared" si="7"/>
        <v>378000</v>
      </c>
      <c r="M91" s="10" t="s">
        <v>331</v>
      </c>
      <c r="N91" s="30">
        <v>0.1</v>
      </c>
      <c r="O91" s="33">
        <f t="shared" si="6"/>
        <v>37800</v>
      </c>
    </row>
    <row r="92" spans="1:15" x14ac:dyDescent="0.25">
      <c r="A92" s="9">
        <v>5</v>
      </c>
      <c r="B92" s="13" t="s">
        <v>154</v>
      </c>
      <c r="C92" s="9">
        <v>1</v>
      </c>
      <c r="D92" s="9" t="s">
        <v>163</v>
      </c>
      <c r="E92" s="9"/>
      <c r="F92" s="9"/>
      <c r="K92" s="4">
        <v>125000</v>
      </c>
      <c r="L92" s="4">
        <f t="shared" si="7"/>
        <v>125000</v>
      </c>
      <c r="M92" s="10" t="s">
        <v>332</v>
      </c>
      <c r="N92" s="30">
        <v>0.1</v>
      </c>
      <c r="O92" s="33">
        <f t="shared" si="6"/>
        <v>12500</v>
      </c>
    </row>
    <row r="93" spans="1:15" x14ac:dyDescent="0.25">
      <c r="A93" s="9">
        <v>6</v>
      </c>
      <c r="B93" s="13" t="s">
        <v>155</v>
      </c>
      <c r="C93" s="9">
        <v>10</v>
      </c>
      <c r="D93" s="9"/>
      <c r="E93" s="9"/>
      <c r="F93" s="9"/>
      <c r="K93" s="4">
        <v>60000</v>
      </c>
      <c r="L93" s="4">
        <f t="shared" si="7"/>
        <v>600000</v>
      </c>
      <c r="M93" s="10" t="s">
        <v>333</v>
      </c>
      <c r="N93" s="30">
        <v>0.1</v>
      </c>
      <c r="O93" s="33">
        <f t="shared" si="6"/>
        <v>60000</v>
      </c>
    </row>
    <row r="94" spans="1:15" x14ac:dyDescent="0.25">
      <c r="A94" s="9">
        <v>7</v>
      </c>
      <c r="B94" s="13" t="s">
        <v>156</v>
      </c>
      <c r="C94" s="9">
        <v>3</v>
      </c>
      <c r="D94" s="9" t="s">
        <v>164</v>
      </c>
      <c r="E94" s="9"/>
      <c r="F94" s="9"/>
      <c r="K94" s="4">
        <v>95000</v>
      </c>
      <c r="L94" s="4">
        <f t="shared" si="7"/>
        <v>285000</v>
      </c>
      <c r="M94" s="10" t="s">
        <v>334</v>
      </c>
      <c r="N94" s="30">
        <v>0.1</v>
      </c>
      <c r="O94" s="33">
        <f t="shared" si="6"/>
        <v>28500</v>
      </c>
    </row>
    <row r="95" spans="1:15" x14ac:dyDescent="0.25">
      <c r="A95" s="9">
        <v>8</v>
      </c>
      <c r="B95" s="13" t="s">
        <v>157</v>
      </c>
      <c r="C95" s="9">
        <v>16</v>
      </c>
      <c r="D95" s="9"/>
      <c r="E95" s="9"/>
      <c r="F95" s="9"/>
      <c r="G95" s="9"/>
      <c r="H95" s="4"/>
      <c r="I95" s="4">
        <f t="shared" si="4"/>
        <v>0</v>
      </c>
      <c r="J95" s="10"/>
      <c r="K95" s="7">
        <v>5000</v>
      </c>
      <c r="L95" s="7">
        <f t="shared" si="7"/>
        <v>80000</v>
      </c>
      <c r="N95" s="28">
        <v>0.05</v>
      </c>
      <c r="O95" s="33">
        <f t="shared" si="6"/>
        <v>4000</v>
      </c>
    </row>
    <row r="96" spans="1:15" x14ac:dyDescent="0.25">
      <c r="A96" s="9">
        <v>9</v>
      </c>
      <c r="B96" s="13" t="s">
        <v>158</v>
      </c>
      <c r="C96" s="9">
        <v>31</v>
      </c>
      <c r="D96" s="9"/>
      <c r="E96" s="9"/>
      <c r="F96" s="9"/>
      <c r="G96" s="9"/>
      <c r="H96" s="4"/>
      <c r="I96" s="4">
        <f t="shared" si="4"/>
        <v>0</v>
      </c>
      <c r="J96" s="10"/>
      <c r="K96" s="7">
        <v>5000</v>
      </c>
      <c r="L96" s="7">
        <f t="shared" si="7"/>
        <v>155000</v>
      </c>
      <c r="N96" s="28">
        <v>0.05</v>
      </c>
      <c r="O96" s="33">
        <f t="shared" si="6"/>
        <v>7750</v>
      </c>
    </row>
    <row r="97" spans="1:15" x14ac:dyDescent="0.25">
      <c r="A97" s="9">
        <v>10</v>
      </c>
      <c r="B97" s="13" t="s">
        <v>159</v>
      </c>
      <c r="C97" s="9">
        <v>6</v>
      </c>
      <c r="D97" s="9"/>
      <c r="E97" s="9"/>
      <c r="F97" s="9"/>
      <c r="G97" s="9"/>
      <c r="H97" s="4">
        <v>1315</v>
      </c>
      <c r="I97" s="4">
        <f t="shared" si="4"/>
        <v>7890</v>
      </c>
      <c r="J97" s="10" t="s">
        <v>335</v>
      </c>
      <c r="K97" s="7">
        <v>2000</v>
      </c>
      <c r="L97" s="7">
        <f t="shared" si="7"/>
        <v>12000</v>
      </c>
      <c r="N97" s="28">
        <v>0.05</v>
      </c>
      <c r="O97" s="33">
        <f t="shared" si="6"/>
        <v>600</v>
      </c>
    </row>
    <row r="98" spans="1:15" x14ac:dyDescent="0.25">
      <c r="A98" s="9">
        <v>11</v>
      </c>
      <c r="B98" s="13" t="s">
        <v>160</v>
      </c>
      <c r="C98" s="9">
        <v>22</v>
      </c>
      <c r="D98" s="9"/>
      <c r="E98" s="9"/>
      <c r="F98" s="9"/>
      <c r="G98" s="9"/>
      <c r="H98" s="4">
        <v>1399</v>
      </c>
      <c r="I98" s="4">
        <f t="shared" si="4"/>
        <v>30778</v>
      </c>
      <c r="J98" s="10" t="s">
        <v>336</v>
      </c>
      <c r="K98" s="7">
        <v>1500</v>
      </c>
      <c r="L98" s="7">
        <f t="shared" si="7"/>
        <v>33000</v>
      </c>
      <c r="N98" s="28">
        <v>0.05</v>
      </c>
      <c r="O98" s="33">
        <f t="shared" si="6"/>
        <v>1650</v>
      </c>
    </row>
    <row r="99" spans="1:15" s="1" customFormat="1" x14ac:dyDescent="0.25">
      <c r="A99" s="2" t="s">
        <v>22</v>
      </c>
      <c r="B99" s="15" t="s">
        <v>165</v>
      </c>
      <c r="C99" s="2"/>
      <c r="D99" s="2"/>
      <c r="E99" s="2"/>
      <c r="F99" s="2"/>
      <c r="G99" s="2"/>
      <c r="H99" s="6"/>
      <c r="I99" s="4">
        <f t="shared" si="4"/>
        <v>0</v>
      </c>
      <c r="J99" s="3"/>
      <c r="K99" s="20"/>
      <c r="L99" s="20"/>
      <c r="N99" s="29"/>
      <c r="O99" s="33">
        <f t="shared" si="6"/>
        <v>0</v>
      </c>
    </row>
    <row r="100" spans="1:15" x14ac:dyDescent="0.25">
      <c r="A100" s="9">
        <v>1</v>
      </c>
      <c r="B100" s="13" t="s">
        <v>166</v>
      </c>
      <c r="C100" s="9">
        <v>64</v>
      </c>
      <c r="D100" s="9" t="s">
        <v>167</v>
      </c>
      <c r="E100" s="9"/>
      <c r="F100" s="9"/>
      <c r="K100" s="5">
        <v>64000</v>
      </c>
      <c r="L100" s="4">
        <f>K100*C100</f>
        <v>4096000</v>
      </c>
      <c r="M100" s="9" t="s">
        <v>337</v>
      </c>
      <c r="N100" s="32">
        <v>0.1</v>
      </c>
      <c r="O100" s="33">
        <f t="shared" si="6"/>
        <v>409600</v>
      </c>
    </row>
    <row r="101" spans="1:15" x14ac:dyDescent="0.25">
      <c r="A101" s="9">
        <v>2</v>
      </c>
      <c r="B101" s="13" t="s">
        <v>168</v>
      </c>
      <c r="C101" s="9">
        <v>2</v>
      </c>
      <c r="D101" s="9" t="s">
        <v>162</v>
      </c>
      <c r="E101" s="9"/>
      <c r="F101" s="9"/>
      <c r="K101" s="4">
        <v>135000</v>
      </c>
      <c r="L101" s="4">
        <f>K101*C101</f>
        <v>270000</v>
      </c>
      <c r="M101" s="10" t="s">
        <v>329</v>
      </c>
      <c r="N101" s="30">
        <v>0.1</v>
      </c>
      <c r="O101" s="33">
        <f t="shared" si="6"/>
        <v>27000</v>
      </c>
    </row>
    <row r="102" spans="1:15" x14ac:dyDescent="0.25">
      <c r="A102" s="9">
        <v>3</v>
      </c>
      <c r="B102" s="13" t="s">
        <v>153</v>
      </c>
      <c r="C102" s="9">
        <v>7</v>
      </c>
      <c r="D102" s="9" t="s">
        <v>162</v>
      </c>
      <c r="E102" s="9"/>
      <c r="F102" s="9"/>
      <c r="K102" s="4">
        <v>54000</v>
      </c>
      <c r="L102" s="4">
        <f>K102*C102</f>
        <v>378000</v>
      </c>
      <c r="M102" s="10" t="s">
        <v>331</v>
      </c>
      <c r="N102" s="30">
        <v>0.1</v>
      </c>
      <c r="O102" s="33">
        <f t="shared" si="6"/>
        <v>37800</v>
      </c>
    </row>
    <row r="103" spans="1:15" x14ac:dyDescent="0.25">
      <c r="A103" s="9">
        <v>4</v>
      </c>
      <c r="B103" s="13" t="s">
        <v>169</v>
      </c>
      <c r="C103" s="9">
        <v>17</v>
      </c>
      <c r="D103" s="9"/>
      <c r="E103" s="9"/>
      <c r="F103" s="9"/>
      <c r="G103" s="9"/>
      <c r="H103" s="4"/>
      <c r="I103" s="4"/>
      <c r="J103" s="10"/>
      <c r="L103" s="7">
        <v>1000000</v>
      </c>
      <c r="N103" s="28">
        <v>0.1</v>
      </c>
      <c r="O103" s="33">
        <f t="shared" si="6"/>
        <v>100000</v>
      </c>
    </row>
    <row r="104" spans="1:15" x14ac:dyDescent="0.25">
      <c r="A104" s="9">
        <v>5</v>
      </c>
      <c r="B104" s="13" t="s">
        <v>170</v>
      </c>
      <c r="C104" s="9">
        <v>10</v>
      </c>
      <c r="D104" s="9"/>
      <c r="E104" s="9"/>
      <c r="F104" s="9"/>
      <c r="K104" s="4">
        <v>22000</v>
      </c>
      <c r="L104" s="4">
        <f t="shared" ref="L104:L111" si="8">K104*C104</f>
        <v>220000</v>
      </c>
      <c r="M104" s="10" t="s">
        <v>338</v>
      </c>
      <c r="N104" s="30">
        <v>0.05</v>
      </c>
      <c r="O104" s="33">
        <f t="shared" si="6"/>
        <v>11000</v>
      </c>
    </row>
    <row r="105" spans="1:15" x14ac:dyDescent="0.25">
      <c r="A105" s="9">
        <v>6</v>
      </c>
      <c r="B105" s="13" t="s">
        <v>157</v>
      </c>
      <c r="C105" s="9">
        <v>10</v>
      </c>
      <c r="D105" s="9"/>
      <c r="E105" s="9"/>
      <c r="F105" s="9"/>
      <c r="K105" s="4">
        <v>5000</v>
      </c>
      <c r="L105" s="4">
        <f t="shared" si="8"/>
        <v>50000</v>
      </c>
      <c r="M105" s="10" t="s">
        <v>339</v>
      </c>
      <c r="N105" s="30">
        <v>0.05</v>
      </c>
      <c r="O105" s="33">
        <f t="shared" si="6"/>
        <v>2500</v>
      </c>
    </row>
    <row r="106" spans="1:15" x14ac:dyDescent="0.25">
      <c r="A106" s="9">
        <v>7</v>
      </c>
      <c r="B106" s="13" t="s">
        <v>171</v>
      </c>
      <c r="C106" s="9">
        <v>25</v>
      </c>
      <c r="D106" s="9"/>
      <c r="E106" s="9"/>
      <c r="F106" s="9"/>
      <c r="G106" s="9"/>
      <c r="H106" s="4"/>
      <c r="I106" s="4">
        <f t="shared" si="4"/>
        <v>0</v>
      </c>
      <c r="J106" s="10"/>
      <c r="K106" s="7">
        <v>5000</v>
      </c>
      <c r="L106" s="7">
        <f t="shared" si="8"/>
        <v>125000</v>
      </c>
      <c r="N106" s="28">
        <v>0.05</v>
      </c>
      <c r="O106" s="33">
        <f t="shared" si="6"/>
        <v>6250</v>
      </c>
    </row>
    <row r="107" spans="1:15" x14ac:dyDescent="0.25">
      <c r="A107" s="9">
        <v>8</v>
      </c>
      <c r="B107" s="13" t="s">
        <v>159</v>
      </c>
      <c r="C107" s="9">
        <v>5</v>
      </c>
      <c r="D107" s="9"/>
      <c r="E107" s="9"/>
      <c r="F107" s="9"/>
      <c r="G107" s="9"/>
      <c r="H107" s="4"/>
      <c r="I107" s="4">
        <f t="shared" si="4"/>
        <v>0</v>
      </c>
      <c r="J107" s="10"/>
      <c r="K107" s="7">
        <v>2000</v>
      </c>
      <c r="L107" s="7">
        <f t="shared" si="8"/>
        <v>10000</v>
      </c>
      <c r="N107" s="28">
        <v>0.05</v>
      </c>
      <c r="O107" s="33">
        <f t="shared" si="6"/>
        <v>500</v>
      </c>
    </row>
    <row r="108" spans="1:15" x14ac:dyDescent="0.25">
      <c r="A108" s="9">
        <v>9</v>
      </c>
      <c r="B108" s="13" t="s">
        <v>160</v>
      </c>
      <c r="C108" s="9">
        <v>58</v>
      </c>
      <c r="D108" s="9"/>
      <c r="E108" s="9"/>
      <c r="F108" s="9"/>
      <c r="G108" s="9"/>
      <c r="H108" s="4"/>
      <c r="I108" s="4">
        <f t="shared" si="4"/>
        <v>0</v>
      </c>
      <c r="J108" s="10"/>
      <c r="K108" s="7">
        <v>1500</v>
      </c>
      <c r="L108" s="7">
        <f t="shared" si="8"/>
        <v>87000</v>
      </c>
      <c r="N108" s="28">
        <v>0.05</v>
      </c>
      <c r="O108" s="33">
        <f t="shared" si="6"/>
        <v>4350</v>
      </c>
    </row>
    <row r="109" spans="1:15" x14ac:dyDescent="0.25">
      <c r="A109" s="9">
        <v>10</v>
      </c>
      <c r="B109" s="13" t="s">
        <v>172</v>
      </c>
      <c r="C109" s="9">
        <v>25</v>
      </c>
      <c r="D109" s="9" t="s">
        <v>175</v>
      </c>
      <c r="E109" s="9"/>
      <c r="F109" s="9"/>
      <c r="G109" s="9"/>
      <c r="H109" s="4">
        <v>699</v>
      </c>
      <c r="I109" s="4">
        <f t="shared" si="4"/>
        <v>17475</v>
      </c>
      <c r="J109" s="10" t="s">
        <v>340</v>
      </c>
      <c r="K109" s="7">
        <v>1000</v>
      </c>
      <c r="L109" s="7">
        <f t="shared" si="8"/>
        <v>25000</v>
      </c>
      <c r="N109" s="28">
        <v>0</v>
      </c>
      <c r="O109" s="33">
        <f t="shared" si="6"/>
        <v>0</v>
      </c>
    </row>
    <row r="110" spans="1:15" x14ac:dyDescent="0.25">
      <c r="A110" s="9">
        <v>11</v>
      </c>
      <c r="B110" s="13" t="s">
        <v>173</v>
      </c>
      <c r="C110" s="9">
        <v>1</v>
      </c>
      <c r="D110" s="9" t="s">
        <v>176</v>
      </c>
      <c r="E110" s="9"/>
      <c r="F110" s="9"/>
      <c r="G110" s="9"/>
      <c r="H110" s="4"/>
      <c r="I110" s="4">
        <f t="shared" si="4"/>
        <v>0</v>
      </c>
      <c r="J110" s="10"/>
      <c r="K110" s="7">
        <v>50000</v>
      </c>
      <c r="L110" s="7">
        <f t="shared" si="8"/>
        <v>50000</v>
      </c>
      <c r="N110" s="28">
        <v>0.05</v>
      </c>
      <c r="O110" s="33">
        <f t="shared" si="6"/>
        <v>2500</v>
      </c>
    </row>
    <row r="111" spans="1:15" x14ac:dyDescent="0.25">
      <c r="A111" s="9">
        <v>12</v>
      </c>
      <c r="B111" s="13" t="s">
        <v>174</v>
      </c>
      <c r="C111" s="9">
        <v>1</v>
      </c>
      <c r="D111" s="9"/>
      <c r="E111" s="9"/>
      <c r="F111" s="9"/>
      <c r="G111" s="9"/>
      <c r="H111" s="4"/>
      <c r="I111" s="4">
        <f t="shared" si="4"/>
        <v>0</v>
      </c>
      <c r="J111" s="10"/>
      <c r="K111" s="7">
        <v>85000</v>
      </c>
      <c r="L111" s="7">
        <f t="shared" si="8"/>
        <v>85000</v>
      </c>
      <c r="M111" t="s">
        <v>381</v>
      </c>
      <c r="N111" s="28">
        <v>0.05</v>
      </c>
      <c r="O111" s="33">
        <f t="shared" si="6"/>
        <v>4250</v>
      </c>
    </row>
    <row r="112" spans="1:15" s="1" customFormat="1" x14ac:dyDescent="0.25">
      <c r="A112" s="2" t="s">
        <v>177</v>
      </c>
      <c r="B112" s="15" t="s">
        <v>178</v>
      </c>
      <c r="C112" s="2"/>
      <c r="D112" s="2"/>
      <c r="E112" s="2"/>
      <c r="F112" s="2"/>
      <c r="G112" s="2"/>
      <c r="H112" s="6"/>
      <c r="I112" s="4">
        <f t="shared" si="4"/>
        <v>0</v>
      </c>
      <c r="J112" s="3"/>
      <c r="K112" s="20"/>
      <c r="L112" s="20"/>
      <c r="N112" s="29"/>
      <c r="O112" s="33">
        <f t="shared" si="6"/>
        <v>0</v>
      </c>
    </row>
    <row r="113" spans="1:15" x14ac:dyDescent="0.25">
      <c r="A113" s="9">
        <v>1</v>
      </c>
      <c r="B113" s="13" t="s">
        <v>179</v>
      </c>
      <c r="C113" s="9">
        <v>2</v>
      </c>
      <c r="D113" s="9"/>
      <c r="E113" s="9"/>
      <c r="F113" s="9"/>
      <c r="G113" s="9"/>
      <c r="H113" s="4">
        <v>65000</v>
      </c>
      <c r="I113" s="4">
        <f t="shared" si="4"/>
        <v>130000</v>
      </c>
      <c r="J113" s="10" t="s">
        <v>341</v>
      </c>
      <c r="K113" s="7">
        <v>35000</v>
      </c>
      <c r="L113" s="4">
        <f t="shared" ref="L113:L115" si="9">K113*C113</f>
        <v>70000</v>
      </c>
      <c r="M113" t="s">
        <v>382</v>
      </c>
      <c r="N113" s="28">
        <v>0.05</v>
      </c>
      <c r="O113" s="33">
        <f t="shared" si="6"/>
        <v>3500</v>
      </c>
    </row>
    <row r="114" spans="1:15" x14ac:dyDescent="0.25">
      <c r="A114" s="9">
        <v>2</v>
      </c>
      <c r="B114" s="13" t="s">
        <v>180</v>
      </c>
      <c r="C114" s="9">
        <v>1</v>
      </c>
      <c r="D114" s="9"/>
      <c r="E114" s="9"/>
      <c r="F114" s="9"/>
      <c r="G114" s="9"/>
      <c r="H114" s="4">
        <v>500000</v>
      </c>
      <c r="I114" s="4">
        <f t="shared" si="4"/>
        <v>500000</v>
      </c>
      <c r="J114" s="10" t="s">
        <v>360</v>
      </c>
      <c r="K114" s="7">
        <v>40000</v>
      </c>
      <c r="L114" s="4">
        <f t="shared" si="9"/>
        <v>40000</v>
      </c>
      <c r="N114" s="28">
        <v>0.05</v>
      </c>
      <c r="O114" s="33">
        <f t="shared" si="6"/>
        <v>2000</v>
      </c>
    </row>
    <row r="115" spans="1:15" x14ac:dyDescent="0.25">
      <c r="A115" s="9">
        <v>3</v>
      </c>
      <c r="B115" s="13" t="s">
        <v>181</v>
      </c>
      <c r="C115" s="9">
        <v>1</v>
      </c>
      <c r="D115" s="9"/>
      <c r="E115" s="9"/>
      <c r="F115" s="9"/>
      <c r="G115" s="9"/>
      <c r="H115" s="4"/>
      <c r="I115" s="4">
        <f t="shared" si="4"/>
        <v>0</v>
      </c>
      <c r="J115" s="10"/>
      <c r="K115" s="7">
        <v>100000</v>
      </c>
      <c r="L115" s="4">
        <f t="shared" si="9"/>
        <v>100000</v>
      </c>
      <c r="N115" s="28">
        <v>0.05</v>
      </c>
      <c r="O115" s="33">
        <f t="shared" si="6"/>
        <v>5000</v>
      </c>
    </row>
    <row r="116" spans="1:15" x14ac:dyDescent="0.25">
      <c r="A116" s="9">
        <v>4</v>
      </c>
      <c r="B116" s="13" t="s">
        <v>182</v>
      </c>
      <c r="C116" s="9">
        <v>2</v>
      </c>
      <c r="D116" s="9" t="s">
        <v>185</v>
      </c>
      <c r="E116" s="9"/>
      <c r="F116" s="9"/>
      <c r="K116" s="4">
        <v>728000</v>
      </c>
      <c r="L116" s="4">
        <f>K116*C116</f>
        <v>1456000</v>
      </c>
      <c r="M116" s="10" t="s">
        <v>342</v>
      </c>
      <c r="N116" s="30">
        <v>0.1</v>
      </c>
      <c r="O116" s="33">
        <f t="shared" si="6"/>
        <v>145600</v>
      </c>
    </row>
    <row r="117" spans="1:15" x14ac:dyDescent="0.25">
      <c r="A117" s="9">
        <v>5</v>
      </c>
      <c r="B117" s="13" t="s">
        <v>183</v>
      </c>
      <c r="C117" s="9">
        <v>1</v>
      </c>
      <c r="D117" s="9"/>
      <c r="E117" s="9"/>
      <c r="F117" s="9"/>
      <c r="K117" s="4">
        <v>225000</v>
      </c>
      <c r="L117" s="4">
        <f>K117*C117</f>
        <v>225000</v>
      </c>
      <c r="M117" s="10" t="s">
        <v>359</v>
      </c>
      <c r="N117" s="30">
        <v>0.1</v>
      </c>
      <c r="O117" s="33">
        <f t="shared" si="6"/>
        <v>22500</v>
      </c>
    </row>
    <row r="118" spans="1:15" x14ac:dyDescent="0.25">
      <c r="A118" s="9">
        <v>6</v>
      </c>
      <c r="B118" s="13" t="s">
        <v>184</v>
      </c>
      <c r="C118" s="9">
        <v>1</v>
      </c>
      <c r="D118" s="9"/>
      <c r="E118" s="9"/>
      <c r="F118" s="9"/>
      <c r="G118" s="9"/>
      <c r="H118" s="4"/>
      <c r="I118" s="4">
        <f t="shared" si="4"/>
        <v>0</v>
      </c>
      <c r="J118" s="10"/>
      <c r="O118" s="33">
        <f t="shared" si="6"/>
        <v>0</v>
      </c>
    </row>
    <row r="119" spans="1:15" s="1" customFormat="1" x14ac:dyDescent="0.25">
      <c r="A119" s="2" t="s">
        <v>186</v>
      </c>
      <c r="B119" s="15" t="s">
        <v>187</v>
      </c>
      <c r="C119" s="2"/>
      <c r="D119" s="2"/>
      <c r="E119" s="2"/>
      <c r="F119" s="2"/>
      <c r="G119" s="2"/>
      <c r="H119" s="6"/>
      <c r="I119" s="4">
        <f t="shared" si="4"/>
        <v>0</v>
      </c>
      <c r="J119" s="3"/>
      <c r="K119" s="20"/>
      <c r="L119" s="20"/>
      <c r="N119" s="29"/>
      <c r="O119" s="33">
        <f t="shared" si="6"/>
        <v>0</v>
      </c>
    </row>
    <row r="120" spans="1:15" s="1" customFormat="1" x14ac:dyDescent="0.25">
      <c r="A120" s="2" t="s">
        <v>23</v>
      </c>
      <c r="B120" s="15" t="s">
        <v>188</v>
      </c>
      <c r="C120" s="2"/>
      <c r="D120" s="2"/>
      <c r="E120" s="2"/>
      <c r="F120" s="2"/>
      <c r="G120" s="2"/>
      <c r="H120" s="6"/>
      <c r="I120" s="4">
        <f t="shared" si="4"/>
        <v>0</v>
      </c>
      <c r="J120" s="3"/>
      <c r="K120" s="20"/>
      <c r="L120" s="20"/>
      <c r="N120" s="29"/>
      <c r="O120" s="33">
        <f t="shared" si="6"/>
        <v>0</v>
      </c>
    </row>
    <row r="121" spans="1:15" ht="30" x14ac:dyDescent="0.25">
      <c r="A121" s="9">
        <v>1</v>
      </c>
      <c r="B121" s="13" t="s">
        <v>189</v>
      </c>
      <c r="C121" s="9">
        <v>6</v>
      </c>
      <c r="D121" s="11" t="s">
        <v>191</v>
      </c>
      <c r="E121" s="9"/>
      <c r="F121" s="9" t="s">
        <v>193</v>
      </c>
      <c r="K121" s="4">
        <v>5389618</v>
      </c>
      <c r="L121" s="4">
        <f t="shared" ref="L121:L126" si="10">K121*C121</f>
        <v>32337708</v>
      </c>
      <c r="M121" s="10" t="s">
        <v>343</v>
      </c>
      <c r="N121" s="30">
        <v>0.05</v>
      </c>
      <c r="O121" s="33">
        <f t="shared" si="6"/>
        <v>1616885.4000000001</v>
      </c>
    </row>
    <row r="122" spans="1:15" x14ac:dyDescent="0.25">
      <c r="A122" s="9">
        <v>2</v>
      </c>
      <c r="B122" s="13" t="s">
        <v>190</v>
      </c>
      <c r="C122" s="9">
        <v>4</v>
      </c>
      <c r="D122" s="9" t="s">
        <v>192</v>
      </c>
      <c r="E122" s="9"/>
      <c r="F122" s="9"/>
      <c r="G122" s="9"/>
      <c r="H122" s="4">
        <v>600000</v>
      </c>
      <c r="I122" s="4">
        <f t="shared" si="4"/>
        <v>2400000</v>
      </c>
      <c r="J122" s="10" t="s">
        <v>344</v>
      </c>
      <c r="K122" s="7">
        <v>2500000</v>
      </c>
      <c r="L122" s="4">
        <f t="shared" si="10"/>
        <v>10000000</v>
      </c>
      <c r="M122" t="s">
        <v>383</v>
      </c>
      <c r="N122" s="28">
        <v>0.05</v>
      </c>
      <c r="O122" s="33">
        <f t="shared" si="6"/>
        <v>500000</v>
      </c>
    </row>
    <row r="123" spans="1:15" x14ac:dyDescent="0.25">
      <c r="A123" s="9">
        <v>3</v>
      </c>
      <c r="B123" s="13" t="s">
        <v>194</v>
      </c>
      <c r="C123" s="9">
        <v>1</v>
      </c>
      <c r="D123" s="9" t="s">
        <v>195</v>
      </c>
      <c r="E123" s="9"/>
      <c r="F123" s="9"/>
      <c r="K123" s="4">
        <v>150000</v>
      </c>
      <c r="L123" s="4">
        <f t="shared" si="10"/>
        <v>150000</v>
      </c>
      <c r="M123" s="10" t="s">
        <v>345</v>
      </c>
      <c r="N123" s="30">
        <v>0.05</v>
      </c>
      <c r="O123" s="33">
        <f t="shared" si="6"/>
        <v>7500</v>
      </c>
    </row>
    <row r="124" spans="1:15" x14ac:dyDescent="0.25">
      <c r="A124" s="9">
        <v>4</v>
      </c>
      <c r="B124" s="13" t="s">
        <v>194</v>
      </c>
      <c r="C124" s="9">
        <v>3</v>
      </c>
      <c r="D124" s="9" t="s">
        <v>196</v>
      </c>
      <c r="E124" s="9">
        <v>1995</v>
      </c>
      <c r="F124" s="9"/>
      <c r="K124" s="4">
        <v>150000</v>
      </c>
      <c r="L124" s="4">
        <f t="shared" si="10"/>
        <v>450000</v>
      </c>
      <c r="M124" s="10" t="s">
        <v>345</v>
      </c>
      <c r="N124" s="30">
        <v>0.55000000000000004</v>
      </c>
      <c r="O124" s="33">
        <f t="shared" si="6"/>
        <v>247500.00000000003</v>
      </c>
    </row>
    <row r="125" spans="1:15" x14ac:dyDescent="0.25">
      <c r="A125" s="9">
        <v>5</v>
      </c>
      <c r="B125" s="13" t="s">
        <v>346</v>
      </c>
      <c r="C125" s="9">
        <v>1</v>
      </c>
      <c r="D125" s="9" t="s">
        <v>197</v>
      </c>
      <c r="E125" s="9">
        <v>1995</v>
      </c>
      <c r="F125" s="9"/>
      <c r="G125" s="9"/>
      <c r="H125" s="4"/>
      <c r="I125" s="4">
        <f t="shared" si="4"/>
        <v>0</v>
      </c>
      <c r="J125" s="10"/>
      <c r="K125" s="7">
        <v>250000</v>
      </c>
      <c r="L125" s="7">
        <f t="shared" si="10"/>
        <v>250000</v>
      </c>
      <c r="N125" s="28">
        <v>0.05</v>
      </c>
      <c r="O125" s="33">
        <f t="shared" si="6"/>
        <v>12500</v>
      </c>
    </row>
    <row r="126" spans="1:15" x14ac:dyDescent="0.25">
      <c r="A126" s="9">
        <v>6</v>
      </c>
      <c r="B126" s="13" t="s">
        <v>198</v>
      </c>
      <c r="C126" s="9">
        <v>1</v>
      </c>
      <c r="D126" s="9" t="s">
        <v>199</v>
      </c>
      <c r="E126" s="9">
        <v>1995</v>
      </c>
      <c r="F126" s="9"/>
      <c r="K126" s="4">
        <v>120000</v>
      </c>
      <c r="L126" s="4">
        <f t="shared" si="10"/>
        <v>120000</v>
      </c>
      <c r="M126" s="10" t="s">
        <v>347</v>
      </c>
      <c r="N126" s="30">
        <v>0.05</v>
      </c>
      <c r="O126" s="33">
        <f t="shared" si="6"/>
        <v>6000</v>
      </c>
    </row>
    <row r="127" spans="1:15" x14ac:dyDescent="0.25">
      <c r="A127" s="9">
        <v>7</v>
      </c>
      <c r="B127" s="13" t="s">
        <v>200</v>
      </c>
      <c r="C127" s="9"/>
      <c r="D127" s="9"/>
      <c r="E127" s="9"/>
      <c r="F127" s="9"/>
      <c r="G127" s="9"/>
      <c r="H127" s="4"/>
      <c r="I127" s="4">
        <f t="shared" si="4"/>
        <v>0</v>
      </c>
      <c r="J127" s="10"/>
      <c r="N127" s="28">
        <v>0.02</v>
      </c>
      <c r="O127" s="33">
        <f t="shared" si="6"/>
        <v>0</v>
      </c>
    </row>
    <row r="128" spans="1:15" x14ac:dyDescent="0.25">
      <c r="A128" s="9">
        <v>8</v>
      </c>
      <c r="B128" s="13" t="s">
        <v>201</v>
      </c>
      <c r="C128" s="9">
        <v>2</v>
      </c>
      <c r="D128" s="9"/>
      <c r="E128" s="9"/>
      <c r="F128" s="9"/>
      <c r="K128" s="4">
        <v>650000</v>
      </c>
      <c r="L128" s="4">
        <f>K128*C128</f>
        <v>1300000</v>
      </c>
      <c r="M128" s="10" t="s">
        <v>348</v>
      </c>
      <c r="N128" s="30">
        <v>0.1</v>
      </c>
      <c r="O128" s="33">
        <f t="shared" si="6"/>
        <v>130000</v>
      </c>
    </row>
    <row r="129" spans="1:15" x14ac:dyDescent="0.25">
      <c r="A129" s="9">
        <v>9</v>
      </c>
      <c r="B129" s="13" t="s">
        <v>202</v>
      </c>
      <c r="C129" s="9">
        <v>5</v>
      </c>
      <c r="D129" s="9" t="s">
        <v>203</v>
      </c>
      <c r="E129" s="9">
        <v>1995</v>
      </c>
      <c r="F129" s="9"/>
      <c r="N129" s="28">
        <v>0.02</v>
      </c>
      <c r="O129" s="33">
        <f t="shared" si="6"/>
        <v>0</v>
      </c>
    </row>
    <row r="130" spans="1:15" x14ac:dyDescent="0.25">
      <c r="A130" s="9">
        <v>10</v>
      </c>
      <c r="B130" s="13" t="s">
        <v>204</v>
      </c>
      <c r="C130" s="9">
        <v>2</v>
      </c>
      <c r="D130" s="9" t="s">
        <v>205</v>
      </c>
      <c r="E130" s="9"/>
      <c r="F130" s="9"/>
      <c r="G130" s="9"/>
      <c r="H130" s="4"/>
      <c r="I130" s="4"/>
      <c r="J130" s="10"/>
      <c r="K130" s="4">
        <v>200000</v>
      </c>
      <c r="L130" s="4">
        <f>K130*C129</f>
        <v>1000000</v>
      </c>
      <c r="M130" s="10" t="s">
        <v>349</v>
      </c>
      <c r="N130" s="30">
        <v>0.02</v>
      </c>
      <c r="O130" s="33">
        <f t="shared" si="6"/>
        <v>20000</v>
      </c>
    </row>
    <row r="131" spans="1:15" x14ac:dyDescent="0.25">
      <c r="A131" s="9">
        <v>11</v>
      </c>
      <c r="B131" s="13" t="s">
        <v>206</v>
      </c>
      <c r="C131" s="9">
        <v>1</v>
      </c>
      <c r="D131" s="9" t="s">
        <v>207</v>
      </c>
      <c r="E131" s="9"/>
      <c r="F131" s="9"/>
      <c r="K131" s="4">
        <v>500000</v>
      </c>
      <c r="L131" s="4">
        <f>K131*C131</f>
        <v>500000</v>
      </c>
      <c r="M131" s="10" t="s">
        <v>350</v>
      </c>
      <c r="N131" s="30">
        <v>0.02</v>
      </c>
      <c r="O131" s="33">
        <f t="shared" si="6"/>
        <v>10000</v>
      </c>
    </row>
    <row r="132" spans="1:15" x14ac:dyDescent="0.25">
      <c r="A132" s="9">
        <v>12</v>
      </c>
      <c r="B132" s="13" t="s">
        <v>209</v>
      </c>
      <c r="C132" s="9">
        <v>1</v>
      </c>
      <c r="D132" s="9" t="s">
        <v>208</v>
      </c>
      <c r="E132" s="9"/>
      <c r="F132" s="9"/>
      <c r="I132" s="4">
        <f t="shared" si="4"/>
        <v>0</v>
      </c>
      <c r="N132" s="28">
        <v>0.02</v>
      </c>
      <c r="O132" s="33">
        <f t="shared" si="6"/>
        <v>0</v>
      </c>
    </row>
    <row r="133" spans="1:15" x14ac:dyDescent="0.25">
      <c r="A133" s="9">
        <v>13</v>
      </c>
      <c r="B133" s="13" t="s">
        <v>210</v>
      </c>
      <c r="C133" s="9">
        <v>1</v>
      </c>
      <c r="D133" s="9"/>
      <c r="E133" s="9"/>
      <c r="F133" s="9"/>
      <c r="G133" s="9"/>
      <c r="H133" s="4"/>
      <c r="I133" s="4">
        <f t="shared" si="4"/>
        <v>0</v>
      </c>
      <c r="J133" s="10"/>
      <c r="K133" s="7">
        <v>1000000</v>
      </c>
      <c r="L133" s="7">
        <f>K133</f>
        <v>1000000</v>
      </c>
      <c r="N133" s="28">
        <v>0.1</v>
      </c>
      <c r="O133" s="33">
        <f t="shared" si="6"/>
        <v>100000</v>
      </c>
    </row>
    <row r="134" spans="1:15" x14ac:dyDescent="0.25">
      <c r="A134" s="9">
        <v>14</v>
      </c>
      <c r="B134" s="13" t="s">
        <v>211</v>
      </c>
      <c r="C134" s="9">
        <v>1</v>
      </c>
      <c r="D134" s="9"/>
      <c r="E134" s="9"/>
      <c r="F134" s="9"/>
      <c r="K134" s="4">
        <v>150000</v>
      </c>
      <c r="L134" s="4">
        <f>K134*C134</f>
        <v>150000</v>
      </c>
      <c r="M134" s="10" t="s">
        <v>359</v>
      </c>
      <c r="N134" s="30">
        <v>0.02</v>
      </c>
      <c r="O134" s="33">
        <f t="shared" si="6"/>
        <v>3000</v>
      </c>
    </row>
    <row r="135" spans="1:15" x14ac:dyDescent="0.25">
      <c r="A135" s="9">
        <v>15</v>
      </c>
      <c r="B135" s="13" t="s">
        <v>212</v>
      </c>
      <c r="C135" s="9">
        <v>4</v>
      </c>
      <c r="D135" s="9" t="s">
        <v>213</v>
      </c>
      <c r="E135" s="9"/>
      <c r="F135" s="9"/>
      <c r="G135" s="9"/>
      <c r="H135" s="4"/>
      <c r="I135" s="4">
        <f t="shared" ref="I135:I197" si="11">H135*C135</f>
        <v>0</v>
      </c>
      <c r="J135" s="10"/>
      <c r="K135" s="7">
        <v>5000000</v>
      </c>
      <c r="L135" s="4">
        <f>K135*C135</f>
        <v>20000000</v>
      </c>
      <c r="M135" t="s">
        <v>384</v>
      </c>
      <c r="N135" s="28">
        <v>0.1</v>
      </c>
      <c r="O135" s="33">
        <f t="shared" si="6"/>
        <v>2000000</v>
      </c>
    </row>
    <row r="136" spans="1:15" s="1" customFormat="1" x14ac:dyDescent="0.25">
      <c r="A136" s="2" t="s">
        <v>22</v>
      </c>
      <c r="B136" s="15" t="s">
        <v>214</v>
      </c>
      <c r="C136" s="2"/>
      <c r="D136" s="2"/>
      <c r="E136" s="2"/>
      <c r="F136" s="2"/>
      <c r="G136" s="2"/>
      <c r="H136" s="6"/>
      <c r="I136" s="4">
        <f t="shared" si="11"/>
        <v>0</v>
      </c>
      <c r="J136" s="3"/>
      <c r="K136" s="20"/>
      <c r="L136" s="20"/>
      <c r="N136" s="29"/>
      <c r="O136" s="33">
        <f t="shared" si="6"/>
        <v>0</v>
      </c>
    </row>
    <row r="137" spans="1:15" x14ac:dyDescent="0.25">
      <c r="A137" s="9">
        <v>1</v>
      </c>
      <c r="B137" s="13" t="s">
        <v>215</v>
      </c>
      <c r="C137" s="9">
        <v>5</v>
      </c>
      <c r="D137" s="9" t="s">
        <v>219</v>
      </c>
      <c r="E137" s="9" t="s">
        <v>220</v>
      </c>
      <c r="F137" s="9" t="s">
        <v>221</v>
      </c>
      <c r="G137" s="9"/>
      <c r="H137" s="4"/>
      <c r="I137" s="4">
        <f t="shared" si="11"/>
        <v>0</v>
      </c>
      <c r="J137" s="10"/>
      <c r="K137" s="7">
        <v>550000</v>
      </c>
      <c r="L137" s="4">
        <f>K137*C137</f>
        <v>2750000</v>
      </c>
      <c r="M137" t="s">
        <v>385</v>
      </c>
      <c r="N137" s="28">
        <v>0.1</v>
      </c>
      <c r="O137" s="33">
        <f t="shared" si="6"/>
        <v>275000</v>
      </c>
    </row>
    <row r="138" spans="1:15" x14ac:dyDescent="0.25">
      <c r="A138" s="9">
        <v>2</v>
      </c>
      <c r="B138" s="13" t="s">
        <v>216</v>
      </c>
      <c r="C138" s="9">
        <v>1</v>
      </c>
      <c r="D138" s="9"/>
      <c r="E138" s="9"/>
      <c r="F138" s="9" t="s">
        <v>85</v>
      </c>
      <c r="G138" s="9"/>
      <c r="H138" s="4"/>
      <c r="I138" s="4">
        <f t="shared" si="11"/>
        <v>0</v>
      </c>
      <c r="J138" s="10"/>
      <c r="K138" s="7">
        <v>70000</v>
      </c>
      <c r="L138" s="4">
        <f>K138*C138</f>
        <v>70000</v>
      </c>
      <c r="M138" t="s">
        <v>386</v>
      </c>
      <c r="N138" s="28">
        <v>0.1</v>
      </c>
      <c r="O138" s="33">
        <f t="shared" si="6"/>
        <v>7000</v>
      </c>
    </row>
    <row r="139" spans="1:15" x14ac:dyDescent="0.25">
      <c r="A139" s="9">
        <v>3</v>
      </c>
      <c r="B139" s="13" t="s">
        <v>217</v>
      </c>
      <c r="C139" s="9">
        <v>1</v>
      </c>
      <c r="D139" s="9"/>
      <c r="E139" s="9"/>
      <c r="F139" s="9"/>
      <c r="G139" s="9"/>
      <c r="H139" s="4"/>
      <c r="I139" s="4">
        <f t="shared" si="11"/>
        <v>0</v>
      </c>
      <c r="J139" s="10"/>
      <c r="K139" s="7">
        <v>100000</v>
      </c>
      <c r="L139" s="7">
        <f>K139*C139</f>
        <v>100000</v>
      </c>
      <c r="M139" t="s">
        <v>387</v>
      </c>
      <c r="N139" s="28">
        <v>0.1</v>
      </c>
      <c r="O139" s="33">
        <f t="shared" si="6"/>
        <v>10000</v>
      </c>
    </row>
    <row r="140" spans="1:15" x14ac:dyDescent="0.25">
      <c r="A140" s="9">
        <v>4</v>
      </c>
      <c r="B140" s="13" t="s">
        <v>181</v>
      </c>
      <c r="C140" s="9">
        <v>1</v>
      </c>
      <c r="D140" s="9"/>
      <c r="E140" s="9"/>
      <c r="F140" s="9" t="s">
        <v>85</v>
      </c>
      <c r="K140" s="4">
        <v>418941</v>
      </c>
      <c r="L140" s="4">
        <f>K140*C140</f>
        <v>418941</v>
      </c>
      <c r="M140" s="10" t="s">
        <v>351</v>
      </c>
      <c r="N140" s="30">
        <v>0.05</v>
      </c>
      <c r="O140" s="33">
        <f t="shared" si="6"/>
        <v>20947.050000000003</v>
      </c>
    </row>
    <row r="141" spans="1:15" x14ac:dyDescent="0.25">
      <c r="A141" s="9">
        <v>5</v>
      </c>
      <c r="B141" s="13" t="s">
        <v>218</v>
      </c>
      <c r="C141" s="9">
        <v>1</v>
      </c>
      <c r="D141" s="9"/>
      <c r="E141" s="9"/>
      <c r="F141" s="9" t="s">
        <v>85</v>
      </c>
      <c r="G141" s="9"/>
      <c r="H141" s="4"/>
      <c r="I141" s="4">
        <f t="shared" si="11"/>
        <v>0</v>
      </c>
      <c r="J141" s="10"/>
      <c r="K141" s="7">
        <v>5000</v>
      </c>
      <c r="L141" s="7">
        <f>K141*C141</f>
        <v>5000</v>
      </c>
      <c r="N141" s="28">
        <v>0.05</v>
      </c>
      <c r="O141" s="33">
        <f t="shared" si="6"/>
        <v>250</v>
      </c>
    </row>
    <row r="142" spans="1:15" x14ac:dyDescent="0.25">
      <c r="A142" s="2" t="s">
        <v>222</v>
      </c>
      <c r="B142" s="15" t="s">
        <v>223</v>
      </c>
      <c r="C142" s="9"/>
      <c r="D142" s="9"/>
      <c r="E142" s="9"/>
      <c r="F142" s="9"/>
      <c r="G142" s="9"/>
      <c r="H142" s="4"/>
      <c r="I142" s="4">
        <f t="shared" si="11"/>
        <v>0</v>
      </c>
      <c r="J142" s="10"/>
      <c r="O142" s="33">
        <f t="shared" ref="O142:O205" si="12">L142*N142</f>
        <v>0</v>
      </c>
    </row>
    <row r="143" spans="1:15" x14ac:dyDescent="0.25">
      <c r="A143" s="9">
        <v>1</v>
      </c>
      <c r="B143" s="13" t="s">
        <v>224</v>
      </c>
      <c r="C143" s="9">
        <v>4</v>
      </c>
      <c r="D143" s="9"/>
      <c r="E143" s="9"/>
      <c r="F143" s="9"/>
      <c r="G143" s="9"/>
      <c r="H143" s="4"/>
      <c r="I143" s="4">
        <f t="shared" si="11"/>
        <v>0</v>
      </c>
      <c r="J143" s="10"/>
      <c r="K143" s="7">
        <v>15000000</v>
      </c>
      <c r="L143" s="7">
        <f t="shared" ref="L143:L153" si="13">K143*C143</f>
        <v>60000000</v>
      </c>
      <c r="N143" s="28">
        <v>0.1</v>
      </c>
      <c r="O143" s="33">
        <f t="shared" si="12"/>
        <v>6000000</v>
      </c>
    </row>
    <row r="144" spans="1:15" x14ac:dyDescent="0.25">
      <c r="A144" s="9">
        <v>2</v>
      </c>
      <c r="B144" s="13" t="s">
        <v>225</v>
      </c>
      <c r="C144" s="9">
        <v>1</v>
      </c>
      <c r="D144" s="9"/>
      <c r="E144" s="9"/>
      <c r="F144" s="9"/>
      <c r="G144" s="9"/>
      <c r="H144" s="4"/>
      <c r="I144" s="4">
        <f t="shared" si="11"/>
        <v>0</v>
      </c>
      <c r="J144" s="10"/>
      <c r="K144" s="7">
        <v>2000000</v>
      </c>
      <c r="L144" s="7">
        <f t="shared" si="13"/>
        <v>2000000</v>
      </c>
      <c r="M144" t="s">
        <v>388</v>
      </c>
      <c r="N144" s="28">
        <v>0.1</v>
      </c>
      <c r="O144" s="33">
        <f t="shared" si="12"/>
        <v>200000</v>
      </c>
    </row>
    <row r="145" spans="1:15" x14ac:dyDescent="0.25">
      <c r="A145" s="9">
        <v>3</v>
      </c>
      <c r="B145" s="13" t="s">
        <v>226</v>
      </c>
      <c r="C145" s="9">
        <v>1</v>
      </c>
      <c r="D145" s="9"/>
      <c r="E145" s="9"/>
      <c r="F145" s="9"/>
      <c r="G145" s="9"/>
      <c r="H145" s="4"/>
      <c r="I145" s="4">
        <f t="shared" si="11"/>
        <v>0</v>
      </c>
      <c r="J145" s="10"/>
      <c r="K145" s="7">
        <v>1400000</v>
      </c>
      <c r="L145" s="7">
        <f t="shared" si="13"/>
        <v>1400000</v>
      </c>
      <c r="M145" t="s">
        <v>389</v>
      </c>
      <c r="N145" s="28">
        <v>0.1</v>
      </c>
      <c r="O145" s="33">
        <f t="shared" si="12"/>
        <v>140000</v>
      </c>
    </row>
    <row r="146" spans="1:15" x14ac:dyDescent="0.25">
      <c r="A146" s="9">
        <v>4</v>
      </c>
      <c r="B146" s="13" t="s">
        <v>227</v>
      </c>
      <c r="C146" s="9">
        <v>1</v>
      </c>
      <c r="D146" s="9"/>
      <c r="E146" s="9"/>
      <c r="F146" s="9"/>
      <c r="G146" s="9"/>
      <c r="H146" s="4">
        <v>780000</v>
      </c>
      <c r="I146" s="4">
        <f t="shared" si="11"/>
        <v>780000</v>
      </c>
      <c r="J146" s="10" t="s">
        <v>352</v>
      </c>
      <c r="K146" s="7">
        <v>1500000</v>
      </c>
      <c r="L146" s="7">
        <f t="shared" si="13"/>
        <v>1500000</v>
      </c>
      <c r="N146" s="28">
        <v>0.1</v>
      </c>
      <c r="O146" s="33">
        <f t="shared" si="12"/>
        <v>150000</v>
      </c>
    </row>
    <row r="147" spans="1:15" x14ac:dyDescent="0.25">
      <c r="A147" s="9">
        <v>5</v>
      </c>
      <c r="B147" s="13" t="s">
        <v>228</v>
      </c>
      <c r="C147" s="9">
        <v>1</v>
      </c>
      <c r="D147" s="9" t="s">
        <v>229</v>
      </c>
      <c r="E147" s="9"/>
      <c r="F147" s="9"/>
      <c r="G147" s="9"/>
      <c r="H147" s="4">
        <v>500000</v>
      </c>
      <c r="I147" s="4">
        <f t="shared" si="11"/>
        <v>500000</v>
      </c>
      <c r="J147" s="10" t="s">
        <v>353</v>
      </c>
      <c r="K147" s="7">
        <v>1050000</v>
      </c>
      <c r="L147" s="7">
        <f t="shared" si="13"/>
        <v>1050000</v>
      </c>
      <c r="M147" t="s">
        <v>390</v>
      </c>
      <c r="N147" s="28">
        <v>0.05</v>
      </c>
      <c r="O147" s="33">
        <f t="shared" si="12"/>
        <v>52500</v>
      </c>
    </row>
    <row r="148" spans="1:15" x14ac:dyDescent="0.25">
      <c r="A148" s="2" t="s">
        <v>230</v>
      </c>
      <c r="B148" s="15" t="s">
        <v>231</v>
      </c>
      <c r="C148" s="9"/>
      <c r="D148" s="9"/>
      <c r="E148" s="9"/>
      <c r="F148" s="9"/>
      <c r="G148" s="9"/>
      <c r="H148" s="4"/>
      <c r="I148" s="4">
        <f t="shared" si="11"/>
        <v>0</v>
      </c>
      <c r="J148" s="10"/>
      <c r="O148" s="33">
        <f t="shared" si="12"/>
        <v>0</v>
      </c>
    </row>
    <row r="149" spans="1:15" x14ac:dyDescent="0.25">
      <c r="A149" s="9">
        <v>1</v>
      </c>
      <c r="B149" s="13" t="s">
        <v>232</v>
      </c>
      <c r="C149" s="9">
        <v>1</v>
      </c>
      <c r="D149" s="9"/>
      <c r="E149" s="9"/>
      <c r="F149" s="9" t="s">
        <v>246</v>
      </c>
      <c r="G149" s="9"/>
      <c r="H149" s="4"/>
      <c r="I149" s="4">
        <f t="shared" si="11"/>
        <v>0</v>
      </c>
      <c r="J149" s="10"/>
      <c r="K149" s="7">
        <v>20000</v>
      </c>
      <c r="L149" s="7">
        <f t="shared" si="13"/>
        <v>20000</v>
      </c>
      <c r="N149" s="28">
        <v>0.05</v>
      </c>
      <c r="O149" s="33">
        <f t="shared" si="12"/>
        <v>1000</v>
      </c>
    </row>
    <row r="150" spans="1:15" x14ac:dyDescent="0.25">
      <c r="A150" s="9">
        <v>2</v>
      </c>
      <c r="B150" s="13" t="s">
        <v>233</v>
      </c>
      <c r="C150" s="9">
        <v>14</v>
      </c>
      <c r="D150" s="9"/>
      <c r="E150" s="9"/>
      <c r="F150" s="9"/>
      <c r="G150" s="9"/>
      <c r="H150" s="4"/>
      <c r="I150" s="4">
        <f t="shared" si="11"/>
        <v>0</v>
      </c>
      <c r="J150" s="10"/>
      <c r="K150" s="7">
        <v>5000</v>
      </c>
      <c r="L150" s="7">
        <f t="shared" si="13"/>
        <v>70000</v>
      </c>
      <c r="N150" s="28">
        <v>0.05</v>
      </c>
      <c r="O150" s="33">
        <f t="shared" si="12"/>
        <v>3500</v>
      </c>
    </row>
    <row r="151" spans="1:15" x14ac:dyDescent="0.25">
      <c r="A151" s="9">
        <v>3</v>
      </c>
      <c r="B151" s="13" t="s">
        <v>234</v>
      </c>
      <c r="C151" s="9">
        <v>4</v>
      </c>
      <c r="D151" s="9"/>
      <c r="E151" s="9"/>
      <c r="F151" s="9"/>
      <c r="G151" s="9"/>
      <c r="H151" s="4">
        <v>12999</v>
      </c>
      <c r="I151" s="4">
        <f t="shared" si="11"/>
        <v>51996</v>
      </c>
      <c r="J151" s="10" t="s">
        <v>357</v>
      </c>
      <c r="K151" s="7">
        <v>15000</v>
      </c>
      <c r="L151" s="7">
        <f t="shared" si="13"/>
        <v>60000</v>
      </c>
      <c r="N151" s="28">
        <v>0.05</v>
      </c>
      <c r="O151" s="33">
        <f t="shared" si="12"/>
        <v>3000</v>
      </c>
    </row>
    <row r="152" spans="1:15" x14ac:dyDescent="0.25">
      <c r="A152" s="9">
        <v>4</v>
      </c>
      <c r="B152" s="13" t="s">
        <v>235</v>
      </c>
      <c r="C152" s="9">
        <v>86</v>
      </c>
      <c r="D152" s="9"/>
      <c r="E152" s="9"/>
      <c r="F152" s="9"/>
      <c r="G152" s="9"/>
      <c r="H152" s="4">
        <v>180000</v>
      </c>
      <c r="I152" s="4">
        <f t="shared" si="11"/>
        <v>15480000</v>
      </c>
      <c r="J152" s="10" t="s">
        <v>353</v>
      </c>
      <c r="K152" s="7">
        <v>15000</v>
      </c>
      <c r="L152" s="7">
        <f t="shared" si="13"/>
        <v>1290000</v>
      </c>
      <c r="N152" s="28">
        <v>0.05</v>
      </c>
      <c r="O152" s="33">
        <f t="shared" si="12"/>
        <v>64500</v>
      </c>
    </row>
    <row r="153" spans="1:15" x14ac:dyDescent="0.25">
      <c r="A153" s="9">
        <v>5</v>
      </c>
      <c r="B153" s="13" t="s">
        <v>236</v>
      </c>
      <c r="C153" s="9">
        <v>1</v>
      </c>
      <c r="D153" s="9"/>
      <c r="E153" s="9"/>
      <c r="F153" s="9"/>
      <c r="G153" s="9"/>
      <c r="H153" s="4"/>
      <c r="I153" s="4">
        <f t="shared" si="11"/>
        <v>0</v>
      </c>
      <c r="K153" s="7">
        <v>10000</v>
      </c>
      <c r="L153" s="7">
        <f t="shared" si="13"/>
        <v>10000</v>
      </c>
      <c r="N153" s="28">
        <v>0.05</v>
      </c>
      <c r="O153" s="33">
        <f t="shared" si="12"/>
        <v>500</v>
      </c>
    </row>
    <row r="154" spans="1:15" x14ac:dyDescent="0.25">
      <c r="A154" s="9">
        <v>6</v>
      </c>
      <c r="B154" s="13" t="s">
        <v>237</v>
      </c>
      <c r="C154" s="9">
        <v>1</v>
      </c>
      <c r="D154" s="9"/>
      <c r="E154" s="9"/>
      <c r="F154" s="9"/>
      <c r="K154" s="4">
        <v>600000</v>
      </c>
      <c r="L154" s="4">
        <f>K154*C154</f>
        <v>600000</v>
      </c>
      <c r="M154" s="10" t="s">
        <v>354</v>
      </c>
      <c r="N154" s="30">
        <v>0.05</v>
      </c>
      <c r="O154" s="33">
        <f t="shared" si="12"/>
        <v>30000</v>
      </c>
    </row>
    <row r="155" spans="1:15" x14ac:dyDescent="0.25">
      <c r="A155" s="9">
        <v>7</v>
      </c>
      <c r="B155" s="13" t="s">
        <v>238</v>
      </c>
      <c r="C155" s="9">
        <v>4</v>
      </c>
      <c r="D155" s="9"/>
      <c r="E155" s="9"/>
      <c r="F155" s="9"/>
      <c r="K155" s="4">
        <v>22000</v>
      </c>
      <c r="L155" s="4">
        <f>K155*C155</f>
        <v>88000</v>
      </c>
      <c r="M155" s="10" t="s">
        <v>355</v>
      </c>
      <c r="N155" s="30">
        <v>0.05</v>
      </c>
      <c r="O155" s="33">
        <f t="shared" si="12"/>
        <v>4400</v>
      </c>
    </row>
    <row r="156" spans="1:15" x14ac:dyDescent="0.25">
      <c r="A156" s="9">
        <v>8</v>
      </c>
      <c r="B156" s="13" t="s">
        <v>160</v>
      </c>
      <c r="C156" s="9">
        <v>55</v>
      </c>
      <c r="D156" s="9"/>
      <c r="E156" s="9"/>
      <c r="F156" s="9"/>
      <c r="G156" s="9"/>
      <c r="H156" s="4"/>
      <c r="I156" s="4">
        <f t="shared" si="11"/>
        <v>0</v>
      </c>
      <c r="K156" s="7">
        <v>1500</v>
      </c>
      <c r="L156" s="7">
        <f t="shared" ref="L156:L161" si="14">K156*C156</f>
        <v>82500</v>
      </c>
      <c r="N156" s="28">
        <v>0.05</v>
      </c>
      <c r="O156" s="33">
        <f t="shared" si="12"/>
        <v>4125</v>
      </c>
    </row>
    <row r="157" spans="1:15" x14ac:dyDescent="0.25">
      <c r="A157" s="9">
        <v>9</v>
      </c>
      <c r="B157" s="13" t="s">
        <v>159</v>
      </c>
      <c r="C157" s="9">
        <v>5</v>
      </c>
      <c r="D157" s="9"/>
      <c r="E157" s="9"/>
      <c r="F157" s="9"/>
      <c r="G157" s="9"/>
      <c r="H157" s="4"/>
      <c r="I157" s="4">
        <f t="shared" si="11"/>
        <v>0</v>
      </c>
      <c r="J157" s="10"/>
      <c r="K157" s="7">
        <v>2000</v>
      </c>
      <c r="L157" s="7">
        <f t="shared" si="14"/>
        <v>10000</v>
      </c>
      <c r="N157" s="28">
        <v>0.05</v>
      </c>
      <c r="O157" s="33">
        <f t="shared" si="12"/>
        <v>500</v>
      </c>
    </row>
    <row r="158" spans="1:15" x14ac:dyDescent="0.25">
      <c r="A158" s="9">
        <v>10</v>
      </c>
      <c r="B158" s="13" t="s">
        <v>239</v>
      </c>
      <c r="C158" s="9">
        <v>21</v>
      </c>
      <c r="D158" s="9"/>
      <c r="E158" s="9"/>
      <c r="F158" s="9"/>
      <c r="G158" s="9"/>
      <c r="H158" s="4"/>
      <c r="I158" s="4">
        <f t="shared" si="11"/>
        <v>0</v>
      </c>
      <c r="J158" s="10"/>
      <c r="K158" s="7">
        <v>1000</v>
      </c>
      <c r="L158" s="7">
        <f t="shared" si="14"/>
        <v>21000</v>
      </c>
      <c r="N158" s="28">
        <v>0</v>
      </c>
      <c r="O158" s="33">
        <f t="shared" si="12"/>
        <v>0</v>
      </c>
    </row>
    <row r="159" spans="1:15" x14ac:dyDescent="0.25">
      <c r="A159" s="9">
        <v>11</v>
      </c>
      <c r="B159" s="13" t="s">
        <v>240</v>
      </c>
      <c r="C159" s="9">
        <v>3</v>
      </c>
      <c r="D159" s="9"/>
      <c r="E159" s="9"/>
      <c r="F159" s="9"/>
      <c r="G159" s="9"/>
      <c r="H159" s="4"/>
      <c r="I159" s="4">
        <f t="shared" si="11"/>
        <v>0</v>
      </c>
      <c r="J159" s="10"/>
      <c r="K159" s="7">
        <v>5000</v>
      </c>
      <c r="L159" s="7">
        <f t="shared" si="14"/>
        <v>15000</v>
      </c>
      <c r="N159" s="28">
        <v>0.05</v>
      </c>
      <c r="O159" s="33">
        <f t="shared" si="12"/>
        <v>750</v>
      </c>
    </row>
    <row r="160" spans="1:15" x14ac:dyDescent="0.25">
      <c r="A160" s="9">
        <v>12</v>
      </c>
      <c r="B160" s="13" t="s">
        <v>241</v>
      </c>
      <c r="C160" s="9">
        <v>7</v>
      </c>
      <c r="D160" s="9"/>
      <c r="E160" s="9"/>
      <c r="F160" s="9"/>
      <c r="G160" s="9"/>
      <c r="H160" s="4"/>
      <c r="I160" s="4">
        <f t="shared" si="11"/>
        <v>0</v>
      </c>
      <c r="J160" s="10"/>
      <c r="K160" s="7">
        <v>5000</v>
      </c>
      <c r="L160" s="7">
        <f t="shared" si="14"/>
        <v>35000</v>
      </c>
      <c r="N160" s="28">
        <v>0.05</v>
      </c>
      <c r="O160" s="33">
        <f t="shared" si="12"/>
        <v>1750</v>
      </c>
    </row>
    <row r="161" spans="1:15" x14ac:dyDescent="0.25">
      <c r="A161" s="9">
        <v>13</v>
      </c>
      <c r="B161" s="13" t="s">
        <v>242</v>
      </c>
      <c r="C161" s="9">
        <v>1</v>
      </c>
      <c r="D161" s="9"/>
      <c r="E161" s="9"/>
      <c r="F161" s="9"/>
      <c r="G161" s="9"/>
      <c r="H161" s="4"/>
      <c r="I161" s="4">
        <f t="shared" si="11"/>
        <v>0</v>
      </c>
      <c r="J161" s="10"/>
      <c r="K161" s="7">
        <v>1000</v>
      </c>
      <c r="L161" s="7">
        <f t="shared" si="14"/>
        <v>1000</v>
      </c>
      <c r="N161" s="28">
        <v>0.05</v>
      </c>
      <c r="O161" s="33">
        <f t="shared" si="12"/>
        <v>50</v>
      </c>
    </row>
    <row r="162" spans="1:15" x14ac:dyDescent="0.25">
      <c r="A162" s="9">
        <v>14</v>
      </c>
      <c r="B162" s="13" t="s">
        <v>243</v>
      </c>
      <c r="C162" s="9" t="s">
        <v>62</v>
      </c>
      <c r="D162" s="9"/>
      <c r="E162" s="9"/>
      <c r="F162" s="9"/>
      <c r="G162" s="9"/>
      <c r="H162" s="4"/>
      <c r="I162" s="4">
        <v>0</v>
      </c>
      <c r="J162" s="10"/>
      <c r="K162" s="7">
        <v>100000</v>
      </c>
      <c r="L162" s="7">
        <f>K162</f>
        <v>100000</v>
      </c>
      <c r="N162" s="28">
        <v>0.05</v>
      </c>
      <c r="O162" s="33">
        <f t="shared" si="12"/>
        <v>5000</v>
      </c>
    </row>
    <row r="163" spans="1:15" x14ac:dyDescent="0.25">
      <c r="A163" s="9">
        <v>15</v>
      </c>
      <c r="B163" s="13" t="s">
        <v>20</v>
      </c>
      <c r="C163" s="9">
        <v>1</v>
      </c>
      <c r="D163" s="9"/>
      <c r="E163" s="9"/>
      <c r="F163" s="9"/>
      <c r="G163" s="9"/>
      <c r="H163" s="4"/>
      <c r="I163" s="4">
        <f t="shared" si="11"/>
        <v>0</v>
      </c>
      <c r="J163" s="10"/>
      <c r="K163" s="7">
        <v>100000</v>
      </c>
      <c r="L163" s="7">
        <f>K163</f>
        <v>100000</v>
      </c>
      <c r="N163" s="28">
        <v>0.02</v>
      </c>
      <c r="O163" s="33">
        <f t="shared" si="12"/>
        <v>2000</v>
      </c>
    </row>
    <row r="164" spans="1:15" x14ac:dyDescent="0.25">
      <c r="A164" s="9">
        <v>16</v>
      </c>
      <c r="B164" s="13" t="s">
        <v>244</v>
      </c>
      <c r="C164" s="9">
        <v>1</v>
      </c>
      <c r="D164" s="9"/>
      <c r="E164" s="9"/>
      <c r="F164" s="9"/>
      <c r="G164" s="9"/>
      <c r="H164" s="4"/>
      <c r="I164" s="4">
        <f t="shared" si="11"/>
        <v>0</v>
      </c>
      <c r="J164" s="10"/>
      <c r="O164" s="33">
        <f t="shared" si="12"/>
        <v>0</v>
      </c>
    </row>
    <row r="165" spans="1:15" x14ac:dyDescent="0.25">
      <c r="A165" s="9">
        <v>17</v>
      </c>
      <c r="B165" s="13" t="s">
        <v>245</v>
      </c>
      <c r="C165" s="9">
        <v>5</v>
      </c>
      <c r="D165" s="9"/>
      <c r="E165" s="9"/>
      <c r="F165" s="9"/>
      <c r="G165" s="9"/>
      <c r="H165" s="4"/>
      <c r="I165" s="4">
        <f t="shared" si="11"/>
        <v>0</v>
      </c>
      <c r="J165" s="10"/>
      <c r="K165" s="7">
        <v>5000</v>
      </c>
      <c r="L165" s="7">
        <f t="shared" ref="L165" si="15">K165*C165</f>
        <v>25000</v>
      </c>
      <c r="N165" s="28">
        <v>0.05</v>
      </c>
      <c r="O165" s="33">
        <f t="shared" si="12"/>
        <v>1250</v>
      </c>
    </row>
    <row r="166" spans="1:15" x14ac:dyDescent="0.25">
      <c r="A166" s="2" t="s">
        <v>247</v>
      </c>
      <c r="B166" s="15" t="s">
        <v>248</v>
      </c>
      <c r="C166" s="9"/>
      <c r="D166" s="9"/>
      <c r="E166" s="9"/>
      <c r="F166" s="9"/>
      <c r="G166" s="9"/>
      <c r="H166" s="4"/>
      <c r="I166" s="4">
        <f t="shared" si="11"/>
        <v>0</v>
      </c>
      <c r="J166" s="10"/>
      <c r="O166" s="33">
        <f t="shared" si="12"/>
        <v>0</v>
      </c>
    </row>
    <row r="167" spans="1:15" x14ac:dyDescent="0.25">
      <c r="A167" s="9">
        <v>1</v>
      </c>
      <c r="B167" s="13" t="s">
        <v>249</v>
      </c>
      <c r="C167" s="9">
        <v>2</v>
      </c>
      <c r="D167" s="9"/>
      <c r="E167" s="9"/>
      <c r="F167" s="9"/>
      <c r="K167" s="4">
        <v>450000</v>
      </c>
      <c r="L167" s="4">
        <f>K167*C167</f>
        <v>900000</v>
      </c>
      <c r="M167" s="10" t="s">
        <v>356</v>
      </c>
      <c r="N167" s="30">
        <v>0.1</v>
      </c>
      <c r="O167" s="33">
        <f t="shared" si="12"/>
        <v>90000</v>
      </c>
    </row>
    <row r="168" spans="1:15" x14ac:dyDescent="0.25">
      <c r="A168" s="9">
        <v>2</v>
      </c>
      <c r="B168" s="13" t="s">
        <v>234</v>
      </c>
      <c r="C168" s="9">
        <v>14</v>
      </c>
      <c r="D168" s="9"/>
      <c r="E168" s="9"/>
      <c r="F168" s="9"/>
      <c r="K168" s="4">
        <v>12999</v>
      </c>
      <c r="L168" s="4">
        <f>K168*C168</f>
        <v>181986</v>
      </c>
      <c r="M168" s="10" t="s">
        <v>357</v>
      </c>
      <c r="N168" s="30">
        <v>0.05</v>
      </c>
      <c r="O168" s="33">
        <f t="shared" si="12"/>
        <v>9099.3000000000011</v>
      </c>
    </row>
    <row r="169" spans="1:15" x14ac:dyDescent="0.25">
      <c r="A169" s="9">
        <v>3</v>
      </c>
      <c r="B169" s="13" t="s">
        <v>250</v>
      </c>
      <c r="C169" s="9">
        <v>1</v>
      </c>
      <c r="D169" s="9"/>
      <c r="E169" s="9"/>
      <c r="F169" s="9"/>
      <c r="G169" s="9"/>
      <c r="H169" s="4"/>
      <c r="I169" s="4">
        <f t="shared" si="11"/>
        <v>0</v>
      </c>
      <c r="J169" s="10"/>
      <c r="K169" s="7">
        <v>10000</v>
      </c>
      <c r="L169" s="7">
        <f>K169</f>
        <v>10000</v>
      </c>
      <c r="N169" s="28">
        <v>0.05</v>
      </c>
      <c r="O169" s="33">
        <f t="shared" si="12"/>
        <v>500</v>
      </c>
    </row>
    <row r="170" spans="1:15" x14ac:dyDescent="0.25">
      <c r="A170" s="2" t="s">
        <v>251</v>
      </c>
      <c r="B170" s="15" t="s">
        <v>252</v>
      </c>
      <c r="C170" s="9"/>
      <c r="D170" s="9"/>
      <c r="E170" s="9"/>
      <c r="F170" s="9"/>
      <c r="G170" s="9"/>
      <c r="H170" s="4"/>
      <c r="I170" s="4">
        <f t="shared" si="11"/>
        <v>0</v>
      </c>
      <c r="J170" s="10"/>
      <c r="O170" s="33">
        <f t="shared" si="12"/>
        <v>0</v>
      </c>
    </row>
    <row r="171" spans="1:15" x14ac:dyDescent="0.25">
      <c r="A171" s="9">
        <v>1</v>
      </c>
      <c r="B171" s="13" t="s">
        <v>253</v>
      </c>
      <c r="C171" s="9">
        <v>1</v>
      </c>
      <c r="D171" s="9"/>
      <c r="E171" s="9"/>
      <c r="F171" s="9"/>
      <c r="G171" s="9"/>
      <c r="H171" s="4"/>
      <c r="I171" s="4">
        <f t="shared" si="11"/>
        <v>0</v>
      </c>
      <c r="J171" s="10"/>
      <c r="O171" s="33">
        <f t="shared" si="12"/>
        <v>0</v>
      </c>
    </row>
    <row r="172" spans="1:15" x14ac:dyDescent="0.25">
      <c r="A172" s="9">
        <v>2</v>
      </c>
      <c r="B172" s="13" t="s">
        <v>254</v>
      </c>
      <c r="C172" s="9">
        <v>6</v>
      </c>
      <c r="D172" s="9"/>
      <c r="E172" s="9"/>
      <c r="F172" s="9"/>
      <c r="G172" s="9"/>
      <c r="H172" s="4"/>
      <c r="I172" s="4">
        <f t="shared" si="11"/>
        <v>0</v>
      </c>
      <c r="J172" s="10"/>
      <c r="O172" s="33">
        <f t="shared" si="12"/>
        <v>0</v>
      </c>
    </row>
    <row r="173" spans="1:15" x14ac:dyDescent="0.25">
      <c r="A173" s="9">
        <v>3</v>
      </c>
      <c r="B173" s="13" t="s">
        <v>255</v>
      </c>
      <c r="C173" s="9">
        <v>5</v>
      </c>
      <c r="D173" s="9"/>
      <c r="E173" s="9"/>
      <c r="F173" s="9"/>
      <c r="G173" s="9"/>
      <c r="H173" s="4"/>
      <c r="I173" s="4">
        <f t="shared" si="11"/>
        <v>0</v>
      </c>
      <c r="J173" s="10"/>
      <c r="O173" s="33">
        <f t="shared" si="12"/>
        <v>0</v>
      </c>
    </row>
    <row r="174" spans="1:15" x14ac:dyDescent="0.25">
      <c r="A174" s="9">
        <v>4</v>
      </c>
      <c r="B174" s="13" t="s">
        <v>256</v>
      </c>
      <c r="C174" s="9">
        <v>2</v>
      </c>
      <c r="D174" s="9"/>
      <c r="E174" s="9"/>
      <c r="F174" s="9"/>
      <c r="G174" s="9"/>
      <c r="H174" s="4"/>
      <c r="I174" s="4">
        <f t="shared" si="11"/>
        <v>0</v>
      </c>
      <c r="J174" s="10"/>
      <c r="O174" s="33">
        <f t="shared" si="12"/>
        <v>0</v>
      </c>
    </row>
    <row r="175" spans="1:15" x14ac:dyDescent="0.25">
      <c r="A175" s="9">
        <v>5</v>
      </c>
      <c r="B175" s="13" t="s">
        <v>257</v>
      </c>
      <c r="C175" s="9" t="s">
        <v>62</v>
      </c>
      <c r="D175" s="9"/>
      <c r="E175" s="9"/>
      <c r="F175" s="9"/>
      <c r="G175" s="9"/>
      <c r="H175" s="4"/>
      <c r="I175" s="4">
        <v>0</v>
      </c>
      <c r="J175" s="10"/>
      <c r="O175" s="33">
        <f t="shared" si="12"/>
        <v>0</v>
      </c>
    </row>
    <row r="176" spans="1:15" x14ac:dyDescent="0.25">
      <c r="A176" s="2" t="s">
        <v>258</v>
      </c>
      <c r="B176" s="15" t="s">
        <v>259</v>
      </c>
      <c r="C176" s="9"/>
      <c r="D176" s="9"/>
      <c r="E176" s="9"/>
      <c r="F176" s="9"/>
      <c r="G176" s="9"/>
      <c r="H176" s="4"/>
      <c r="I176" s="4">
        <f t="shared" si="11"/>
        <v>0</v>
      </c>
      <c r="J176" s="10"/>
      <c r="O176" s="33">
        <f t="shared" si="12"/>
        <v>0</v>
      </c>
    </row>
    <row r="177" spans="1:15" x14ac:dyDescent="0.25">
      <c r="A177" s="9">
        <v>1</v>
      </c>
      <c r="B177" s="13" t="s">
        <v>260</v>
      </c>
      <c r="C177" s="9"/>
      <c r="D177" s="9"/>
      <c r="E177" s="9"/>
      <c r="F177" s="9"/>
      <c r="G177" s="9"/>
      <c r="H177" s="4"/>
      <c r="I177" s="4">
        <f t="shared" si="11"/>
        <v>0</v>
      </c>
      <c r="J177" s="10"/>
      <c r="O177" s="33">
        <f t="shared" si="12"/>
        <v>0</v>
      </c>
    </row>
    <row r="178" spans="1:15" x14ac:dyDescent="0.25">
      <c r="A178" s="9">
        <v>2</v>
      </c>
      <c r="B178" s="13" t="s">
        <v>157</v>
      </c>
      <c r="C178" s="9">
        <v>16</v>
      </c>
      <c r="D178" s="9"/>
      <c r="E178" s="9"/>
      <c r="F178" s="9"/>
      <c r="G178" s="9"/>
      <c r="H178" s="4"/>
      <c r="I178" s="4">
        <f t="shared" si="11"/>
        <v>0</v>
      </c>
      <c r="J178" s="10"/>
      <c r="O178" s="33">
        <f t="shared" si="12"/>
        <v>0</v>
      </c>
    </row>
    <row r="179" spans="1:15" x14ac:dyDescent="0.25">
      <c r="A179" s="9">
        <v>3</v>
      </c>
      <c r="B179" s="13" t="s">
        <v>234</v>
      </c>
      <c r="C179" s="9">
        <v>5</v>
      </c>
      <c r="D179" s="9"/>
      <c r="E179" s="9"/>
      <c r="F179" s="9"/>
      <c r="G179" s="9"/>
      <c r="H179" s="4">
        <v>12999</v>
      </c>
      <c r="I179" s="4">
        <f t="shared" si="11"/>
        <v>64995</v>
      </c>
      <c r="J179" s="10" t="s">
        <v>357</v>
      </c>
      <c r="O179" s="33">
        <f t="shared" si="12"/>
        <v>0</v>
      </c>
    </row>
    <row r="180" spans="1:15" x14ac:dyDescent="0.25">
      <c r="A180" s="9">
        <v>4</v>
      </c>
      <c r="B180" s="13" t="s">
        <v>261</v>
      </c>
      <c r="C180" s="9">
        <v>1</v>
      </c>
      <c r="D180" s="9"/>
      <c r="E180" s="9"/>
      <c r="F180" s="9"/>
      <c r="G180" s="9"/>
      <c r="H180" s="4"/>
      <c r="I180" s="4">
        <f t="shared" si="11"/>
        <v>0</v>
      </c>
      <c r="J180" s="10"/>
      <c r="O180" s="33">
        <f t="shared" si="12"/>
        <v>0</v>
      </c>
    </row>
    <row r="181" spans="1:15" x14ac:dyDescent="0.25">
      <c r="A181" s="9">
        <v>5</v>
      </c>
      <c r="B181" s="13" t="s">
        <v>262</v>
      </c>
      <c r="C181" s="9">
        <v>1</v>
      </c>
      <c r="D181" s="9"/>
      <c r="E181" s="9"/>
      <c r="F181" s="9"/>
      <c r="G181" s="9"/>
      <c r="H181" s="4"/>
      <c r="I181" s="4">
        <f t="shared" si="11"/>
        <v>0</v>
      </c>
      <c r="J181" s="10"/>
      <c r="O181" s="33">
        <f t="shared" si="12"/>
        <v>0</v>
      </c>
    </row>
    <row r="182" spans="1:15" x14ac:dyDescent="0.25">
      <c r="A182" s="9">
        <v>6</v>
      </c>
      <c r="B182" s="13" t="s">
        <v>263</v>
      </c>
      <c r="C182" s="9">
        <v>1</v>
      </c>
      <c r="D182" s="9"/>
      <c r="E182" s="9"/>
      <c r="F182" s="9"/>
      <c r="G182" s="9"/>
      <c r="H182" s="4"/>
      <c r="I182" s="4">
        <f t="shared" si="11"/>
        <v>0</v>
      </c>
      <c r="J182" s="10"/>
      <c r="O182" s="33">
        <f t="shared" si="12"/>
        <v>0</v>
      </c>
    </row>
    <row r="183" spans="1:15" x14ac:dyDescent="0.25">
      <c r="A183" s="9">
        <v>7</v>
      </c>
      <c r="B183" s="13" t="s">
        <v>256</v>
      </c>
      <c r="C183" s="9">
        <v>2</v>
      </c>
      <c r="D183" s="9"/>
      <c r="E183" s="9"/>
      <c r="F183" s="9"/>
      <c r="G183" s="9"/>
      <c r="H183" s="4"/>
      <c r="I183" s="4">
        <f t="shared" si="11"/>
        <v>0</v>
      </c>
      <c r="J183" s="10"/>
      <c r="O183" s="33">
        <f t="shared" si="12"/>
        <v>0</v>
      </c>
    </row>
    <row r="184" spans="1:15" x14ac:dyDescent="0.25">
      <c r="A184" s="9">
        <v>8</v>
      </c>
      <c r="B184" s="13" t="s">
        <v>254</v>
      </c>
      <c r="C184" s="9">
        <v>7</v>
      </c>
      <c r="D184" s="9"/>
      <c r="E184" s="9"/>
      <c r="F184" s="9"/>
      <c r="G184" s="9"/>
      <c r="H184" s="4"/>
      <c r="I184" s="4">
        <f t="shared" si="11"/>
        <v>0</v>
      </c>
      <c r="J184" s="10"/>
      <c r="O184" s="33">
        <f t="shared" si="12"/>
        <v>0</v>
      </c>
    </row>
    <row r="185" spans="1:15" x14ac:dyDescent="0.25">
      <c r="A185" s="9">
        <v>9</v>
      </c>
      <c r="B185" s="13" t="s">
        <v>264</v>
      </c>
      <c r="C185" s="9" t="s">
        <v>62</v>
      </c>
      <c r="D185" s="9"/>
      <c r="E185" s="9"/>
      <c r="F185" s="9"/>
      <c r="G185" s="9"/>
      <c r="H185" s="4"/>
      <c r="I185" s="4">
        <v>0</v>
      </c>
      <c r="J185" s="10"/>
      <c r="O185" s="33">
        <f t="shared" si="12"/>
        <v>0</v>
      </c>
    </row>
    <row r="186" spans="1:15" x14ac:dyDescent="0.25">
      <c r="A186" s="2" t="s">
        <v>265</v>
      </c>
      <c r="B186" s="15" t="s">
        <v>266</v>
      </c>
      <c r="C186" s="9"/>
      <c r="D186" s="9"/>
      <c r="E186" s="9"/>
      <c r="F186" s="9"/>
      <c r="G186" s="9"/>
      <c r="H186" s="4"/>
      <c r="I186" s="4">
        <f t="shared" si="11"/>
        <v>0</v>
      </c>
      <c r="J186" s="10"/>
      <c r="O186" s="33">
        <f t="shared" si="12"/>
        <v>0</v>
      </c>
    </row>
    <row r="187" spans="1:15" x14ac:dyDescent="0.25">
      <c r="A187" s="9">
        <v>1</v>
      </c>
      <c r="B187" s="13" t="s">
        <v>241</v>
      </c>
      <c r="C187" s="9">
        <v>14</v>
      </c>
      <c r="D187" s="9"/>
      <c r="E187" s="9"/>
      <c r="F187" s="9"/>
      <c r="G187" s="9"/>
      <c r="H187" s="4"/>
      <c r="I187" s="4">
        <f t="shared" si="11"/>
        <v>0</v>
      </c>
      <c r="J187" s="10"/>
      <c r="O187" s="33">
        <f t="shared" si="12"/>
        <v>0</v>
      </c>
    </row>
    <row r="188" spans="1:15" x14ac:dyDescent="0.25">
      <c r="A188" s="9">
        <v>2</v>
      </c>
      <c r="B188" s="13" t="s">
        <v>267</v>
      </c>
      <c r="C188" s="9">
        <v>4</v>
      </c>
      <c r="D188" s="9"/>
      <c r="E188" s="9"/>
      <c r="F188" s="9"/>
      <c r="G188" s="9"/>
      <c r="H188" s="4"/>
      <c r="I188" s="4">
        <f t="shared" si="11"/>
        <v>0</v>
      </c>
      <c r="J188" s="10"/>
      <c r="O188" s="33">
        <f t="shared" si="12"/>
        <v>0</v>
      </c>
    </row>
    <row r="189" spans="1:15" x14ac:dyDescent="0.25">
      <c r="A189" s="9">
        <v>3</v>
      </c>
      <c r="B189" s="13" t="s">
        <v>263</v>
      </c>
      <c r="C189" s="9">
        <v>2</v>
      </c>
      <c r="D189" s="9"/>
      <c r="E189" s="9"/>
      <c r="F189" s="9"/>
      <c r="G189" s="9"/>
      <c r="H189" s="4"/>
      <c r="I189" s="4">
        <f t="shared" si="11"/>
        <v>0</v>
      </c>
      <c r="J189" s="10"/>
      <c r="O189" s="33">
        <f t="shared" si="12"/>
        <v>0</v>
      </c>
    </row>
    <row r="190" spans="1:15" x14ac:dyDescent="0.25">
      <c r="A190" s="9">
        <v>4</v>
      </c>
      <c r="B190" s="13" t="s">
        <v>240</v>
      </c>
      <c r="C190" s="9">
        <v>1</v>
      </c>
      <c r="D190" s="9"/>
      <c r="E190" s="9"/>
      <c r="F190" s="9"/>
      <c r="G190" s="9"/>
      <c r="H190" s="4"/>
      <c r="I190" s="4">
        <f t="shared" si="11"/>
        <v>0</v>
      </c>
      <c r="J190" s="10"/>
      <c r="O190" s="33">
        <f t="shared" si="12"/>
        <v>0</v>
      </c>
    </row>
    <row r="191" spans="1:15" x14ac:dyDescent="0.25">
      <c r="A191" s="9">
        <v>5</v>
      </c>
      <c r="B191" s="13" t="s">
        <v>268</v>
      </c>
      <c r="C191" s="9">
        <v>5</v>
      </c>
      <c r="D191" s="9"/>
      <c r="E191" s="9"/>
      <c r="F191" s="9"/>
      <c r="G191" s="9"/>
      <c r="H191" s="4"/>
      <c r="I191" s="4">
        <f t="shared" si="11"/>
        <v>0</v>
      </c>
      <c r="J191" s="10"/>
      <c r="O191" s="33">
        <f t="shared" si="12"/>
        <v>0</v>
      </c>
    </row>
    <row r="192" spans="1:15" x14ac:dyDescent="0.25">
      <c r="A192" s="9">
        <v>6</v>
      </c>
      <c r="B192" s="13" t="s">
        <v>269</v>
      </c>
      <c r="C192" s="9">
        <v>9</v>
      </c>
      <c r="D192" s="9"/>
      <c r="E192" s="9"/>
      <c r="F192" s="9"/>
      <c r="G192" s="9"/>
      <c r="H192" s="4"/>
      <c r="I192" s="4">
        <f t="shared" si="11"/>
        <v>0</v>
      </c>
      <c r="J192" s="10"/>
      <c r="O192" s="33">
        <f t="shared" si="12"/>
        <v>0</v>
      </c>
    </row>
    <row r="193" spans="1:15" x14ac:dyDescent="0.25">
      <c r="A193" s="9">
        <v>7</v>
      </c>
      <c r="B193" s="13" t="s">
        <v>270</v>
      </c>
      <c r="C193" s="9">
        <v>78</v>
      </c>
      <c r="D193" s="9"/>
      <c r="E193" s="9"/>
      <c r="F193" s="9"/>
      <c r="G193" s="9"/>
      <c r="H193" s="4"/>
      <c r="I193" s="4">
        <f t="shared" si="11"/>
        <v>0</v>
      </c>
      <c r="J193" s="10"/>
      <c r="O193" s="33">
        <f t="shared" si="12"/>
        <v>0</v>
      </c>
    </row>
    <row r="194" spans="1:15" x14ac:dyDescent="0.25">
      <c r="A194" s="9">
        <v>8</v>
      </c>
      <c r="B194" s="13" t="s">
        <v>271</v>
      </c>
      <c r="C194" s="9">
        <v>1</v>
      </c>
      <c r="D194" s="9"/>
      <c r="E194" s="9"/>
      <c r="F194" s="9"/>
      <c r="G194" s="9"/>
      <c r="H194" s="4"/>
      <c r="I194" s="4">
        <f t="shared" si="11"/>
        <v>0</v>
      </c>
      <c r="J194" s="10"/>
      <c r="O194" s="33">
        <f t="shared" si="12"/>
        <v>0</v>
      </c>
    </row>
    <row r="195" spans="1:15" x14ac:dyDescent="0.25">
      <c r="A195" s="9">
        <v>9</v>
      </c>
      <c r="B195" s="13" t="s">
        <v>272</v>
      </c>
      <c r="C195" s="9" t="s">
        <v>62</v>
      </c>
      <c r="D195" s="9"/>
      <c r="E195" s="9"/>
      <c r="F195" s="9"/>
      <c r="G195" s="9"/>
      <c r="H195" s="4"/>
      <c r="I195" s="4">
        <v>0</v>
      </c>
      <c r="J195" s="10"/>
      <c r="O195" s="33">
        <f t="shared" si="12"/>
        <v>0</v>
      </c>
    </row>
    <row r="196" spans="1:15" x14ac:dyDescent="0.25">
      <c r="A196" s="9">
        <v>10</v>
      </c>
      <c r="B196" s="13" t="s">
        <v>273</v>
      </c>
      <c r="C196" s="9">
        <v>1</v>
      </c>
      <c r="D196" s="9"/>
      <c r="E196" s="9"/>
      <c r="F196" s="9"/>
      <c r="G196" s="9"/>
      <c r="H196" s="4">
        <v>40000</v>
      </c>
      <c r="I196" s="4">
        <f t="shared" si="11"/>
        <v>40000</v>
      </c>
      <c r="J196" s="10" t="s">
        <v>358</v>
      </c>
      <c r="O196" s="33">
        <f t="shared" si="12"/>
        <v>0</v>
      </c>
    </row>
    <row r="197" spans="1:15" x14ac:dyDescent="0.25">
      <c r="A197" s="2" t="s">
        <v>274</v>
      </c>
      <c r="B197" s="15" t="s">
        <v>275</v>
      </c>
      <c r="C197" s="9"/>
      <c r="D197" s="9"/>
      <c r="E197" s="9"/>
      <c r="F197" s="9"/>
      <c r="G197" s="9"/>
      <c r="H197" s="4"/>
      <c r="I197" s="4">
        <f t="shared" si="11"/>
        <v>0</v>
      </c>
      <c r="J197" s="10"/>
      <c r="O197" s="33">
        <f t="shared" si="12"/>
        <v>0</v>
      </c>
    </row>
    <row r="198" spans="1:15" x14ac:dyDescent="0.25">
      <c r="A198" s="9">
        <v>1</v>
      </c>
      <c r="B198" s="15" t="s">
        <v>276</v>
      </c>
      <c r="C198" s="9"/>
      <c r="D198" s="9"/>
      <c r="E198" s="9"/>
      <c r="F198" s="9"/>
      <c r="G198" s="9"/>
      <c r="H198" s="4"/>
      <c r="I198" s="4">
        <f t="shared" ref="I198:I211" si="16">H198*C198</f>
        <v>0</v>
      </c>
      <c r="J198" s="10"/>
      <c r="O198" s="33">
        <f t="shared" si="12"/>
        <v>0</v>
      </c>
    </row>
    <row r="199" spans="1:15" x14ac:dyDescent="0.25">
      <c r="A199" s="9">
        <v>2</v>
      </c>
      <c r="B199" s="13" t="s">
        <v>277</v>
      </c>
      <c r="C199" s="9"/>
      <c r="D199" s="9"/>
      <c r="E199" s="9"/>
      <c r="F199" s="9"/>
      <c r="G199" s="9"/>
      <c r="H199" s="4"/>
      <c r="I199" s="4">
        <f t="shared" si="16"/>
        <v>0</v>
      </c>
      <c r="J199" s="10"/>
      <c r="O199" s="33">
        <f t="shared" si="12"/>
        <v>0</v>
      </c>
    </row>
    <row r="200" spans="1:15" x14ac:dyDescent="0.25">
      <c r="A200" s="9">
        <v>3</v>
      </c>
      <c r="B200" s="13" t="s">
        <v>278</v>
      </c>
      <c r="C200" s="9">
        <v>3</v>
      </c>
      <c r="D200" s="9"/>
      <c r="E200" s="9"/>
      <c r="F200" s="9"/>
      <c r="G200" s="9"/>
      <c r="H200" s="4"/>
      <c r="I200" s="4">
        <f t="shared" si="16"/>
        <v>0</v>
      </c>
      <c r="J200" s="10"/>
      <c r="L200" s="7">
        <v>1000000</v>
      </c>
      <c r="N200" s="28">
        <v>0.1</v>
      </c>
      <c r="O200" s="33">
        <f t="shared" si="12"/>
        <v>100000</v>
      </c>
    </row>
    <row r="201" spans="1:15" x14ac:dyDescent="0.25">
      <c r="A201" s="9">
        <v>4</v>
      </c>
      <c r="B201" s="13" t="s">
        <v>279</v>
      </c>
      <c r="C201" s="9">
        <v>1</v>
      </c>
      <c r="D201" s="9"/>
      <c r="E201" s="9"/>
      <c r="F201" s="9"/>
      <c r="G201" s="9"/>
      <c r="H201" s="4"/>
      <c r="I201" s="4">
        <f t="shared" si="16"/>
        <v>0</v>
      </c>
      <c r="J201" s="10"/>
      <c r="L201" s="7">
        <v>5000000</v>
      </c>
      <c r="N201" s="28">
        <v>0.1</v>
      </c>
      <c r="O201" s="33">
        <f t="shared" si="12"/>
        <v>500000</v>
      </c>
    </row>
    <row r="202" spans="1:15" x14ac:dyDescent="0.25">
      <c r="A202" s="9">
        <v>5</v>
      </c>
      <c r="B202" s="13" t="s">
        <v>280</v>
      </c>
      <c r="C202" s="9">
        <v>2</v>
      </c>
      <c r="D202" s="9"/>
      <c r="E202" s="9"/>
      <c r="F202" s="9"/>
      <c r="G202" s="9"/>
      <c r="H202" s="4"/>
      <c r="I202" s="4">
        <f t="shared" si="16"/>
        <v>0</v>
      </c>
      <c r="J202" s="10"/>
      <c r="L202" s="7">
        <v>4500000</v>
      </c>
      <c r="N202" s="28">
        <v>0.1</v>
      </c>
      <c r="O202" s="33">
        <f t="shared" si="12"/>
        <v>450000</v>
      </c>
    </row>
    <row r="203" spans="1:15" x14ac:dyDescent="0.25">
      <c r="A203" s="9">
        <v>6</v>
      </c>
      <c r="B203" s="13" t="s">
        <v>281</v>
      </c>
      <c r="C203" s="9">
        <v>1</v>
      </c>
      <c r="D203" s="9"/>
      <c r="E203" s="9"/>
      <c r="F203" s="9"/>
      <c r="G203" s="9"/>
      <c r="H203" s="4"/>
      <c r="I203" s="4">
        <f t="shared" si="16"/>
        <v>0</v>
      </c>
      <c r="J203" s="10"/>
      <c r="L203" s="7">
        <v>4500000</v>
      </c>
      <c r="N203" s="28">
        <v>0.1</v>
      </c>
      <c r="O203" s="33">
        <f t="shared" si="12"/>
        <v>450000</v>
      </c>
    </row>
    <row r="204" spans="1:15" x14ac:dyDescent="0.25">
      <c r="A204" s="9">
        <v>7</v>
      </c>
      <c r="B204" s="13" t="s">
        <v>282</v>
      </c>
      <c r="C204" s="9">
        <v>1</v>
      </c>
      <c r="D204" s="9"/>
      <c r="E204" s="9"/>
      <c r="F204" s="9"/>
      <c r="G204" s="9"/>
      <c r="H204" s="4"/>
      <c r="I204" s="4">
        <f t="shared" si="16"/>
        <v>0</v>
      </c>
      <c r="J204" s="10"/>
      <c r="L204" s="7">
        <v>3000000</v>
      </c>
      <c r="N204" s="28">
        <v>0.1</v>
      </c>
      <c r="O204" s="33">
        <f t="shared" si="12"/>
        <v>300000</v>
      </c>
    </row>
    <row r="205" spans="1:15" x14ac:dyDescent="0.25">
      <c r="A205" s="9">
        <v>8</v>
      </c>
      <c r="B205" s="13" t="s">
        <v>283</v>
      </c>
      <c r="C205" s="9">
        <v>1</v>
      </c>
      <c r="D205" s="9"/>
      <c r="E205" s="9"/>
      <c r="F205" s="9"/>
      <c r="G205" s="9"/>
      <c r="H205" s="4"/>
      <c r="I205" s="4">
        <f t="shared" si="16"/>
        <v>0</v>
      </c>
      <c r="J205" s="10"/>
      <c r="L205" s="7">
        <v>1200000</v>
      </c>
      <c r="N205" s="28">
        <v>0.1</v>
      </c>
      <c r="O205" s="33">
        <f t="shared" si="12"/>
        <v>120000</v>
      </c>
    </row>
    <row r="206" spans="1:15" x14ac:dyDescent="0.25">
      <c r="A206" s="9">
        <v>9</v>
      </c>
      <c r="B206" s="13" t="s">
        <v>284</v>
      </c>
      <c r="C206" s="9">
        <v>1</v>
      </c>
      <c r="D206" s="9"/>
      <c r="E206" s="9"/>
      <c r="F206" s="9"/>
      <c r="G206" s="9"/>
      <c r="H206" s="4"/>
      <c r="I206" s="4">
        <f t="shared" si="16"/>
        <v>0</v>
      </c>
      <c r="J206" s="10"/>
      <c r="O206" s="33">
        <f t="shared" ref="O206:O211" si="17">L206*N206</f>
        <v>0</v>
      </c>
    </row>
    <row r="207" spans="1:15" x14ac:dyDescent="0.25">
      <c r="A207" s="9">
        <v>10</v>
      </c>
      <c r="B207" s="13" t="s">
        <v>285</v>
      </c>
      <c r="C207" s="9">
        <v>1</v>
      </c>
      <c r="D207" s="9"/>
      <c r="E207" s="9"/>
      <c r="F207" s="9"/>
      <c r="G207" s="9"/>
      <c r="H207" s="4"/>
      <c r="I207" s="4">
        <f t="shared" si="16"/>
        <v>0</v>
      </c>
      <c r="J207" s="10"/>
      <c r="O207" s="33">
        <f t="shared" si="17"/>
        <v>0</v>
      </c>
    </row>
    <row r="208" spans="1:15" x14ac:dyDescent="0.25">
      <c r="A208" s="9">
        <v>11</v>
      </c>
      <c r="B208" s="13" t="s">
        <v>391</v>
      </c>
      <c r="C208" s="9">
        <v>1</v>
      </c>
      <c r="D208" s="9"/>
      <c r="E208" s="9"/>
      <c r="F208" s="9"/>
      <c r="G208" s="9"/>
      <c r="H208" s="4"/>
      <c r="I208" s="4">
        <f t="shared" si="16"/>
        <v>0</v>
      </c>
      <c r="J208" s="10"/>
      <c r="O208" s="33">
        <f t="shared" si="17"/>
        <v>0</v>
      </c>
    </row>
    <row r="209" spans="1:15" x14ac:dyDescent="0.25">
      <c r="A209" s="9">
        <v>12</v>
      </c>
      <c r="B209" s="13" t="s">
        <v>286</v>
      </c>
      <c r="C209" s="9">
        <v>1</v>
      </c>
      <c r="D209" s="9"/>
      <c r="E209" s="9"/>
      <c r="F209" s="9"/>
      <c r="G209" s="9"/>
      <c r="H209" s="4"/>
      <c r="I209" s="4">
        <f t="shared" si="16"/>
        <v>0</v>
      </c>
      <c r="J209" s="10"/>
      <c r="O209" s="33">
        <f t="shared" si="17"/>
        <v>0</v>
      </c>
    </row>
    <row r="210" spans="1:15" x14ac:dyDescent="0.25">
      <c r="A210" s="9">
        <v>13</v>
      </c>
      <c r="B210" s="13" t="s">
        <v>287</v>
      </c>
      <c r="C210" s="9">
        <v>1</v>
      </c>
      <c r="D210" s="9"/>
      <c r="E210" s="9"/>
      <c r="F210" s="9"/>
      <c r="G210" s="9"/>
      <c r="H210" s="4"/>
      <c r="I210" s="4">
        <f t="shared" si="16"/>
        <v>0</v>
      </c>
      <c r="J210" s="10"/>
      <c r="L210" s="7">
        <v>4500000</v>
      </c>
      <c r="N210" s="28">
        <v>0.1</v>
      </c>
      <c r="O210" s="33">
        <f t="shared" si="17"/>
        <v>450000</v>
      </c>
    </row>
    <row r="211" spans="1:15" x14ac:dyDescent="0.25">
      <c r="A211" s="9">
        <v>14</v>
      </c>
      <c r="B211" s="13" t="s">
        <v>288</v>
      </c>
      <c r="C211" s="9">
        <v>1</v>
      </c>
      <c r="D211" s="9"/>
      <c r="E211" s="9"/>
      <c r="F211" s="9"/>
      <c r="G211" s="9"/>
      <c r="H211" s="4"/>
      <c r="I211" s="4">
        <f t="shared" si="16"/>
        <v>0</v>
      </c>
      <c r="J211" s="10"/>
      <c r="L211" s="7">
        <v>500000</v>
      </c>
      <c r="N211" s="28">
        <v>0.1</v>
      </c>
      <c r="O211" s="33">
        <f t="shared" si="17"/>
        <v>50000</v>
      </c>
    </row>
    <row r="212" spans="1:15" x14ac:dyDescent="0.25">
      <c r="B212" s="16"/>
    </row>
    <row r="217" spans="1:15" x14ac:dyDescent="0.25">
      <c r="B217" s="16"/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" sqref="C3"/>
    </sheetView>
  </sheetViews>
  <sheetFormatPr defaultRowHeight="15" x14ac:dyDescent="0.25"/>
  <cols>
    <col min="3" max="3" width="11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 &amp; Machinery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2025-01-04T12:58:47Z</dcterms:modified>
</cp:coreProperties>
</file>