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</sheets>
  <calcPr calcId="152511"/>
  <fileRecoveryPr repairLoad="1"/>
</workbook>
</file>

<file path=xl/calcChain.xml><?xml version="1.0" encoding="utf-8"?>
<calcChain xmlns="http://schemas.openxmlformats.org/spreadsheetml/2006/main">
  <c r="N10" i="1" l="1"/>
  <c r="O9" i="1"/>
  <c r="N12" i="1" l="1"/>
  <c r="N18" i="1"/>
  <c r="N6" i="1"/>
  <c r="Q11" i="1" l="1"/>
  <c r="Q13" i="1" s="1"/>
  <c r="N22" i="1" l="1"/>
  <c r="N3" i="1"/>
  <c r="N24" i="1" l="1"/>
  <c r="N26" i="1" s="1"/>
  <c r="N28" i="1" s="1"/>
  <c r="N8" i="1"/>
  <c r="N11" i="1" s="1"/>
  <c r="G17" i="1"/>
  <c r="N4" i="1"/>
  <c r="N2" i="1"/>
  <c r="N1" i="1"/>
  <c r="H12" i="1"/>
  <c r="H6" i="1"/>
  <c r="G12" i="1"/>
  <c r="G6" i="1"/>
  <c r="N30" i="1" l="1"/>
</calcChain>
</file>

<file path=xl/sharedStrings.xml><?xml version="1.0" encoding="utf-8"?>
<sst xmlns="http://schemas.openxmlformats.org/spreadsheetml/2006/main" count="30" uniqueCount="22">
  <si>
    <t>Flat no. 409</t>
  </si>
  <si>
    <t>Carpet</t>
  </si>
  <si>
    <t>Balcony</t>
  </si>
  <si>
    <t>cupboard</t>
  </si>
  <si>
    <t>commom</t>
  </si>
  <si>
    <t>Flat no. 410</t>
  </si>
  <si>
    <t>sq.mtr</t>
  </si>
  <si>
    <t>sq.ft</t>
  </si>
  <si>
    <t>rate</t>
  </si>
  <si>
    <t>value</t>
  </si>
  <si>
    <t>base rate</t>
  </si>
  <si>
    <t>final rate</t>
  </si>
  <si>
    <t>FMV</t>
  </si>
  <si>
    <t>RV</t>
  </si>
  <si>
    <t>DV</t>
  </si>
  <si>
    <t>GV</t>
  </si>
  <si>
    <t>Value</t>
  </si>
  <si>
    <t>Carpet Area</t>
  </si>
  <si>
    <t>built-up</t>
  </si>
  <si>
    <t>sqm</t>
  </si>
  <si>
    <t>per sqft on built up area</t>
  </si>
  <si>
    <t>ASTH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</si>
</sst>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R30"/>
  <sheetViews>
    <sheetView tabSelected="1" topLeftCell="D1" workbookViewId="0">
      <selection activeCell="N10" sqref="N10"/>
    </sheetView>
  </sheetViews>
  <sheetFormatPr defaultRowHeight="15" x14ac:dyDescent="0.25"/>
  <cols>
    <col min="5" max="5" width="11" bestFit="1" customWidth="1"/>
    <col min="13" max="13" width="11.42578125" bestFit="1" customWidth="1"/>
    <col min="14" max="14" width="12.5703125" bestFit="1" customWidth="1"/>
    <col min="15" max="15" width="10" bestFit="1" customWidth="1"/>
    <col min="16" max="16" width="9.5703125" bestFit="1" customWidth="1"/>
  </cols>
  <sheetData>
    <row r="1" spans="5:18" x14ac:dyDescent="0.25">
      <c r="G1" t="s">
        <v>6</v>
      </c>
      <c r="H1" t="s">
        <v>7</v>
      </c>
      <c r="M1" t="s">
        <v>17</v>
      </c>
      <c r="N1">
        <f>G2+G8</f>
        <v>104.69</v>
      </c>
      <c r="O1" t="s">
        <v>6</v>
      </c>
    </row>
    <row r="2" spans="5:18" x14ac:dyDescent="0.25">
      <c r="E2" t="s">
        <v>0</v>
      </c>
      <c r="F2" t="s">
        <v>1</v>
      </c>
      <c r="G2">
        <v>40.64</v>
      </c>
      <c r="H2" s="1">
        <v>437.45</v>
      </c>
      <c r="N2" s="1">
        <f>H2+H8</f>
        <v>1126.8799999999999</v>
      </c>
      <c r="O2" t="s">
        <v>7</v>
      </c>
    </row>
    <row r="3" spans="5:18" x14ac:dyDescent="0.25">
      <c r="F3" t="s">
        <v>2</v>
      </c>
      <c r="G3">
        <v>7.85</v>
      </c>
      <c r="H3" s="1">
        <v>84.5</v>
      </c>
      <c r="M3" t="s">
        <v>18</v>
      </c>
      <c r="N3">
        <f>SUM(G6+G12)</f>
        <v>169.03</v>
      </c>
      <c r="O3" t="s">
        <v>19</v>
      </c>
    </row>
    <row r="4" spans="5:18" x14ac:dyDescent="0.25">
      <c r="F4" t="s">
        <v>3</v>
      </c>
      <c r="G4">
        <v>1.63</v>
      </c>
      <c r="H4" s="1">
        <v>17.54</v>
      </c>
      <c r="N4" s="3">
        <f>I12+I6</f>
        <v>1820</v>
      </c>
      <c r="O4" t="s">
        <v>7</v>
      </c>
    </row>
    <row r="5" spans="5:18" x14ac:dyDescent="0.25">
      <c r="F5" t="s">
        <v>4</v>
      </c>
      <c r="G5">
        <v>17.670000000000002</v>
      </c>
      <c r="H5" s="1">
        <v>190.13</v>
      </c>
      <c r="M5" t="s">
        <v>10</v>
      </c>
      <c r="N5" s="3">
        <v>4500</v>
      </c>
      <c r="O5" t="s">
        <v>20</v>
      </c>
    </row>
    <row r="6" spans="5:18" x14ac:dyDescent="0.25">
      <c r="G6">
        <f>SUM(G2:G5)</f>
        <v>67.790000000000006</v>
      </c>
      <c r="H6" s="1">
        <f>SUM(H2:H5)</f>
        <v>729.62</v>
      </c>
      <c r="I6">
        <v>730</v>
      </c>
      <c r="M6" t="s">
        <v>11</v>
      </c>
      <c r="N6" s="6">
        <f>N5*0.95</f>
        <v>4275</v>
      </c>
      <c r="O6" t="s">
        <v>20</v>
      </c>
    </row>
    <row r="8" spans="5:18" x14ac:dyDescent="0.25">
      <c r="E8" t="s">
        <v>5</v>
      </c>
      <c r="F8" t="s">
        <v>1</v>
      </c>
      <c r="G8">
        <v>64.05</v>
      </c>
      <c r="H8" s="1">
        <v>689.43</v>
      </c>
      <c r="M8" t="s">
        <v>9</v>
      </c>
      <c r="N8" s="5">
        <f>N6*N4</f>
        <v>7780500</v>
      </c>
    </row>
    <row r="9" spans="5:18" x14ac:dyDescent="0.25">
      <c r="F9" t="s">
        <v>2</v>
      </c>
      <c r="G9" s="1">
        <v>9</v>
      </c>
      <c r="H9" s="1">
        <v>96.88</v>
      </c>
      <c r="M9" t="s">
        <v>21</v>
      </c>
      <c r="N9" s="3">
        <v>300000</v>
      </c>
      <c r="O9" s="5">
        <f>N9+N8</f>
        <v>8080500</v>
      </c>
    </row>
    <row r="10" spans="5:18" x14ac:dyDescent="0.25">
      <c r="F10" t="s">
        <v>3</v>
      </c>
      <c r="G10">
        <v>1.78</v>
      </c>
      <c r="H10" s="1">
        <v>19.16</v>
      </c>
      <c r="M10" t="s">
        <v>12</v>
      </c>
      <c r="N10" s="5">
        <f>ROUND(O9,-5)</f>
        <v>8100000</v>
      </c>
      <c r="Q10">
        <v>6000</v>
      </c>
    </row>
    <row r="11" spans="5:18" x14ac:dyDescent="0.25">
      <c r="F11" t="s">
        <v>4</v>
      </c>
      <c r="G11">
        <v>26.41</v>
      </c>
      <c r="H11" s="1">
        <v>284.27999999999997</v>
      </c>
      <c r="M11" t="s">
        <v>13</v>
      </c>
      <c r="N11" s="5">
        <f>N10*0.9</f>
        <v>7290000</v>
      </c>
      <c r="Q11">
        <f>Q10*N2</f>
        <v>6761279.9999999991</v>
      </c>
    </row>
    <row r="12" spans="5:18" ht="15.75" thickBot="1" x14ac:dyDescent="0.3">
      <c r="G12">
        <f>SUM(G8:G11)</f>
        <v>101.24</v>
      </c>
      <c r="H12" s="1">
        <f>SUM(H8:H11)</f>
        <v>1089.75</v>
      </c>
      <c r="I12">
        <v>1090</v>
      </c>
      <c r="M12" t="s">
        <v>14</v>
      </c>
      <c r="N12" s="5">
        <f>N10*0.8</f>
        <v>6480000</v>
      </c>
    </row>
    <row r="13" spans="5:18" ht="15.75" thickBot="1" x14ac:dyDescent="0.3">
      <c r="Q13" s="4">
        <f>Q11/N4</f>
        <v>3714.9890109890107</v>
      </c>
      <c r="R13" s="7"/>
    </row>
    <row r="15" spans="5:18" x14ac:dyDescent="0.25">
      <c r="M15" t="s">
        <v>15</v>
      </c>
    </row>
    <row r="16" spans="5:18" x14ac:dyDescent="0.25">
      <c r="M16" t="s">
        <v>8</v>
      </c>
      <c r="N16" s="3">
        <v>26700</v>
      </c>
    </row>
    <row r="17" spans="7:14" x14ac:dyDescent="0.25">
      <c r="G17" s="2">
        <f>SUM(H8:H11,H2:H5)</f>
        <v>1819.37</v>
      </c>
    </row>
    <row r="18" spans="7:14" x14ac:dyDescent="0.25">
      <c r="M18" t="s">
        <v>16</v>
      </c>
      <c r="N18" s="3">
        <f>N3*N16</f>
        <v>4513101</v>
      </c>
    </row>
    <row r="20" spans="7:14" x14ac:dyDescent="0.25">
      <c r="N20">
        <v>4300</v>
      </c>
    </row>
    <row r="22" spans="7:14" x14ac:dyDescent="0.25">
      <c r="N22" s="3">
        <f>53*10^5</f>
        <v>5300000</v>
      </c>
    </row>
    <row r="23" spans="7:14" x14ac:dyDescent="0.25">
      <c r="N23">
        <v>1090</v>
      </c>
    </row>
    <row r="24" spans="7:14" x14ac:dyDescent="0.25">
      <c r="N24" s="4">
        <f>N22/N23</f>
        <v>4862.3853211009173</v>
      </c>
    </row>
    <row r="26" spans="7:14" x14ac:dyDescent="0.25">
      <c r="N26" s="3">
        <f>N24*N4</f>
        <v>8849541.2844036687</v>
      </c>
    </row>
    <row r="28" spans="7:14" x14ac:dyDescent="0.25">
      <c r="N28" s="4">
        <f>N26/N2</f>
        <v>7853.1354575497562</v>
      </c>
    </row>
    <row r="30" spans="7:14" x14ac:dyDescent="0.25">
      <c r="N30" s="4">
        <f>N8/N4</f>
        <v>4275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2025-01-18T11:08:23Z</dcterms:modified>
</cp:coreProperties>
</file>