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Abhinav Chaturvedi's Assignments\In-Progress\VIS(2024-25)-PL713-641-892_Akshar Impex_Flat Mumbai\Reports\"/>
    </mc:Choice>
  </mc:AlternateContent>
  <xr:revisionPtr revIDLastSave="0" documentId="13_ncr:1_{97F50A09-1B91-40B3-A36F-C6CB0175F9A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3" i="1"/>
  <c r="I15" i="1"/>
  <c r="G18" i="1"/>
  <c r="H18" i="1"/>
  <c r="H17" i="1"/>
  <c r="H14" i="1"/>
  <c r="H15" i="1" s="1"/>
  <c r="G15" i="1"/>
  <c r="G16" i="1" s="1"/>
  <c r="D3" i="1"/>
  <c r="E3" i="1" s="1"/>
  <c r="D4" i="1"/>
  <c r="E4" i="1" s="1"/>
  <c r="D2" i="1"/>
  <c r="E2" i="1"/>
  <c r="E5" i="1"/>
  <c r="G17" i="1" l="1"/>
</calcChain>
</file>

<file path=xl/sharedStrings.xml><?xml version="1.0" encoding="utf-8"?>
<sst xmlns="http://schemas.openxmlformats.org/spreadsheetml/2006/main" count="10" uniqueCount="9">
  <si>
    <t>carpet Area sqft</t>
  </si>
  <si>
    <t>Amount</t>
  </si>
  <si>
    <t>Rate</t>
  </si>
  <si>
    <t>https://www.99acres.com/1-bhk-bedroom-apartment-flat-for-sale-in-laxmi-building-byculla-south-mumbai-400-sq-ft-spid-V79312773</t>
  </si>
  <si>
    <t>https://www.99acres.com/1-bhk-bedroom-apartment-flat-for-sale-in-byculla-south-mumbai-600-sq-ft-spid-M80229855</t>
  </si>
  <si>
    <t>https://www.99acres.com/1-bhk-bedroom-apartment-flat-for-sale-in-laxmi-building-byculla-south-mumbai-400-sq-ft-spid-X79545365</t>
  </si>
  <si>
    <t>https://www.squareyards.com/mumbai-residential-property/shubh-sandesh/137612/project#projectSalesTrend</t>
  </si>
  <si>
    <t>+91-9657013796, prathamkalokhe26@gmail.com</t>
  </si>
  <si>
    <t>+91-9653387701, priti9004@gmail.com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</si>
</sst>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7AE6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0" fontId="2" fillId="0" borderId="0" xfId="0" applyFont="1"/>
    <xf numFmtId="43" fontId="0" fillId="0" borderId="0" xfId="1" applyFont="1"/>
    <xf numFmtId="9" fontId="0" fillId="0" borderId="0" xfId="2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142874</xdr:colOff>
      <xdr:row>0</xdr:row>
      <xdr:rowOff>0</xdr:rowOff>
    </xdr:from>
    <xdr:to>
      <xdr:col>24</xdr:col>
      <xdr:colOff>171449</xdr:colOff>
      <xdr:row>13</xdr:row>
      <xdr:rowOff>152401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7EDA59-50E8-08E8-EB5A-F3F0F0F868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55" t="10113" r="5015" b="24976"/>
        <a:stretch/>
      </xdr:blipFill>
      <xdr:spPr>
        <a:xfrm>
          <a:off x="8743949" y="0"/>
          <a:ext cx="6734175" cy="2628901"/>
        </a:xfrm>
        <a:prstGeom prst="rect">
          <a:avLst/>
        </a:prstGeom>
      </xdr:spPr>
    </xdr:pic>
    <xdr:clientData/>
  </xdr:twoCellAnchor>
  <xdr:twoCellAnchor editAs="oneCell">
    <xdr:from>
      <xdr:col>9</xdr:col>
      <xdr:colOff>476249</xdr:colOff>
      <xdr:row>13</xdr:row>
      <xdr:rowOff>123825</xdr:rowOff>
    </xdr:from>
    <xdr:to>
      <xdr:col>16</xdr:col>
      <xdr:colOff>314324</xdr:colOff>
      <xdr:row>25</xdr:row>
      <xdr:rowOff>19051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AA5031-F48B-B84E-4FE7-6D8EB1934D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299" t="13876" r="21683" b="32266"/>
        <a:stretch/>
      </xdr:blipFill>
      <xdr:spPr>
        <a:xfrm>
          <a:off x="6638924" y="2600325"/>
          <a:ext cx="4105275" cy="2181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8"/>
  <sheetViews>
    <sheetView tabSelected="1" workbookViewId="0">
      <selection activeCell="I26" sqref="I26"/>
    </sheetView>
  </sheetViews>
  <sheetFormatPr defaultRowHeight="15" x14ac:dyDescent="0.25"/>
  <cols>
    <col min="1" max="2" width="9.140625" style="1"/>
    <col min="3" max="3" width="9.28515625" style="1" bestFit="1" customWidth="1"/>
    <col min="4" max="4" width="14.28515625" style="1" bestFit="1" customWidth="1"/>
    <col min="5" max="6" width="9.140625" style="1"/>
    <col min="7" max="9" width="11.5703125" style="1" bestFit="1" customWidth="1"/>
    <col min="10" max="16384" width="9.140625" style="1"/>
  </cols>
  <sheetData>
    <row r="1" spans="2:11" x14ac:dyDescent="0.25">
      <c r="C1" s="1" t="s">
        <v>0</v>
      </c>
      <c r="D1" s="1" t="s">
        <v>1</v>
      </c>
      <c r="E1" s="1" t="s">
        <v>2</v>
      </c>
    </row>
    <row r="2" spans="2:11" x14ac:dyDescent="0.25">
      <c r="B2" s="1" t="s">
        <v>3</v>
      </c>
      <c r="C2" s="1">
        <v>400</v>
      </c>
      <c r="D2" s="1">
        <f>1.4*10^7</f>
        <v>14000000</v>
      </c>
      <c r="E2" s="1">
        <f>D2/C2</f>
        <v>35000</v>
      </c>
      <c r="G2" s="2" t="s">
        <v>7</v>
      </c>
    </row>
    <row r="3" spans="2:11" x14ac:dyDescent="0.25">
      <c r="B3" s="1" t="s">
        <v>4</v>
      </c>
      <c r="C3" s="1">
        <v>430</v>
      </c>
      <c r="D3" s="1">
        <f>1.55*10^7</f>
        <v>15500000</v>
      </c>
      <c r="E3" s="1">
        <f t="shared" ref="E3:E4" si="0">D3/C3</f>
        <v>36046.511627906977</v>
      </c>
      <c r="G3" s="2" t="s">
        <v>8</v>
      </c>
    </row>
    <row r="4" spans="2:11" x14ac:dyDescent="0.25">
      <c r="B4" s="1" t="s">
        <v>5</v>
      </c>
      <c r="C4" s="1">
        <v>400</v>
      </c>
      <c r="D4" s="1">
        <f t="shared" ref="D4" si="1">1.4*10^7</f>
        <v>14000000</v>
      </c>
      <c r="E4" s="1">
        <f t="shared" si="0"/>
        <v>35000</v>
      </c>
      <c r="G4" s="2" t="s">
        <v>7</v>
      </c>
    </row>
    <row r="5" spans="2:11" x14ac:dyDescent="0.25">
      <c r="E5" s="1">
        <f>AVERAGE(E2:E4)</f>
        <v>35348.837209302328</v>
      </c>
    </row>
    <row r="10" spans="2:11" x14ac:dyDescent="0.25">
      <c r="B10" s="1" t="s">
        <v>6</v>
      </c>
    </row>
    <row r="13" spans="2:11" x14ac:dyDescent="0.25">
      <c r="G13" s="1">
        <v>570</v>
      </c>
      <c r="H13" s="1">
        <v>570</v>
      </c>
      <c r="I13" s="3">
        <f>H13/10.764</f>
        <v>52.954292084726873</v>
      </c>
      <c r="K13" s="3"/>
    </row>
    <row r="14" spans="2:11" x14ac:dyDescent="0.25">
      <c r="G14" s="1">
        <v>37000</v>
      </c>
      <c r="H14" s="1">
        <f>G14*0.8</f>
        <v>29600</v>
      </c>
      <c r="I14" s="1">
        <v>228230</v>
      </c>
    </row>
    <row r="15" spans="2:11" x14ac:dyDescent="0.25">
      <c r="G15" s="1">
        <f>G14*G13</f>
        <v>21090000</v>
      </c>
      <c r="H15" s="1">
        <f>H14*H13</f>
        <v>16872000</v>
      </c>
      <c r="I15" s="1">
        <f>I14*I13</f>
        <v>12085758.082497215</v>
      </c>
    </row>
    <row r="16" spans="2:11" x14ac:dyDescent="0.25">
      <c r="G16" s="1">
        <f>ROUND(G15,-5)</f>
        <v>21100000</v>
      </c>
      <c r="H16" s="1">
        <v>16850000</v>
      </c>
      <c r="I16" s="4">
        <f>I15/H16</f>
        <v>0.71725567255176348</v>
      </c>
    </row>
    <row r="17" spans="7:8" x14ac:dyDescent="0.25">
      <c r="G17" s="1">
        <f>G16*0.85</f>
        <v>17935000</v>
      </c>
      <c r="H17" s="1">
        <f>H16*0.85</f>
        <v>14322500</v>
      </c>
    </row>
    <row r="18" spans="7:8" x14ac:dyDescent="0.25">
      <c r="G18" s="1">
        <f>G16*0.75</f>
        <v>15825000</v>
      </c>
      <c r="H18" s="1">
        <f>H16*0.75</f>
        <v>12637500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 Chaturvedi</dc:creator>
  <cp:lastModifiedBy>Abhinav Chaturvedi</cp:lastModifiedBy>
  <dcterms:created xsi:type="dcterms:W3CDTF">2015-06-05T18:17:20Z</dcterms:created>
  <dcterms:modified xsi:type="dcterms:W3CDTF">2025-02-14T06:41:28Z</dcterms:modified>
</cp:coreProperties>
</file>