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E:\Abhinav Chaturvedi's Assignments\In-Progress\VIS(2024-25)-PL852-756-1032\Report\"/>
    </mc:Choice>
  </mc:AlternateContent>
  <xr:revisionPtr revIDLastSave="0" documentId="13_ncr:1_{215AA68C-7A2E-4CE9-8237-E46300F42D4C}" xr6:coauthVersionLast="47" xr6:coauthVersionMax="47" xr10:uidLastSave="{00000000-0000-0000-0000-000000000000}"/>
  <bookViews>
    <workbookView xWindow="-120" yWindow="-120" windowWidth="24240" windowHeight="13140" activeTab="1" xr2:uid="{00000000-000D-0000-FFFF-FFFF00000000}"/>
  </bookViews>
  <sheets>
    <sheet name="Sheet1" sheetId="1" r:id="rId1"/>
    <sheet name="Sheet2" sheetId="2" r:id="rId2"/>
    <sheet name="Sheet3" sheetId="3" r:id="rId3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1" i="2" l="1"/>
  <c r="Q15" i="2"/>
  <c r="Q16" i="2" s="1"/>
  <c r="Q17" i="2" s="1"/>
  <c r="O6" i="2"/>
  <c r="O8" i="2" s="1"/>
  <c r="N6" i="2"/>
  <c r="N8" i="2" s="1"/>
  <c r="H12" i="2"/>
  <c r="D12" i="2"/>
  <c r="D13" i="2" s="1"/>
  <c r="A13" i="2" s="1"/>
  <c r="J11" i="2"/>
  <c r="J12" i="2" s="1"/>
  <c r="D4" i="2"/>
  <c r="F4" i="2" s="1"/>
  <c r="D3" i="2"/>
  <c r="F3" i="2" s="1"/>
  <c r="D6" i="1"/>
  <c r="D5" i="1"/>
  <c r="H13" i="1"/>
  <c r="A12" i="2" l="1"/>
  <c r="D7" i="1"/>
  <c r="D8" i="1" s="1"/>
  <c r="D14" i="2"/>
  <c r="A14" i="2" s="1"/>
</calcChain>
</file>

<file path=xl/sharedStrings.xml><?xml version="1.0" encoding="utf-8"?>
<sst xmlns="http://schemas.openxmlformats.org/spreadsheetml/2006/main" count="15" uniqueCount="15">
  <si>
    <t>Sale Value</t>
  </si>
  <si>
    <t>Electricity</t>
  </si>
  <si>
    <t xml:space="preserve">Connection </t>
  </si>
  <si>
    <t>Share Money</t>
  </si>
  <si>
    <t>CAM</t>
  </si>
  <si>
    <t>Property tax</t>
  </si>
  <si>
    <t>Internal Bus Service</t>
  </si>
  <si>
    <t>parking maintenance</t>
  </si>
  <si>
    <t>City Infra Charge</t>
  </si>
  <si>
    <t>Other</t>
  </si>
  <si>
    <t>FMV</t>
  </si>
  <si>
    <t>RV</t>
  </si>
  <si>
    <t>DV</t>
  </si>
  <si>
    <t>https://www.99acres.com/2-bhk-bedroom-apartment-flat-for-sale-in-lodha-codename-premier-dombivli-east-mumbai-beyond-thane-756-sq-ft-spid-S80119137</t>
  </si>
  <si>
    <t>https://www.nobroker.in/property/buy/2-bhk-apartment-for-sale-in-dombivli-east-mumbai/8a9f07838a2a786e018a2b8c1ea41603/detail?nbFr=similar_detail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</si>
</sst>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5" formatCode="_ * #,##0_ ;_ * \-#,##0_ ;_ * &quot;-&quot;??_ ;_ @_ 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">
    <xf numFmtId="0" fontId="0" fillId="0" borderId="0" xfId="0"/>
    <xf numFmtId="43" fontId="0" fillId="0" borderId="0" xfId="1" applyFont="1"/>
    <xf numFmtId="165" fontId="0" fillId="0" borderId="0" xfId="1" applyNumberFormat="1" applyFont="1"/>
    <xf numFmtId="165" fontId="2" fillId="0" borderId="0" xfId="1" applyNumberFormat="1" applyFont="1"/>
    <xf numFmtId="3" fontId="0" fillId="0" borderId="0" xfId="0" applyNumberFormat="1"/>
    <xf numFmtId="9" fontId="0" fillId="0" borderId="0" xfId="2" applyFont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400050</xdr:colOff>
      <xdr:row>17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B15842-8871-1D0B-039F-5A03012A93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101" t="10347" r="5676" b="6161"/>
        <a:stretch/>
      </xdr:blipFill>
      <xdr:spPr>
        <a:xfrm>
          <a:off x="0" y="0"/>
          <a:ext cx="6496050" cy="3381375"/>
        </a:xfrm>
        <a:prstGeom prst="rect">
          <a:avLst/>
        </a:prstGeom>
      </xdr:spPr>
    </xdr:pic>
    <xdr:clientData/>
  </xdr:twoCellAnchor>
  <xdr:twoCellAnchor editAs="oneCell">
    <xdr:from>
      <xdr:col>10</xdr:col>
      <xdr:colOff>552450</xdr:colOff>
      <xdr:row>0</xdr:row>
      <xdr:rowOff>0</xdr:rowOff>
    </xdr:from>
    <xdr:to>
      <xdr:col>22</xdr:col>
      <xdr:colOff>437250</xdr:colOff>
      <xdr:row>18</xdr:row>
      <xdr:rowOff>9526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30C3E4D-8843-33B9-6E8D-CC3B495B8E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556" t="8702" r="-5556" b="6396"/>
        <a:stretch/>
      </xdr:blipFill>
      <xdr:spPr>
        <a:xfrm>
          <a:off x="6648450" y="0"/>
          <a:ext cx="7200000" cy="34385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11</xdr:col>
      <xdr:colOff>494400</xdr:colOff>
      <xdr:row>41</xdr:row>
      <xdr:rowOff>49500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597DF66-03E8-5A99-9612-5203B21F6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810000"/>
          <a:ext cx="7200000" cy="405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4:H13"/>
  <sheetViews>
    <sheetView workbookViewId="0">
      <selection activeCell="D9" sqref="D9"/>
    </sheetView>
  </sheetViews>
  <sheetFormatPr defaultRowHeight="15" x14ac:dyDescent="0.25"/>
  <cols>
    <col min="1" max="3" width="9.140625" style="2"/>
    <col min="4" max="4" width="12.5703125" style="2" bestFit="1" customWidth="1"/>
    <col min="5" max="6" width="9.140625" style="2"/>
    <col min="7" max="7" width="20.7109375" style="2" bestFit="1" customWidth="1"/>
    <col min="8" max="16384" width="9.140625" style="2"/>
  </cols>
  <sheetData>
    <row r="4" spans="3:8" x14ac:dyDescent="0.25">
      <c r="C4" s="2" t="s">
        <v>0</v>
      </c>
      <c r="D4" s="2">
        <v>6295481</v>
      </c>
    </row>
    <row r="5" spans="3:8" x14ac:dyDescent="0.25">
      <c r="C5" s="2" t="s">
        <v>9</v>
      </c>
      <c r="D5" s="2">
        <f>H13</f>
        <v>258965</v>
      </c>
      <c r="G5" s="2" t="s">
        <v>1</v>
      </c>
      <c r="H5" s="2">
        <v>4400</v>
      </c>
    </row>
    <row r="6" spans="3:8" x14ac:dyDescent="0.25">
      <c r="D6" s="3">
        <f>SUM(D4:D5)</f>
        <v>6554446</v>
      </c>
      <c r="G6" s="2" t="s">
        <v>2</v>
      </c>
      <c r="H6" s="2">
        <v>90750</v>
      </c>
    </row>
    <row r="7" spans="3:8" x14ac:dyDescent="0.25">
      <c r="D7" s="2">
        <f>Sheet2!D12</f>
        <v>9520000</v>
      </c>
      <c r="G7" s="2" t="s">
        <v>3</v>
      </c>
      <c r="H7" s="2">
        <v>600</v>
      </c>
    </row>
    <row r="8" spans="3:8" x14ac:dyDescent="0.25">
      <c r="D8" s="2">
        <f>D7-D6</f>
        <v>2965554</v>
      </c>
      <c r="G8" s="2" t="s">
        <v>4</v>
      </c>
      <c r="H8" s="2">
        <v>49594</v>
      </c>
    </row>
    <row r="9" spans="3:8" x14ac:dyDescent="0.25">
      <c r="G9" s="2" t="s">
        <v>5</v>
      </c>
      <c r="H9" s="2">
        <v>1181</v>
      </c>
    </row>
    <row r="10" spans="3:8" x14ac:dyDescent="0.25">
      <c r="G10" s="2" t="s">
        <v>6</v>
      </c>
      <c r="H10" s="2">
        <v>21000</v>
      </c>
    </row>
    <row r="11" spans="3:8" x14ac:dyDescent="0.25">
      <c r="G11" s="2" t="s">
        <v>7</v>
      </c>
      <c r="H11" s="2">
        <v>9000</v>
      </c>
    </row>
    <row r="12" spans="3:8" x14ac:dyDescent="0.25">
      <c r="G12" s="2" t="s">
        <v>8</v>
      </c>
      <c r="H12" s="2">
        <v>82440</v>
      </c>
    </row>
    <row r="13" spans="3:8" x14ac:dyDescent="0.25">
      <c r="H13" s="2">
        <f>SUM(H5:H12)</f>
        <v>258965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1CA56F-35AB-479B-BE9C-7F68F668256C}">
  <dimension ref="A3:Q17"/>
  <sheetViews>
    <sheetView tabSelected="1" workbookViewId="0">
      <selection activeCell="R13" sqref="R13"/>
    </sheetView>
  </sheetViews>
  <sheetFormatPr defaultRowHeight="15" x14ac:dyDescent="0.25"/>
  <cols>
    <col min="1" max="2" width="9.140625" style="2"/>
    <col min="3" max="3" width="9.28515625" style="2" bestFit="1" customWidth="1"/>
    <col min="4" max="4" width="12.5703125" style="2" bestFit="1" customWidth="1"/>
    <col min="5" max="5" width="6.7109375" style="2" customWidth="1"/>
    <col min="6" max="6" width="7.42578125" style="2" bestFit="1" customWidth="1"/>
    <col min="7" max="7" width="9.140625" style="2"/>
    <col min="8" max="8" width="10" style="2" bestFit="1" customWidth="1"/>
    <col min="9" max="9" width="6.85546875" style="2" customWidth="1"/>
    <col min="10" max="10" width="10" style="2" bestFit="1" customWidth="1"/>
    <col min="11" max="13" width="9.140625" style="2"/>
    <col min="14" max="14" width="10" style="2" bestFit="1" customWidth="1"/>
    <col min="15" max="15" width="11.5703125" style="2" bestFit="1" customWidth="1"/>
    <col min="16" max="16" width="9.140625" style="2"/>
    <col min="17" max="17" width="10" style="2" bestFit="1" customWidth="1"/>
    <col min="18" max="16384" width="9.140625" style="2"/>
  </cols>
  <sheetData>
    <row r="3" spans="1:17" x14ac:dyDescent="0.25">
      <c r="C3" s="2">
        <v>100</v>
      </c>
      <c r="D3" s="2">
        <f t="shared" ref="D3:D7" si="0">C3*10^5</f>
        <v>10000000</v>
      </c>
      <c r="E3" s="2">
        <v>656</v>
      </c>
      <c r="F3" s="2">
        <f t="shared" ref="F3:F7" si="1">D3/E3</f>
        <v>15243.90243902439</v>
      </c>
      <c r="I3" s="2" t="s">
        <v>13</v>
      </c>
    </row>
    <row r="4" spans="1:17" x14ac:dyDescent="0.25">
      <c r="C4" s="2">
        <v>95</v>
      </c>
      <c r="D4" s="2">
        <f t="shared" si="0"/>
        <v>9500000</v>
      </c>
      <c r="E4" s="2">
        <v>656</v>
      </c>
      <c r="F4" s="2">
        <f t="shared" si="1"/>
        <v>14481.707317073171</v>
      </c>
      <c r="I4" s="2" t="s">
        <v>14</v>
      </c>
    </row>
    <row r="5" spans="1:17" x14ac:dyDescent="0.25">
      <c r="N5" s="2">
        <v>90</v>
      </c>
      <c r="O5" s="2">
        <v>100</v>
      </c>
    </row>
    <row r="6" spans="1:17" x14ac:dyDescent="0.25">
      <c r="N6" s="2">
        <f>N5*10^5</f>
        <v>9000000</v>
      </c>
      <c r="O6" s="2">
        <f>O5*10^5</f>
        <v>10000000</v>
      </c>
    </row>
    <row r="7" spans="1:17" x14ac:dyDescent="0.25">
      <c r="N7" s="2">
        <v>656</v>
      </c>
      <c r="O7" s="2">
        <v>656</v>
      </c>
    </row>
    <row r="8" spans="1:17" x14ac:dyDescent="0.25">
      <c r="F8" s="3"/>
      <c r="N8" s="2">
        <f>N6/N7</f>
        <v>13719.512195121952</v>
      </c>
      <c r="O8" s="2">
        <f>O6/O7</f>
        <v>15243.90243902439</v>
      </c>
    </row>
    <row r="9" spans="1:17" x14ac:dyDescent="0.25">
      <c r="J9" s="2">
        <v>9000000</v>
      </c>
    </row>
    <row r="10" spans="1:17" x14ac:dyDescent="0.25">
      <c r="J10" s="2">
        <v>500000</v>
      </c>
    </row>
    <row r="11" spans="1:17" x14ac:dyDescent="0.25">
      <c r="D11" s="2">
        <f>E11*F11</f>
        <v>9020000</v>
      </c>
      <c r="E11" s="2">
        <v>656</v>
      </c>
      <c r="F11" s="2">
        <v>13750</v>
      </c>
      <c r="H11" s="2">
        <v>13750</v>
      </c>
      <c r="J11" s="2">
        <f>SUM(J9:J10)</f>
        <v>9500000</v>
      </c>
    </row>
    <row r="12" spans="1:17" x14ac:dyDescent="0.25">
      <c r="A12" s="5">
        <f>D12/B12</f>
        <v>0.98306484923585291</v>
      </c>
      <c r="B12" s="4">
        <v>9684000</v>
      </c>
      <c r="C12" s="3" t="s">
        <v>10</v>
      </c>
      <c r="D12" s="3">
        <f>D11+J10</f>
        <v>9520000</v>
      </c>
      <c r="H12" s="2">
        <f>H11*E11</f>
        <v>9020000</v>
      </c>
      <c r="J12" s="2">
        <f>J11*0.9</f>
        <v>8550000</v>
      </c>
    </row>
    <row r="13" spans="1:17" x14ac:dyDescent="0.25">
      <c r="A13" s="5">
        <f>D13/B13</f>
        <v>0.93132459401291334</v>
      </c>
      <c r="B13" s="4">
        <v>9199800</v>
      </c>
      <c r="C13" s="3" t="s">
        <v>11</v>
      </c>
      <c r="D13" s="3">
        <f>D12*0.9</f>
        <v>8568000</v>
      </c>
    </row>
    <row r="14" spans="1:17" x14ac:dyDescent="0.25">
      <c r="A14" s="5">
        <f>D14/B14</f>
        <v>0.98306484923585291</v>
      </c>
      <c r="B14" s="4">
        <v>7263000</v>
      </c>
      <c r="C14" s="3" t="s">
        <v>12</v>
      </c>
      <c r="D14" s="3">
        <f>D12*0.75</f>
        <v>7140000</v>
      </c>
    </row>
    <row r="15" spans="1:17" x14ac:dyDescent="0.25">
      <c r="O15" s="2">
        <v>38400</v>
      </c>
      <c r="P15" s="2">
        <v>656</v>
      </c>
      <c r="Q15" s="1">
        <f>P15/10.764</f>
        <v>60.943887030843555</v>
      </c>
    </row>
    <row r="16" spans="1:17" x14ac:dyDescent="0.25">
      <c r="Q16" s="2">
        <f>Q15*O15</f>
        <v>2340245.2619843925</v>
      </c>
    </row>
    <row r="17" spans="17:17" x14ac:dyDescent="0.25">
      <c r="Q17" s="5">
        <f>Q16/D11</f>
        <v>0.25945069423330291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460DF-1CC1-4E55-A484-81162E1E05AF}">
  <dimension ref="A1"/>
  <sheetViews>
    <sheetView topLeftCell="A21" workbookViewId="0">
      <selection activeCell="A21" sqref="A21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Abhinav Chaturvedi</dc:creator>
  <cp:lastModifiedBy>Abhinav Chaturvedi</cp:lastModifiedBy>
  <dcterms:created xsi:type="dcterms:W3CDTF">2015-06-05T18:17:20Z</dcterms:created>
  <dcterms:modified xsi:type="dcterms:W3CDTF">2025-03-17T10:33:40Z</dcterms:modified>
</cp:coreProperties>
</file>